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25200" windowHeight="11985" tabRatio="676"/>
  </bookViews>
  <sheets>
    <sheet name="NASLOVNA" sheetId="1" r:id="rId1"/>
    <sheet name="REK. SVEUK." sheetId="3" r:id="rId2"/>
    <sheet name="I TROŠK. G i O" sheetId="30" r:id="rId3"/>
    <sheet name="REK. G i O" sheetId="29" r:id="rId4"/>
    <sheet name="PR" sheetId="31" r:id="rId5"/>
    <sheet name="ZE" sheetId="32" r:id="rId6"/>
    <sheet name="BE" sheetId="34" r:id="rId7"/>
    <sheet name="MO" sheetId="110" r:id="rId8"/>
    <sheet name="AR" sheetId="35" r:id="rId9"/>
    <sheet name="ZI" sheetId="36" r:id="rId10"/>
    <sheet name="IZ" sheetId="38" r:id="rId11"/>
    <sheet name="TE" sheetId="37" r:id="rId12"/>
    <sheet name="RAZ" sheetId="39" r:id="rId13"/>
    <sheet name="ČEL" sheetId="33" r:id="rId14"/>
    <sheet name="LIM" sheetId="40" r:id="rId15"/>
    <sheet name="KER" sheetId="41" r:id="rId16"/>
    <sheet name="BRA" sheetId="42" r:id="rId17"/>
    <sheet name="PP" sheetId="139" r:id="rId18"/>
    <sheet name="STO" sheetId="45" r:id="rId19"/>
    <sheet name="GK" sheetId="48" r:id="rId20"/>
    <sheet name="SOB" sheetId="49" r:id="rId21"/>
    <sheet name="PARKET" sheetId="67" r:id="rId22"/>
    <sheet name="II TROŠK. ViK" sheetId="103" r:id="rId23"/>
    <sheet name="REK. ViK" sheetId="107" r:id="rId24"/>
    <sheet name="VODOV." sheetId="104" r:id="rId25"/>
    <sheet name="KANAL." sheetId="105" r:id="rId26"/>
    <sheet name="SANITAR." sheetId="106" r:id="rId27"/>
    <sheet name="III TROŠK. ELEKTR." sheetId="96" r:id="rId28"/>
    <sheet name="REK. ELEKTR." sheetId="155" r:id="rId29"/>
    <sheet name="ELEKTR. - UKUPNO" sheetId="100" r:id="rId30"/>
    <sheet name="IV TROŠK. STROJ. RAD." sheetId="78" r:id="rId31"/>
    <sheet name="REK. STROJ. RAD." sheetId="86" r:id="rId32"/>
    <sheet name="REK. STROJARSTVO" sheetId="156" r:id="rId33"/>
    <sheet name="STROJARSTVO " sheetId="112" r:id="rId34"/>
    <sheet name="PLIN INST. - NEMJER. " sheetId="113" r:id="rId35"/>
    <sheet name="PLIN.INST. - MJER. " sheetId="114" r:id="rId36"/>
    <sheet name="V TROŠK. PARK. I UREĐ. OKOL." sheetId="87" r:id="rId37"/>
    <sheet name="REK. PARK. I UREĐ. OKOL." sheetId="95" r:id="rId38"/>
    <sheet name="ZEM." sheetId="90" r:id="rId39"/>
    <sheet name="KOLNIK" sheetId="93" r:id="rId40"/>
    <sheet name="ODVODNJA" sheetId="94" r:id="rId41"/>
    <sheet name="G" sheetId="25" state="hidden" r:id="rId42"/>
    <sheet name="Z" sheetId="26" state="hidden" r:id="rId43"/>
    <sheet name="VI TROŠK. VATROD." sheetId="69" r:id="rId44"/>
    <sheet name="REK. VATRODOJAVA" sheetId="157" r:id="rId45"/>
    <sheet name="VATRODOJ. " sheetId="115" r:id="rId46"/>
    <sheet name="Sheet1" sheetId="163" r:id="rId47"/>
    <sheet name="Sheet2" sheetId="164" r:id="rId48"/>
  </sheets>
  <externalReferences>
    <externalReference r:id="rId49"/>
  </externalReferences>
  <definedNames>
    <definedName name="DSG" localSheetId="34">#REF!</definedName>
    <definedName name="DSG" localSheetId="35">#REF!</definedName>
    <definedName name="DSG" localSheetId="17">#REF!</definedName>
    <definedName name="DSG" localSheetId="28">#REF!</definedName>
    <definedName name="DSG" localSheetId="32">#REF!</definedName>
    <definedName name="DSG" localSheetId="44">#REF!</definedName>
    <definedName name="DSG" localSheetId="33">#REF!</definedName>
    <definedName name="DSG">#REF!</definedName>
    <definedName name="Excel_BuiltIn_Print_Area_2" localSheetId="17">#REF!</definedName>
    <definedName name="Excel_BuiltIn_Print_Area_2" localSheetId="28">#REF!</definedName>
    <definedName name="Excel_BuiltIn_Print_Area_2" localSheetId="3">'REK. G i O'!$A$1:$I$54</definedName>
    <definedName name="Excel_BuiltIn_Print_Area_2" localSheetId="37">'REK. PARK. I UREĐ. OKOL.'!$A$1:$I$23</definedName>
    <definedName name="Excel_BuiltIn_Print_Area_2" localSheetId="31">'REK. STROJ. RAD.'!$A$1:$I$26</definedName>
    <definedName name="Excel_BuiltIn_Print_Area_2" localSheetId="32">#REF!</definedName>
    <definedName name="Excel_BuiltIn_Print_Area_2" localSheetId="44">#REF!</definedName>
    <definedName name="Excel_BuiltIn_Print_Area_2" localSheetId="23">'REK. ViK'!$A$1:$I$23</definedName>
    <definedName name="Excel_BuiltIn_Print_Area_2">#REF!</definedName>
    <definedName name="Excel_BuiltIn_Print_Area_23" localSheetId="17">#REF!</definedName>
    <definedName name="Excel_BuiltIn_Print_Area_23" localSheetId="28">#REF!</definedName>
    <definedName name="Excel_BuiltIn_Print_Area_23" localSheetId="32">#REF!</definedName>
    <definedName name="Excel_BuiltIn_Print_Area_23" localSheetId="44">#REF!</definedName>
    <definedName name="Excel_BuiltIn_Print_Area_23">#REF!</definedName>
    <definedName name="Excel_BuiltIn_Print_Area_3" localSheetId="22">#REF!</definedName>
    <definedName name="Excel_BuiltIn_Print_Area_3" localSheetId="27">#REF!</definedName>
    <definedName name="Excel_BuiltIn_Print_Area_3" localSheetId="30">#REF!</definedName>
    <definedName name="Excel_BuiltIn_Print_Area_3" localSheetId="40">#REF!</definedName>
    <definedName name="Excel_BuiltIn_Print_Area_3" localSheetId="37">#REF!</definedName>
    <definedName name="Excel_BuiltIn_Print_Area_3" localSheetId="31">#REF!</definedName>
    <definedName name="Excel_BuiltIn_Print_Area_3" localSheetId="23">#REF!</definedName>
    <definedName name="Excel_BuiltIn_Print_Area_3" localSheetId="36">#REF!</definedName>
    <definedName name="Excel_BuiltIn_Print_Area_3">'REK. SVEUK.'!$A$9:$J$26</definedName>
    <definedName name="Excel_BuiltIn_Print_Area_4">"$#REF!.$A$1:$J$542"</definedName>
    <definedName name="Excel_BuiltIn_Print_Area_8" localSheetId="17">#REF!</definedName>
    <definedName name="Excel_BuiltIn_Print_Area_8" localSheetId="28">#REF!</definedName>
    <definedName name="Excel_BuiltIn_Print_Area_8" localSheetId="32">#REF!</definedName>
    <definedName name="Excel_BuiltIn_Print_Area_8" localSheetId="44">#REF!</definedName>
    <definedName name="Excel_BuiltIn_Print_Area_8">#REF!</definedName>
    <definedName name="Excel_BuiltIn_Print_Titles_1" localSheetId="2">'I TROŠK. G i O'!$1:$2</definedName>
    <definedName name="Excel_BuiltIn_Print_Titles_1" localSheetId="22">'II TROŠK. ViK'!$1:$2</definedName>
    <definedName name="Excel_BuiltIn_Print_Titles_1" localSheetId="27">'III TROŠK. ELEKTR.'!$1:$2</definedName>
    <definedName name="Excel_BuiltIn_Print_Titles_1" localSheetId="30">'IV TROŠK. STROJ. RAD.'!$1:$2</definedName>
    <definedName name="Excel_BuiltIn_Print_Titles_1" localSheetId="40">#REF!</definedName>
    <definedName name="Excel_BuiltIn_Print_Titles_1" localSheetId="37">#REF!</definedName>
    <definedName name="Excel_BuiltIn_Print_Titles_1" localSheetId="31">#REF!</definedName>
    <definedName name="Excel_BuiltIn_Print_Titles_1" localSheetId="23">#REF!</definedName>
    <definedName name="Excel_BuiltIn_Print_Titles_1" localSheetId="36">'V TROŠK. PARK. I UREĐ. OKOL.'!$1:$2</definedName>
    <definedName name="Excel_BuiltIn_Print_Titles_1" localSheetId="43">'VI TROŠK. VATROD.'!$1:$2</definedName>
    <definedName name="Excel_BuiltIn_Print_Titles_1">NASLOVNA!$1:$2</definedName>
    <definedName name="FGJF" localSheetId="17">#REF!</definedName>
    <definedName name="FGJF" localSheetId="28">#REF!</definedName>
    <definedName name="FGJF" localSheetId="32">#REF!</definedName>
    <definedName name="FGJF" localSheetId="44">#REF!</definedName>
    <definedName name="FGJF">#REF!</definedName>
    <definedName name="FHGDFH" localSheetId="17">#REF!</definedName>
    <definedName name="FHGDFH" localSheetId="28">#REF!</definedName>
    <definedName name="FHGDFH" localSheetId="32">#REF!</definedName>
    <definedName name="FHGDFH" localSheetId="44">#REF!</definedName>
    <definedName name="FHGDFH">#REF!</definedName>
    <definedName name="GFJFJ">[1]NASLOVNA!$A$1:$IV$2</definedName>
    <definedName name="nesto" localSheetId="34">#REF!</definedName>
    <definedName name="nesto" localSheetId="35">#REF!</definedName>
    <definedName name="nesto" localSheetId="17">#REF!</definedName>
    <definedName name="nesto" localSheetId="28">#REF!</definedName>
    <definedName name="nesto" localSheetId="32">#REF!</definedName>
    <definedName name="nesto" localSheetId="44">#REF!</definedName>
    <definedName name="nesto" localSheetId="33">#REF!</definedName>
    <definedName name="nesto" localSheetId="45">#REF!</definedName>
    <definedName name="nesto">#REF!</definedName>
    <definedName name="nesto2" localSheetId="34">#REF!</definedName>
    <definedName name="nesto2" localSheetId="35">#REF!</definedName>
    <definedName name="nesto2" localSheetId="17">#REF!</definedName>
    <definedName name="nesto2" localSheetId="28">#REF!</definedName>
    <definedName name="nesto2" localSheetId="32">#REF!</definedName>
    <definedName name="nesto2" localSheetId="44">#REF!</definedName>
    <definedName name="nesto2" localSheetId="33">#REF!</definedName>
    <definedName name="nesto2" localSheetId="45">#REF!</definedName>
    <definedName name="nesto2">#REF!</definedName>
    <definedName name="_xlnm.Print_Area" localSheetId="8">AR!$A$1:$G$24</definedName>
    <definedName name="_xlnm.Print_Area" localSheetId="6">BE!$A$1:$G$70</definedName>
    <definedName name="_xlnm.Print_Area" localSheetId="16">BRA!$A$1:$G$76</definedName>
    <definedName name="_xlnm.Print_Area" localSheetId="13">ČEL!$A$1:$G$69</definedName>
    <definedName name="_xlnm.Print_Area" localSheetId="29">'ELEKTR. - UKUPNO'!$A$1:$G$820</definedName>
    <definedName name="_xlnm.Print_Area" localSheetId="41">G!$A$1:$H$48</definedName>
    <definedName name="_xlnm.Print_Area" localSheetId="19">GK!$A$1:$G$32</definedName>
    <definedName name="_xlnm.Print_Area" localSheetId="2">'I TROŠK. G i O'!$A$1:$I$43</definedName>
    <definedName name="_xlnm.Print_Area" localSheetId="22">'II TROŠK. ViK'!$A$1:$I$43</definedName>
    <definedName name="_xlnm.Print_Area" localSheetId="27">'III TROŠK. ELEKTR.'!$A$1:$I$43</definedName>
    <definedName name="_xlnm.Print_Area" localSheetId="30">'IV TROŠK. STROJ. RAD.'!$A$1:$I$43</definedName>
    <definedName name="_xlnm.Print_Area" localSheetId="10">IZ!$A$1:$G$51</definedName>
    <definedName name="_xlnm.Print_Area" localSheetId="25">KANAL.!$A$1:$G$114</definedName>
    <definedName name="_xlnm.Print_Area" localSheetId="15">KER!$A$1:$G$30</definedName>
    <definedName name="_xlnm.Print_Area" localSheetId="39">KOLNIK!$A$1:$G$32</definedName>
    <definedName name="_xlnm.Print_Area" localSheetId="14">LIM!$A$1:$G$64</definedName>
    <definedName name="_xlnm.Print_Area" localSheetId="7">MO!$A$1:$H$56</definedName>
    <definedName name="_xlnm.Print_Area" localSheetId="0">NASLOVNA!$A$1:$I$47</definedName>
    <definedName name="_xlnm.Print_Area" localSheetId="17">PP!$A$1:$G$24</definedName>
    <definedName name="_xlnm.Print_Area" localSheetId="4">PR!$A$1:$G$50</definedName>
    <definedName name="_xlnm.Print_Area" localSheetId="12">RAZ!$A$1:$G$14</definedName>
    <definedName name="_xlnm.Print_Area" localSheetId="28">'REK. ELEKTR.'!$A$2:$G$26</definedName>
    <definedName name="_xlnm.Print_Area" localSheetId="3">'REK. G i O'!$A$1:$I$55</definedName>
    <definedName name="_xlnm.Print_Area" localSheetId="37">'REK. PARK. I UREĐ. OKOL.'!$A$1:$K$23</definedName>
    <definedName name="_xlnm.Print_Area" localSheetId="31">'REK. STROJ. RAD.'!$A$1:$I$26</definedName>
    <definedName name="_xlnm.Print_Area" localSheetId="32">'REK. STROJARSTVO'!$A$2:$G$48</definedName>
    <definedName name="_xlnm.Print_Area" localSheetId="1">'REK. SVEUK.'!$A$1:$J$33</definedName>
    <definedName name="_xlnm.Print_Area" localSheetId="44">'REK. VATRODOJAVA'!#REF!</definedName>
    <definedName name="_xlnm.Print_Area" localSheetId="23">'REK. ViK'!$A$1:$K$23</definedName>
    <definedName name="_xlnm.Print_Area" localSheetId="26">SANITAR.!$A$1:$G$38</definedName>
    <definedName name="_xlnm.Print_Area" localSheetId="20">SOB!$A$1:$G$38</definedName>
    <definedName name="_xlnm.Print_Area" localSheetId="18">STO!$A$1:$G$51</definedName>
    <definedName name="_xlnm.Print_Area" localSheetId="33">'STROJARSTVO '!$A$1:$G$296</definedName>
    <definedName name="_xlnm.Print_Area" localSheetId="11">TE!$A$1:$G$12</definedName>
    <definedName name="_xlnm.Print_Area" localSheetId="36">'V TROŠK. PARK. I UREĐ. OKOL.'!$A$1:$I$43</definedName>
    <definedName name="_xlnm.Print_Area" localSheetId="43">'VI TROŠK. VATROD.'!$A$1:$I$43</definedName>
    <definedName name="_xlnm.Print_Area" localSheetId="24">VODOV.!$A$1:$G$135</definedName>
    <definedName name="_xlnm.Print_Area" localSheetId="42">Z!$A$1:$H$19</definedName>
    <definedName name="_xlnm.Print_Area" localSheetId="5">ZE!$A$1:$G$58</definedName>
    <definedName name="_xlnm.Print_Area" localSheetId="38">ZEM.!$A$1:$G$39</definedName>
    <definedName name="_xlnm.Print_Area" localSheetId="9">ZI!$A$1:$G$50</definedName>
    <definedName name="_xlnm.Print_Titles" localSheetId="32">'REK. STROJARSTVO'!#REF!</definedName>
    <definedName name="_xlnm.Print_Titles" localSheetId="44">'REK. VATRODOJAVA'!#REF!</definedName>
    <definedName name="_xlnm.Print_Titles" localSheetId="33">'STROJARSTVO '!#REF!</definedName>
    <definedName name="SDCFG" localSheetId="17">#REF!</definedName>
    <definedName name="SDCFG" localSheetId="28">#REF!</definedName>
    <definedName name="SDCFG" localSheetId="32">#REF!</definedName>
    <definedName name="SDCFG" localSheetId="44">#REF!</definedName>
    <definedName name="SDCFG">#REF!</definedName>
    <definedName name="SF" localSheetId="34">#REF!</definedName>
    <definedName name="SF" localSheetId="35">#REF!</definedName>
    <definedName name="SF" localSheetId="17">#REF!</definedName>
    <definedName name="SF" localSheetId="28">#REF!</definedName>
    <definedName name="SF" localSheetId="32">#REF!</definedName>
    <definedName name="SF" localSheetId="44">#REF!</definedName>
    <definedName name="SF" localSheetId="33">#REF!</definedName>
    <definedName name="SF" localSheetId="45">#REF!</definedName>
    <definedName name="SF">#REF!</definedName>
  </definedNames>
  <calcPr calcId="144525"/>
</workbook>
</file>

<file path=xl/calcChain.xml><?xml version="1.0" encoding="utf-8"?>
<calcChain xmlns="http://schemas.openxmlformats.org/spreadsheetml/2006/main">
  <c r="G27" i="114" l="1"/>
  <c r="G145" i="113"/>
  <c r="G142" i="113"/>
  <c r="G14" i="156"/>
  <c r="G703" i="100"/>
  <c r="G687" i="100"/>
  <c r="G683" i="100"/>
  <c r="G653" i="100"/>
  <c r="G575" i="100"/>
  <c r="G527" i="100"/>
  <c r="G427" i="100"/>
  <c r="G16" i="94" l="1"/>
  <c r="G39" i="110" l="1"/>
  <c r="G40" i="110"/>
  <c r="G41" i="110"/>
  <c r="G42" i="110"/>
  <c r="G43" i="110"/>
  <c r="G38" i="110"/>
  <c r="G15" i="110"/>
  <c r="G16" i="110"/>
  <c r="G17" i="110"/>
  <c r="G18" i="110"/>
  <c r="G19" i="110"/>
  <c r="G20" i="110"/>
  <c r="G21" i="110"/>
  <c r="G22" i="110"/>
  <c r="G23" i="110"/>
  <c r="G24" i="110"/>
  <c r="G25" i="110"/>
  <c r="G26" i="110"/>
  <c r="G27" i="110"/>
  <c r="G28" i="110"/>
  <c r="G29" i="110"/>
  <c r="G30" i="110"/>
  <c r="G31" i="110"/>
  <c r="G32" i="110"/>
  <c r="G14" i="110"/>
  <c r="G40" i="40"/>
  <c r="E31" i="40" l="1"/>
  <c r="G20" i="42" l="1"/>
  <c r="G24" i="42"/>
  <c r="G28" i="42"/>
  <c r="G32" i="42"/>
  <c r="G36" i="42"/>
  <c r="G40" i="42"/>
  <c r="G43" i="42"/>
  <c r="G46" i="42"/>
  <c r="G49" i="42"/>
  <c r="G52" i="42"/>
  <c r="G58" i="42"/>
  <c r="G61" i="42"/>
  <c r="G64" i="42"/>
  <c r="G67" i="42"/>
  <c r="G70" i="42"/>
  <c r="G73" i="42"/>
  <c r="G19" i="41"/>
  <c r="G27" i="41"/>
  <c r="G24" i="40"/>
  <c r="G28" i="40"/>
  <c r="G59" i="40"/>
  <c r="G62" i="40"/>
  <c r="G20" i="33" l="1"/>
  <c r="G25" i="33"/>
  <c r="G31" i="33"/>
  <c r="G34" i="33"/>
  <c r="G44" i="33"/>
  <c r="G54" i="33"/>
  <c r="G64" i="33"/>
  <c r="G67" i="33"/>
  <c r="G16" i="33"/>
  <c r="G30" i="36" l="1"/>
  <c r="G38" i="36"/>
  <c r="G44" i="36"/>
  <c r="G47" i="36"/>
  <c r="G29" i="34"/>
  <c r="G33" i="34"/>
  <c r="G38" i="34"/>
  <c r="G60" i="34"/>
  <c r="G68" i="34"/>
  <c r="G22" i="32"/>
  <c r="G25" i="32"/>
  <c r="G28" i="32"/>
  <c r="G31" i="32"/>
  <c r="G34" i="32"/>
  <c r="G39" i="32"/>
  <c r="G43" i="32"/>
  <c r="G47" i="32"/>
  <c r="G51" i="32"/>
  <c r="G55" i="32"/>
  <c r="G18" i="32"/>
  <c r="G30" i="31"/>
  <c r="G31" i="31"/>
  <c r="G36" i="31"/>
  <c r="G42" i="31"/>
  <c r="G46" i="31"/>
  <c r="G29" i="31"/>
  <c r="G21" i="38"/>
  <c r="G26" i="38"/>
  <c r="G30" i="38"/>
  <c r="G34" i="38"/>
  <c r="G38" i="38"/>
  <c r="G41" i="38"/>
  <c r="G42" i="38"/>
  <c r="G44" i="38"/>
  <c r="G45" i="38"/>
  <c r="G47" i="38"/>
  <c r="G48" i="38"/>
  <c r="G49" i="38"/>
  <c r="G50" i="38"/>
  <c r="G18" i="38"/>
  <c r="G815" i="100" l="1"/>
  <c r="G812" i="100"/>
  <c r="G809" i="100"/>
  <c r="G806" i="100"/>
  <c r="G803" i="100"/>
  <c r="G800" i="100"/>
  <c r="G797" i="100"/>
  <c r="G794" i="100"/>
  <c r="G791" i="100"/>
  <c r="G788" i="100"/>
  <c r="G783" i="100"/>
  <c r="G781" i="100"/>
  <c r="G779" i="100"/>
  <c r="G777" i="100"/>
  <c r="G775" i="100"/>
  <c r="G773" i="100"/>
  <c r="G771" i="100"/>
  <c r="G769" i="100"/>
  <c r="G767" i="100"/>
  <c r="G765" i="100"/>
  <c r="G763" i="100"/>
  <c r="G761" i="100"/>
  <c r="G759" i="100"/>
  <c r="G757" i="100"/>
  <c r="G748" i="100"/>
  <c r="G745" i="100"/>
  <c r="G742" i="100"/>
  <c r="G739" i="100"/>
  <c r="G736" i="100"/>
  <c r="G732" i="100"/>
  <c r="G728" i="100"/>
  <c r="G724" i="100"/>
  <c r="G720" i="100"/>
  <c r="G716" i="100"/>
  <c r="G713" i="100"/>
  <c r="G709" i="100"/>
  <c r="G701" i="100"/>
  <c r="G697" i="100"/>
  <c r="G696" i="100"/>
  <c r="G691" i="100"/>
  <c r="G672" i="100"/>
  <c r="G651" i="100"/>
  <c r="G647" i="100"/>
  <c r="G643" i="100"/>
  <c r="G639" i="100"/>
  <c r="G635" i="100"/>
  <c r="G631" i="100"/>
  <c r="G627" i="100"/>
  <c r="G594" i="100"/>
  <c r="G596" i="100" s="1"/>
  <c r="G15" i="155" s="1"/>
  <c r="G590" i="100"/>
  <c r="G581" i="100"/>
  <c r="G13" i="155" s="1"/>
  <c r="G11" i="155"/>
  <c r="G573" i="100"/>
  <c r="G569" i="100"/>
  <c r="G565" i="100"/>
  <c r="G561" i="100"/>
  <c r="G557" i="100"/>
  <c r="G553" i="100"/>
  <c r="G549" i="100"/>
  <c r="G545" i="100"/>
  <c r="G541" i="100"/>
  <c r="G537" i="100"/>
  <c r="G533" i="100"/>
  <c r="G525" i="100"/>
  <c r="G524" i="100"/>
  <c r="G523" i="100"/>
  <c r="G522" i="100"/>
  <c r="G521" i="100"/>
  <c r="G520" i="100"/>
  <c r="G519" i="100"/>
  <c r="G518" i="100"/>
  <c r="G517" i="100"/>
  <c r="G514" i="100"/>
  <c r="G506" i="100"/>
  <c r="G499" i="100"/>
  <c r="G498" i="100"/>
  <c r="G497" i="100"/>
  <c r="G496" i="100"/>
  <c r="G495" i="100"/>
  <c r="G494" i="100"/>
  <c r="G493" i="100"/>
  <c r="G492" i="100"/>
  <c r="G491" i="100"/>
  <c r="G489" i="100"/>
  <c r="G486" i="100"/>
  <c r="G483" i="100"/>
  <c r="G480" i="100"/>
  <c r="G477" i="100"/>
  <c r="G474" i="100"/>
  <c r="G471" i="100"/>
  <c r="G468" i="100"/>
  <c r="G465" i="100"/>
  <c r="G462" i="100"/>
  <c r="G459" i="100"/>
  <c r="G456" i="100"/>
  <c r="G452" i="100"/>
  <c r="G449" i="100"/>
  <c r="G446" i="100"/>
  <c r="G443" i="100"/>
  <c r="G440" i="100"/>
  <c r="G437" i="100"/>
  <c r="G434" i="100"/>
  <c r="G425" i="100"/>
  <c r="G424" i="100"/>
  <c r="G423" i="100"/>
  <c r="G422" i="100"/>
  <c r="G421" i="100"/>
  <c r="G420" i="100"/>
  <c r="G419" i="100"/>
  <c r="G418" i="100"/>
  <c r="G417" i="100"/>
  <c r="G416" i="100"/>
  <c r="G415" i="100"/>
  <c r="G414" i="100"/>
  <c r="G413" i="100"/>
  <c r="G412" i="100"/>
  <c r="G411" i="100"/>
  <c r="G407" i="100"/>
  <c r="G406" i="100"/>
  <c r="G405" i="100"/>
  <c r="G404" i="100"/>
  <c r="G403" i="100"/>
  <c r="G402" i="100"/>
  <c r="G401" i="100"/>
  <c r="G400" i="100"/>
  <c r="G399" i="100"/>
  <c r="G398" i="100"/>
  <c r="G397" i="100"/>
  <c r="G396" i="100"/>
  <c r="G395" i="100"/>
  <c r="G394" i="100"/>
  <c r="G393" i="100"/>
  <c r="G392" i="100"/>
  <c r="G391" i="100"/>
  <c r="G390" i="100"/>
  <c r="G382" i="100"/>
  <c r="G351" i="100"/>
  <c r="G320" i="100"/>
  <c r="G288" i="100"/>
  <c r="G256" i="100"/>
  <c r="G223" i="100"/>
  <c r="G187" i="100"/>
  <c r="G151" i="100"/>
  <c r="G127" i="100"/>
  <c r="G82" i="100"/>
  <c r="G22" i="139"/>
  <c r="G19" i="139"/>
  <c r="G17" i="139"/>
  <c r="E55" i="42"/>
  <c r="G55" i="42" s="1"/>
  <c r="E23" i="41"/>
  <c r="G23" i="41" s="1"/>
  <c r="E15" i="41"/>
  <c r="G15" i="41" s="1"/>
  <c r="E56" i="40"/>
  <c r="G56" i="40" s="1"/>
  <c r="E53" i="40"/>
  <c r="G53" i="40" s="1"/>
  <c r="E50" i="40"/>
  <c r="G50" i="40" s="1"/>
  <c r="E47" i="40"/>
  <c r="G47" i="40" s="1"/>
  <c r="E44" i="40"/>
  <c r="G44" i="40" s="1"/>
  <c r="E36" i="40"/>
  <c r="G36" i="40" s="1"/>
  <c r="G31" i="40"/>
  <c r="G20" i="40"/>
  <c r="E41" i="36"/>
  <c r="G41" i="36" s="1"/>
  <c r="E34" i="36"/>
  <c r="G34" i="36" s="1"/>
  <c r="E26" i="36"/>
  <c r="G26" i="36" s="1"/>
  <c r="E22" i="36"/>
  <c r="G22" i="36" s="1"/>
  <c r="G817" i="100" l="1"/>
  <c r="G23" i="155" s="1"/>
  <c r="G24" i="139"/>
  <c r="I43" i="29" s="1"/>
  <c r="G19" i="155"/>
  <c r="G9" i="155"/>
  <c r="G583" i="100"/>
  <c r="G17" i="155"/>
  <c r="G384" i="100"/>
  <c r="G5" i="155" s="1"/>
  <c r="G7" i="155"/>
  <c r="G750" i="100"/>
  <c r="G21" i="155" s="1"/>
  <c r="G30" i="41"/>
  <c r="I39" i="29" s="1"/>
  <c r="G64" i="40"/>
  <c r="I37" i="29" s="1"/>
  <c r="G50" i="36"/>
  <c r="I23" i="29" s="1"/>
  <c r="J317" i="157"/>
  <c r="J313" i="156" l="1"/>
  <c r="G215" i="115" l="1"/>
  <c r="G212" i="115"/>
  <c r="G209" i="115"/>
  <c r="G206" i="115"/>
  <c r="G203" i="115"/>
  <c r="G200" i="115"/>
  <c r="G197" i="115"/>
  <c r="G194" i="115"/>
  <c r="G191" i="115"/>
  <c r="G188" i="115"/>
  <c r="G185" i="115"/>
  <c r="G182" i="115"/>
  <c r="G179" i="115"/>
  <c r="G176" i="115"/>
  <c r="G173" i="115"/>
  <c r="G170" i="115"/>
  <c r="G158" i="115"/>
  <c r="G155" i="115"/>
  <c r="G152" i="115"/>
  <c r="G149" i="115"/>
  <c r="G146" i="115"/>
  <c r="G143" i="115"/>
  <c r="G141" i="115"/>
  <c r="G138" i="115"/>
  <c r="G135" i="115"/>
  <c r="G132" i="115"/>
  <c r="G129" i="115"/>
  <c r="G126" i="115"/>
  <c r="G123" i="115"/>
  <c r="G120" i="115"/>
  <c r="G117" i="115"/>
  <c r="G114" i="115"/>
  <c r="G111" i="115"/>
  <c r="G108" i="115"/>
  <c r="G105" i="115"/>
  <c r="G102" i="115"/>
  <c r="G99" i="115"/>
  <c r="G96" i="115"/>
  <c r="G93" i="115"/>
  <c r="G90" i="115"/>
  <c r="G87" i="115"/>
  <c r="G84" i="115"/>
  <c r="G81" i="115"/>
  <c r="G78" i="115"/>
  <c r="G75" i="115"/>
  <c r="G72" i="115"/>
  <c r="G69" i="115"/>
  <c r="G66" i="115"/>
  <c r="G63" i="115"/>
  <c r="G60" i="115"/>
  <c r="G57" i="115"/>
  <c r="G54" i="115"/>
  <c r="G51" i="115"/>
  <c r="G48" i="115"/>
  <c r="G45" i="115"/>
  <c r="G42" i="115"/>
  <c r="G39" i="115"/>
  <c r="G36" i="115"/>
  <c r="G33" i="115"/>
  <c r="G30" i="115"/>
  <c r="G25" i="155" l="1"/>
  <c r="H18" i="3" s="1"/>
  <c r="G160" i="115"/>
  <c r="G217" i="115"/>
  <c r="G10" i="157" s="1"/>
  <c r="G28" i="114"/>
  <c r="G23" i="114"/>
  <c r="G22" i="114"/>
  <c r="G13" i="114"/>
  <c r="G147" i="113"/>
  <c r="G140" i="113"/>
  <c r="G134" i="113"/>
  <c r="G127" i="113"/>
  <c r="G119" i="113"/>
  <c r="G106" i="113"/>
  <c r="G93" i="113"/>
  <c r="G78" i="113"/>
  <c r="G70" i="113"/>
  <c r="G66" i="113"/>
  <c r="G62" i="113"/>
  <c r="G58" i="113"/>
  <c r="G52" i="113"/>
  <c r="G45" i="113"/>
  <c r="G37" i="113"/>
  <c r="G290" i="112"/>
  <c r="G293" i="112" s="1"/>
  <c r="G283" i="112"/>
  <c r="G282" i="112"/>
  <c r="G281" i="112"/>
  <c r="G280" i="112"/>
  <c r="G275" i="112"/>
  <c r="G271" i="112"/>
  <c r="G264" i="112"/>
  <c r="G259" i="112"/>
  <c r="G245" i="112"/>
  <c r="G242" i="112"/>
  <c r="G235" i="112"/>
  <c r="G234" i="112"/>
  <c r="G233" i="112"/>
  <c r="G229" i="112"/>
  <c r="G219" i="112"/>
  <c r="G204" i="112"/>
  <c r="G199" i="112"/>
  <c r="G194" i="112"/>
  <c r="G189" i="112"/>
  <c r="G180" i="112"/>
  <c r="G171" i="112"/>
  <c r="G162" i="112"/>
  <c r="G143" i="112"/>
  <c r="G138" i="112"/>
  <c r="G131" i="112"/>
  <c r="G124" i="112"/>
  <c r="G123" i="112"/>
  <c r="G122" i="112"/>
  <c r="G121" i="112"/>
  <c r="G120" i="112"/>
  <c r="G116" i="112"/>
  <c r="G115" i="112"/>
  <c r="G114" i="112"/>
  <c r="G113" i="112"/>
  <c r="G112" i="112"/>
  <c r="G111" i="112"/>
  <c r="G110" i="112"/>
  <c r="G109" i="112"/>
  <c r="G108" i="112"/>
  <c r="G107" i="112"/>
  <c r="G106" i="112"/>
  <c r="G105" i="112"/>
  <c r="G104" i="112"/>
  <c r="G103" i="112"/>
  <c r="G102" i="112"/>
  <c r="G101" i="112"/>
  <c r="G100" i="112"/>
  <c r="G99" i="112"/>
  <c r="G98" i="112"/>
  <c r="G93" i="112"/>
  <c r="G92" i="112"/>
  <c r="G91" i="112"/>
  <c r="G90" i="112"/>
  <c r="G89" i="112"/>
  <c r="G88" i="112"/>
  <c r="G87" i="112"/>
  <c r="G86" i="112"/>
  <c r="G85" i="112"/>
  <c r="G84" i="112"/>
  <c r="G83" i="112"/>
  <c r="G82" i="112"/>
  <c r="G81" i="112"/>
  <c r="G80" i="112"/>
  <c r="G79" i="112"/>
  <c r="G78" i="112"/>
  <c r="G77" i="112"/>
  <c r="G76" i="112"/>
  <c r="G68" i="112"/>
  <c r="G62" i="112"/>
  <c r="G8" i="157" l="1"/>
  <c r="G13" i="157" s="1"/>
  <c r="H24" i="3" s="1"/>
  <c r="G220" i="115"/>
  <c r="G146" i="112"/>
  <c r="G31" i="114"/>
  <c r="I22" i="86" s="1"/>
  <c r="G248" i="112"/>
  <c r="G8" i="156" s="1"/>
  <c r="G150" i="113"/>
  <c r="I20" i="86" s="1"/>
  <c r="G286" i="112"/>
  <c r="G11" i="156" s="1"/>
  <c r="G5" i="156" l="1"/>
  <c r="G17" i="156" s="1"/>
  <c r="G296" i="112"/>
  <c r="I18" i="86" s="1"/>
  <c r="G49" i="45" l="1"/>
  <c r="G46" i="45"/>
  <c r="G43" i="45"/>
  <c r="G40" i="45"/>
  <c r="G37" i="45"/>
  <c r="G34" i="45" l="1"/>
  <c r="E20" i="48" l="1"/>
  <c r="G20" i="48" s="1"/>
  <c r="E18" i="34"/>
  <c r="G18" i="34" s="1"/>
  <c r="E64" i="34"/>
  <c r="G64" i="34" s="1"/>
  <c r="G52" i="110"/>
  <c r="G49" i="110"/>
  <c r="G46" i="110"/>
  <c r="G55" i="110" l="1"/>
  <c r="I19" i="29" l="1"/>
  <c r="G33" i="106"/>
  <c r="G32" i="106"/>
  <c r="G31" i="106"/>
  <c r="G30" i="106"/>
  <c r="G29" i="106"/>
  <c r="G28" i="106"/>
  <c r="G27" i="106"/>
  <c r="G36" i="106"/>
  <c r="G24" i="106"/>
  <c r="G21" i="106"/>
  <c r="G18" i="106"/>
  <c r="G15" i="106"/>
  <c r="G12" i="106"/>
  <c r="G9" i="106"/>
  <c r="G112" i="105"/>
  <c r="G109" i="105"/>
  <c r="G106" i="105"/>
  <c r="G103" i="105"/>
  <c r="G100" i="105"/>
  <c r="G97" i="105"/>
  <c r="G94" i="105"/>
  <c r="G91" i="105"/>
  <c r="G88" i="105"/>
  <c r="G87" i="105"/>
  <c r="G86" i="105"/>
  <c r="G85" i="105"/>
  <c r="G81" i="105"/>
  <c r="G80" i="105"/>
  <c r="G79" i="105"/>
  <c r="G78" i="105"/>
  <c r="G77" i="105"/>
  <c r="G73" i="105"/>
  <c r="G72" i="105"/>
  <c r="G71" i="105"/>
  <c r="G67" i="105"/>
  <c r="G66" i="105"/>
  <c r="G65" i="105"/>
  <c r="G64" i="105"/>
  <c r="G63" i="105"/>
  <c r="G59" i="105"/>
  <c r="G56" i="105"/>
  <c r="G53" i="105"/>
  <c r="G49" i="105"/>
  <c r="G46" i="105"/>
  <c r="G36" i="105"/>
  <c r="G33" i="105"/>
  <c r="G30" i="105"/>
  <c r="G27" i="105"/>
  <c r="G24" i="105"/>
  <c r="G21" i="105"/>
  <c r="G18" i="105"/>
  <c r="G15" i="105"/>
  <c r="G12" i="105"/>
  <c r="G9" i="105"/>
  <c r="G132" i="104"/>
  <c r="G129" i="104"/>
  <c r="G126" i="104"/>
  <c r="G123" i="104"/>
  <c r="G120" i="104"/>
  <c r="G117" i="104"/>
  <c r="G114" i="104"/>
  <c r="G111" i="104"/>
  <c r="G108" i="104"/>
  <c r="G107" i="104"/>
  <c r="G104" i="104"/>
  <c r="G101" i="104"/>
  <c r="G98" i="104"/>
  <c r="G97" i="104"/>
  <c r="G96" i="104"/>
  <c r="G95" i="104"/>
  <c r="G92" i="104"/>
  <c r="G89" i="104"/>
  <c r="G86" i="104"/>
  <c r="G85" i="104"/>
  <c r="G84" i="104"/>
  <c r="G83" i="104"/>
  <c r="G80" i="104"/>
  <c r="G77" i="104"/>
  <c r="G74" i="104"/>
  <c r="G71" i="104"/>
  <c r="G68" i="104"/>
  <c r="G65" i="104"/>
  <c r="G62" i="104"/>
  <c r="G61" i="104"/>
  <c r="G60" i="104"/>
  <c r="G59" i="104"/>
  <c r="G58" i="104"/>
  <c r="G57" i="104"/>
  <c r="G56" i="104"/>
  <c r="G55" i="104"/>
  <c r="G52" i="104"/>
  <c r="G49" i="104"/>
  <c r="G46" i="104"/>
  <c r="G43" i="104"/>
  <c r="G40" i="104"/>
  <c r="G37" i="104"/>
  <c r="G34" i="104"/>
  <c r="G31" i="104"/>
  <c r="G38" i="106" l="1"/>
  <c r="E26" i="67" l="1"/>
  <c r="G26" i="67" s="1"/>
  <c r="E23" i="67"/>
  <c r="G23" i="67" s="1"/>
  <c r="E17" i="67"/>
  <c r="G17" i="67" s="1"/>
  <c r="E20" i="67"/>
  <c r="G20" i="67" s="1"/>
  <c r="E14" i="67"/>
  <c r="E10" i="67"/>
  <c r="E47" i="34" l="1"/>
  <c r="G47" i="34" s="1"/>
  <c r="E51" i="34" l="1"/>
  <c r="G51" i="34" s="1"/>
  <c r="E55" i="34"/>
  <c r="G55" i="34" s="1"/>
  <c r="E44" i="34"/>
  <c r="G44" i="34" s="1"/>
  <c r="E43" i="34"/>
  <c r="G43" i="34" s="1"/>
  <c r="E25" i="34"/>
  <c r="G25" i="34" s="1"/>
  <c r="E24" i="34"/>
  <c r="G24" i="34" s="1"/>
  <c r="E23" i="34"/>
  <c r="G23" i="34" s="1"/>
  <c r="G114" i="105"/>
  <c r="I19" i="107" s="1"/>
  <c r="G135" i="104"/>
  <c r="I17" i="107" s="1"/>
  <c r="G10" i="94"/>
  <c r="G18" i="94" s="1"/>
  <c r="I21" i="95" s="1"/>
  <c r="G10" i="93"/>
  <c r="G14" i="93"/>
  <c r="G18" i="93"/>
  <c r="G22" i="93"/>
  <c r="G26" i="93"/>
  <c r="G30" i="93"/>
  <c r="G20" i="90"/>
  <c r="G24" i="90"/>
  <c r="G28" i="90"/>
  <c r="G31" i="90"/>
  <c r="G34" i="90"/>
  <c r="G37" i="90"/>
  <c r="G16" i="42"/>
  <c r="G76" i="42" s="1"/>
  <c r="I41" i="29" s="1"/>
  <c r="G69" i="33"/>
  <c r="I31" i="29" s="1"/>
  <c r="G10" i="67"/>
  <c r="G14" i="67"/>
  <c r="G34" i="49"/>
  <c r="G31" i="49"/>
  <c r="G28" i="49"/>
  <c r="G25" i="49"/>
  <c r="G22" i="49"/>
  <c r="G29" i="48"/>
  <c r="G25" i="48"/>
  <c r="G16" i="48"/>
  <c r="G20" i="35"/>
  <c r="G21" i="35"/>
  <c r="G31" i="45"/>
  <c r="G12" i="45"/>
  <c r="G16" i="45"/>
  <c r="G20" i="45"/>
  <c r="G25" i="45"/>
  <c r="G15" i="49"/>
  <c r="G18" i="49"/>
  <c r="G12" i="39"/>
  <c r="G14" i="39" s="1"/>
  <c r="I29" i="29" s="1"/>
  <c r="G10" i="37"/>
  <c r="G12" i="37" s="1"/>
  <c r="G51" i="38" l="1"/>
  <c r="G39" i="90"/>
  <c r="I17" i="95" s="1"/>
  <c r="G28" i="67"/>
  <c r="I51" i="29" s="1"/>
  <c r="G38" i="49"/>
  <c r="I49" i="29" s="1"/>
  <c r="G70" i="34"/>
  <c r="G32" i="48"/>
  <c r="I47" i="29" s="1"/>
  <c r="G51" i="45"/>
  <c r="I45" i="29" s="1"/>
  <c r="I27" i="29"/>
  <c r="G58" i="32"/>
  <c r="G50" i="31"/>
  <c r="G32" i="93"/>
  <c r="I19" i="95" s="1"/>
  <c r="I21" i="107"/>
  <c r="I23" i="107" s="1"/>
  <c r="G24" i="35"/>
  <c r="I25" i="29" l="1"/>
  <c r="I53" i="29"/>
  <c r="I21" i="29"/>
  <c r="I17" i="29"/>
  <c r="I15" i="29"/>
  <c r="I13" i="29"/>
  <c r="I23" i="95"/>
  <c r="H22" i="3" s="1"/>
  <c r="H16" i="3"/>
  <c r="I33" i="29" l="1"/>
  <c r="I55" i="29" s="1"/>
  <c r="H14" i="3" s="1"/>
  <c r="I25" i="86" l="1"/>
  <c r="H20" i="3" s="1"/>
  <c r="H26" i="3" s="1"/>
</calcChain>
</file>

<file path=xl/sharedStrings.xml><?xml version="1.0" encoding="utf-8"?>
<sst xmlns="http://schemas.openxmlformats.org/spreadsheetml/2006/main" count="5535" uniqueCount="2196">
  <si>
    <t>kpl.</t>
  </si>
  <si>
    <t>Iskolčenje trase vodovoda sa obilježavanjem točaka na trasi</t>
  </si>
  <si>
    <t>G/I/2.</t>
  </si>
  <si>
    <t>G/I/3.</t>
  </si>
  <si>
    <t>Dobava i ugradnja pijeska za podlaganje cijevi debljine sloja cca 10 cm</t>
  </si>
  <si>
    <t>Dobava i ugradnja šljunka za zatrpavanje rova na dijelu prolaza vodovoda ispod prometnice, u slojevima od 30 cm uz nabijanje i vlaženje</t>
  </si>
  <si>
    <t>G/I/4.</t>
  </si>
  <si>
    <t>G/I/5.</t>
  </si>
  <si>
    <t>G/I/6.</t>
  </si>
  <si>
    <t>Dobava i montaža plastičnih polietilenskih tlačnih vodovodnih cijevi i fazonskih komada za radni tlak NP 16, cijevi u komadima duljine 12 m, slijedeće dimenzije</t>
  </si>
  <si>
    <t>Dobava i montaža lijevano željeznog nadzemnog protupožarnog hidranta dimenzije DN 100, ugradbene visine H = 1250 mm, sa jednim priključkom tipa A dimenzije DN 110 (HRN Z.C1.671) i dva priključka tipa B dimenzije DN 75 (HRN Z.C1.672) uključivo sav potreban spojni i brtveni materijal</t>
  </si>
  <si>
    <t>DN 100</t>
  </si>
  <si>
    <t>2</t>
  </si>
  <si>
    <t>Dobava i montaža lij. željeznih zasuna na prirubnice sa ugradbenom garniturom i lijevano željeznom kapom, uključivo sav potreban spojni, brtveni i montažni materijal</t>
  </si>
  <si>
    <t>G/I/7.</t>
  </si>
  <si>
    <t>Obračun po komadu</t>
  </si>
  <si>
    <t>G/I/8.</t>
  </si>
  <si>
    <t>G/I/9.</t>
  </si>
  <si>
    <t>G/I/10.</t>
  </si>
  <si>
    <t>G/I/11.</t>
  </si>
  <si>
    <t>G/I/12.</t>
  </si>
  <si>
    <t xml:space="preserve">Dobava i montaža lij. željeznih fazonskih komada na prirubnice, uključivo sav potreban spojni, brtveni i montažni materijal </t>
  </si>
  <si>
    <t>-dimenzija DN 125 - DN 100</t>
  </si>
  <si>
    <t>G/I/14.</t>
  </si>
  <si>
    <t>Dobava i ugradnja betona C25/30 za izradu betonskih uporišta cijevi, podložnih blokova za vanjske nadzemne hidrante, podložnih blokova za kape ugradbenih garnitura, uključivopotebna armatura i drvena oplata</t>
  </si>
  <si>
    <t>G/I/15.</t>
  </si>
  <si>
    <r>
      <t>m</t>
    </r>
    <r>
      <rPr>
        <vertAlign val="superscript"/>
        <sz val="10"/>
        <rFont val="Arial"/>
        <family val="2"/>
        <charset val="238"/>
      </rPr>
      <t>3</t>
    </r>
  </si>
  <si>
    <t>G/I/16.</t>
  </si>
  <si>
    <t>G/I/17.</t>
  </si>
  <si>
    <t>G/I/18.</t>
  </si>
  <si>
    <t>DN 32</t>
  </si>
  <si>
    <t>DN 25</t>
  </si>
  <si>
    <t xml:space="preserve">kom </t>
  </si>
  <si>
    <t>DN 20</t>
  </si>
  <si>
    <t>DN 15</t>
  </si>
  <si>
    <t>Dobava i montaža mjedenog nepovratnog ventila za vodu s obostranim unutarnjim navojem, uključivo sav potreban spojni i brtveni materijal</t>
  </si>
  <si>
    <t>Dobava i montaža mjedenih podžbuknih ventila na ključ s obostranim unutarnjim navojem i kromiranom kapom, uključivo sav potreban spojni i brtveni materijal</t>
  </si>
  <si>
    <t>G/I/19.</t>
  </si>
  <si>
    <t>G/I/21.</t>
  </si>
  <si>
    <t>G/I/22.</t>
  </si>
  <si>
    <t>G/I/23.</t>
  </si>
  <si>
    <t>Dobava i montaža mjedenih kromiranih kutnih ventila sa kromiranom kapom, uključivo sav potreban spojni i brtveni materijal</t>
  </si>
  <si>
    <t>Provedba tlačne probe montiranog cjevovoda prema propisima za polietilenske i čelične pocinčane cijevi</t>
  </si>
  <si>
    <t>Pranje i dezinfekcija cjevovoda s otopinom hipoklorita u dozi slobodnog klora od 10 mg po litri vode, uključivo sav potreban materijal i opremu</t>
  </si>
  <si>
    <t>Funkcionalno ispitivanje vanjske i unutarnje hidrantske mreže od strane ovlaštene firme, te izdavanje zapisnika o funkcionalnoj probi</t>
  </si>
  <si>
    <t>G/I/24.</t>
  </si>
  <si>
    <t>G/I/25.</t>
  </si>
  <si>
    <t>G/I/26.</t>
  </si>
  <si>
    <t>G/I/27.</t>
  </si>
  <si>
    <t>G/I/28.</t>
  </si>
  <si>
    <t>G/I/29.</t>
  </si>
  <si>
    <t>G/I/30.</t>
  </si>
  <si>
    <t>Materijal za pričvršćenje i zavješenje vodovodnih cijevi</t>
  </si>
  <si>
    <t>kompl.</t>
  </si>
  <si>
    <t>UKUPNO VODOVOD:</t>
  </si>
  <si>
    <t>KANALIZACIJA</t>
  </si>
  <si>
    <t>G/II/1.</t>
  </si>
  <si>
    <t>G/II</t>
  </si>
  <si>
    <t>Iskolčenje trase sanitarne otpadne kanalizacije i tlačnog voda sa obilježavanjem točaka na trasi</t>
  </si>
  <si>
    <t>Razbijanje postojeće asfaltne plohe ceste te dovođenje u prvobitno stanje nakon izvedenih radova</t>
  </si>
  <si>
    <t>Dobava i ugradnja pijeska za podlaganje kanalizacionih cijevi, debljine sloja cca 10 cm</t>
  </si>
  <si>
    <t>Odvoz preostalog iskopanog materijala na deponij koju odredi investitor, sa utovarom i istovarom (povećanje volumena za 20 % zbog rastresitosti materijala)</t>
  </si>
  <si>
    <t>vel. 100/60 cm</t>
  </si>
  <si>
    <t>Dobava materijala i izgradnja betonske ispusne glave na cijevi DN 300 na ispustu u otvoreni kanal, zaštitna čelična rešetka, žablji poklopac dimenzije DN 300, uključivo sav potreban materijal i građevinska pripomoć</t>
  </si>
  <si>
    <t>Dobava i montaža krovnog odzračnog nastavka za kanalizacionu vertikalu, sa kapom i opšavom, izrađenog od bakrenog lima</t>
  </si>
  <si>
    <t>Dobava i ugradnja zidnih vratašca od inoxa vel. 200x 200 mm za pristup do cijevnih čistača na kanalizacionim vertikalama</t>
  </si>
  <si>
    <t>Bušenje rupa i štemanje usjeka u zidovima i ploči za polaganje kanalizacionih cijevi, uključivo sva potrebna gradevinska pripomoć i potreban materijal</t>
  </si>
  <si>
    <t>Materijal za pričvršćenje i zavješenje kanalizacionih cijevi</t>
  </si>
  <si>
    <t>Ispitivanje protočnosti i nepropusnosti vanjske kanalizacije uključivo izdavanje zapisnika o nepropusnosti od ovlaštene ustanove</t>
  </si>
  <si>
    <t>UKUPNO KANALIZACIJA:</t>
  </si>
  <si>
    <t>G/II/2.</t>
  </si>
  <si>
    <t>G/II/3.</t>
  </si>
  <si>
    <t>G/II/4.</t>
  </si>
  <si>
    <t>G/II/5.</t>
  </si>
  <si>
    <t>G/II/6.</t>
  </si>
  <si>
    <t>G/II/7.</t>
  </si>
  <si>
    <t>G/II/8.</t>
  </si>
  <si>
    <t>G/II/9.</t>
  </si>
  <si>
    <t>G/II/11.</t>
  </si>
  <si>
    <t>G/II/12.</t>
  </si>
  <si>
    <t>G/II/13.</t>
  </si>
  <si>
    <t>G/II/14.</t>
  </si>
  <si>
    <t>G/II/15.</t>
  </si>
  <si>
    <t>G/II/16.</t>
  </si>
  <si>
    <t>G/II/17.</t>
  </si>
  <si>
    <t>G/II/18.</t>
  </si>
  <si>
    <t>G/II/19.</t>
  </si>
  <si>
    <t>G/II/20.</t>
  </si>
  <si>
    <t>G/II/21.</t>
  </si>
  <si>
    <t>G/II/22.</t>
  </si>
  <si>
    <t>G/II/23.</t>
  </si>
  <si>
    <t>G/II/24.</t>
  </si>
  <si>
    <t>G/II/25.</t>
  </si>
  <si>
    <t>G/II/26.</t>
  </si>
  <si>
    <t>G/II/27.</t>
  </si>
  <si>
    <t>G/III</t>
  </si>
  <si>
    <t>SANITARNI UREĐAJI</t>
  </si>
  <si>
    <t>G/III/1.</t>
  </si>
  <si>
    <t>UKUPNO SANITARNI UREĐAJI:</t>
  </si>
  <si>
    <t>Dobava i montaža konzolne WC školjke u kompletu sa montažnim blokom sa plastičnim vodokotlićem proizvodnje "GEBERIT", maska, isplavna cijev, okvir sa polopcem, uključivo sav potreban montažni materijal</t>
  </si>
  <si>
    <t>Dobava i montaža zidnog pisoara sa kromiranom dovodnom i odvodnom armaturom i infracrvenom automatikom proizvodnje "GEBERIT" za automatsko ispiranje</t>
  </si>
  <si>
    <t>Dobava i montaža zidnog umivaonika s maskom, stojeća jednoručna kromirana mješalica i kromirani sifon, uključivo sav potreban montažni materijal</t>
  </si>
  <si>
    <t>Dobava i montaža plastične tuš kade veličine 800x800 mm, plastična kabina sa vratima, zidna jednoručna kromirana mješalica sa šipkom i tušem i kromirana odvodna armatura, kabina, uključivo sav potreban montažni materijal</t>
  </si>
  <si>
    <t>Dobava i montaža zidnog praonika od inoxa, uključivo zidna kromirana slavina sa holenderom i plastični sifon, uključivo sav potreban montažni materijal</t>
  </si>
  <si>
    <t>Dobava i montaža stojeće jednoručne kromirane mješalice za sudoper, uključivo sav potreban montažni materijal</t>
  </si>
  <si>
    <t>Dobava i montaža sanitarne opreme za sve sanitarne uređaje, koja se sastoji od slijedećih elemenata:</t>
  </si>
  <si>
    <t>Dobava i postavljanje protupožarnih aparata na suhi prah tipa S-9 kg</t>
  </si>
  <si>
    <t>G/III/2.</t>
  </si>
  <si>
    <t>G/III/3.</t>
  </si>
  <si>
    <t>G/III/4.</t>
  </si>
  <si>
    <t>G/III/5.</t>
  </si>
  <si>
    <t>G/III/6.</t>
  </si>
  <si>
    <t>G/III/7.</t>
  </si>
  <si>
    <t>ogledalo</t>
  </si>
  <si>
    <t>etažer</t>
  </si>
  <si>
    <t>držač za ručnike</t>
  </si>
  <si>
    <t>držač za papirnate ručnike</t>
  </si>
  <si>
    <t>posuda za tekući sapun</t>
  </si>
  <si>
    <t>držač za toaletni papir</t>
  </si>
  <si>
    <t>četka za WC sa držačem</t>
  </si>
  <si>
    <t>G/III/8.</t>
  </si>
  <si>
    <t>VODOVODA I KANALIZACIJE</t>
  </si>
  <si>
    <t xml:space="preserve">      G)</t>
  </si>
  <si>
    <t>VODOVOD I KANALIZACIJA</t>
  </si>
  <si>
    <t>PENJALICE ZA KRANSKU STAZU</t>
  </si>
  <si>
    <t>Dobava, doprema, razastiranje i nabijanje sloja kamenog materijala ili  šljunka kao podloge ispod betonske podloge poda prizemlja. Debljina zamjenskog zbijenog sloja cca 100 cm. Uključivo vlaženje i strojno zbijanje do zbijenosti 100 MPa.</t>
  </si>
  <si>
    <t xml:space="preserve">Ako se ne može nabaviti bet. čelik određenog profila postatičkom računu, ne smije se upotrebljavati drugi profil bez odobrenja statičara i nadzornog organa. Kod svih arm.bet. konstrukcija ne smije se započeti s betoniranjem dok nadzorniorgan ne pregleda armaturu i upiše u građevinski dnevnik da je preuzeo armauru i da se može započeti s betoniranjem. U jediničnim cijenama za armirano-betonske konstrukcije kao i za armaturu dana je kompletna ugradba materijala sa svim prijenosima. Sve konstrukcije oplate moraju biti izrađene solidno i kvalitetno i nivelirane da ne dođe do deformacija konstrukcije kod betoniranja.Sve visine davati i poslije betoniranja kontrolirati instrumentom. Kod izrade svih oplata predvidjeti potrebu podupiranja, razupiranja konstrukcije oplate kao i sve higijensko zaštitne mjere koje treba provesti da se osigura rad na ugrađivanju betona i ranije izrade oplate.
</t>
  </si>
  <si>
    <t xml:space="preserve">Prilikom izvođenja izolaterskih radova treba se pridržavati svih postojećih propisa i standarda među ostalima                                         - pravilnik o tehničkim mjerama i uvjetima za završne radove u građevinarstvu                                                                                        -  pravilnik o tehničkim mjerama i uvjetima za ugljikovo dične hidroizolacije krovova i terasa. Upotrijebljeni materijali moraju biti kvalitetni i odgovarati                                                                          HRN
 - ekspandirani polistiren HRN EN 13163
 - mineralna vuna HRN EN 13162
 - ekstrudirana polistirenska pjena
HRN EN 13164
</t>
  </si>
  <si>
    <t xml:space="preserve">Podloga za postavu hidroizolacije mora biti suha, čvrsta, ravna bez šupljina i udubljenja, ispupčenja i u određenom nagibu prema odvodnim vodama, koji ne smije biti manji od 0.5%,te mora biti otporna prema djelovanju temperature.Za lakše prijanjanje izolacije na podlogu  treba je premazati hladnim bitumenskim  premazom, koji se ne računa u slojeve izolacije. Ukoliko se ljepenke ili folija lijepe po cijeloj površini, preklopi su minimalne širine do 10 cm sa obostranim lijepljenim slojem vrućom izolacionom masom. Kod radova sa masom ili
Al- folijom radi velikog koeicijenta  rastezanja polažu se u 
kratkim dužinama 3-5 m. Izolacija mora biti zaštićena od djelovanja sunčevih zraka.
Svi prodori na ravnom krovu (ventilacioni kanali, cijevi i sl.)moraju se osigurati od prodora vode neposrednim povezivanjem sa hidroizolacijom ili preko opšava od lima čija širinamora biti min. 20 cm. Kod vertikalne izolacije zidova preklopi izolacione trake moraju biti min. 15 cm obostrano lijepljeni.
</t>
  </si>
  <si>
    <t>Izvedba višeslojne vertikalne hidroizolacije nadtemeljnih greda prizemlja u tlu s hidroizolacijskim trakama od betonita. Hidroizolacija se izvodi na zaglađenu i suhu betonsku podlogu. Visina izolacije 1,00 m.</t>
  </si>
  <si>
    <t>A/X/3.</t>
  </si>
  <si>
    <t>NOSAČI ULAZNOG PROSTORA</t>
  </si>
  <si>
    <t>ČELIČNA NADSTREŠNICA</t>
  </si>
  <si>
    <t>Dobava materijala, izrada, doprema i montaža čelične nadstrešnice.</t>
  </si>
  <si>
    <t>Dobava materijala, izrada, doprema i montaža nosača ulaznog prostora stubišta.</t>
  </si>
  <si>
    <t>Dobava materijala, izrada, doprema i montaža nosača fasade.</t>
  </si>
  <si>
    <t xml:space="preserve">Dobava, doprema, nabijanje i ugradnja tamponskog sloj šljunka granulacije 0-32 mm, debljine 30cm, ispod poda objekta, a između nadtemeljnih greda. Slojeve šljunka u debljini od 15 cm zbiti do zbijenosti  Ms=80MN/m2. U cijenu
uključeno i planiranje na projektiranu kotu.
Obračun po m3 izvedenog tampona u zbijenom
stanju. Ispitivanje zbijenosti u cijeni stavke.
</t>
  </si>
  <si>
    <t>NAPOMENA: u jediničnu cijenu stavke obavezno uključiti svu skelu potrebnu za izvođenje radova, sve mjere osiguranja radnika i
prolaznika, sva potrebna premještanja instalacija za potrebe izvođenja radova, vraćanje istih na mjesto i u prvobitno stanje
funkcionalnosti; utovar materijala preostalog od radova i odvoz na gradsku deponiju koju odredi investitor, odnosno sortiranje i
deponiranje na mjesto koje odredi investitor. Također u jediničnu cijenu uključiti sva potrebna osiguranja i podupiranja kod
izvođenja radova, kao i čišćenje prostora po dovršetku radova, a sve do potpune gotovosti stavke - ako opisom stavke nije drugačije određeno.
Prije pristupa izradi, izvođač je dužan pregledati kompletnu dokumentaciju te sve nejasnoće ili eventualne neispravnosti raspraviti s nadzornim
inženjerom i projektantom. Posebnu pažnju treba obratiti na usklađenost rješenja i mjera vezanih za
različite projektne cjeline (arhitektonski crteži, armirano betonska konstrukcija, čelična konstrukcija).</t>
  </si>
  <si>
    <t>ZAMJENA SLOJA SLABOG TEMELJNOG TLA 
BOLJIM MATERIJALOM
Ukoliko se pri izvedbi naiđe na slabi materijal temeljnog tla, na kojem se zbog svojstva materijala uz odgovarajući način rada (uređenje temeljnog tla me-haničkim zbijanjem) ne mogu postići zahtijevi kvalitete iz uređenja temeljnog tla mehaničkim zbijanjem, treba ga zamijeniti sa kvalitetnijim materijalom.
Materijal za zamjenu predlaže izvoditelj i mora osigurati sva potrebna ispitivanja radi uvida u njegovu kvali-tetu.Primjenu tog materijala mora odobriti nadzorni  organ. Debljina sloja kojeg treba zamijeniti ako nije određeno projektom, određuje se na pokusnoj površini, određuje  se i vrsta strojeva za zbijanje i režim njihova rada.</t>
  </si>
  <si>
    <t>Obračun po m3 humusa u sraslom stanju.</t>
  </si>
  <si>
    <t>FINO PLANIRANJE DNA ISKOPA</t>
  </si>
  <si>
    <t xml:space="preserve">Opločenje zidova                                                  Opločenje zidova vršiti tamo gdje je po projektu predviđeno. Upotrijebiti keramičke pločice I klase, u boji i veličini po izboru Pločice se na žbukani zid polažu ljepljenjem specijalnim ljepilom, a prema uputama proizvođača. Sve pločice trebaju biti iste boje i kvalitete, te posve ravne i ne smiju imati pukotine u glazuri.
Prije početka radova keramičar je dužan upozoriti izvođača građevinskih radova za otklanjanje eventualnih grešaka u zidanju, jer naknadni popravci idu na teret izvođača keramičarskih radova.
</t>
  </si>
  <si>
    <t>Jedinična cijena uključuje izradu radioničke dokumentacije od strane izvođača radova i potrebnu reviziju istih. Također uključuje i sav potreban osnovni i pomoćni spojni materijal, ispitivanje zavarenih spojeva, i ostale radove koji su potrebni pri izradi konstrukcije, sve radove na montaži čelične konstrukcije, izradu radnih platformi, skela za montažu, autodizalice, kran, geodetske kontrole montirane konstrukcije, kao i sve ostale radove i uređaje koji će se izvoditi i koristiti pri izradi i montaži čelične konstrukcije.</t>
  </si>
  <si>
    <t>Ovom stavkom date su aproksimativne količine dok će se točan obračun količine željeza izraditi po nacrtima savijanja po profilima.</t>
  </si>
  <si>
    <t>Penjalice s leđobranima za remont krana ukupne visine 6,95 m. Penjalice se sastoje od:</t>
  </si>
  <si>
    <t>h=6,95 m</t>
  </si>
  <si>
    <t>c) leđobrana visine 550 cm se izvodi od:</t>
  </si>
  <si>
    <t>hidroizolacija traka od bentonita
BENTOFIX BFG-5000  debljine 6 mm.</t>
  </si>
  <si>
    <t>Obračun po m2 izvedene vertikalne hidroizolacije.</t>
  </si>
  <si>
    <r>
      <t>Obračun po m</t>
    </r>
    <r>
      <rPr>
        <vertAlign val="superscript"/>
        <sz val="10"/>
        <color indexed="8"/>
        <rFont val="Arial"/>
        <family val="2"/>
      </rPr>
      <t>2</t>
    </r>
    <r>
      <rPr>
        <sz val="10"/>
        <color indexed="8"/>
        <rFont val="Arial"/>
        <family val="2"/>
      </rPr>
      <t xml:space="preserve"> postavljene izolacije. Kompletan rad i materijal</t>
    </r>
  </si>
  <si>
    <t>KOMBIPOR</t>
  </si>
  <si>
    <t>Dobava, ispravljanje, čišćenje, savijanje, postava i vezivanje armature iz betonskog čelika B500B. Kod izvedbe paziti na položaj instalacija.</t>
  </si>
  <si>
    <t xml:space="preserve">Napomena:
U cijenu svake pojedine stavke uključeno:
-sav vanjski i unutrašnji transport do mjesta ugradbe.
- sav potreban materijal kao i eventualne radne platforme i privremene konstrukcije.
</t>
  </si>
  <si>
    <t xml:space="preserve">Svaka stavka armiračkih radova sadrži:
- pregled armature prije savijanja sa čišćenjem i sortiranjem
- sječenje, ravnanje i savijanje armature na gradilištu sa horiz. transportom već gotovog čelika do mjesta vezanja i ugradnje, ili savijanje u centralnom savijalištu, transport do radilišta, te horizontalni i vertikalni transport već gotovog sa vijenog čelika do mjesta vezivanja i ugradnje.
- sav potreban alat na gradilištu i uskladištenje
- uzimanje izmjera na objektu i sve potrebne skele
-       postavljanje i vezanje armature točno prema armaturnim nacrtima, sa podmetanjem podložaka, kako bi se osigurala potrebna udaljenost između armature i oplate
- pregled armature od strane izvođača, statičara i nadzornog inženjera prije početka betoniranja
- potrebna radna skela (izuzima se fasadna skela)
 - čišćenje nakon završetka radova
 - svu štetu kao i troškove popravka kao posljedica nepažnje u toku izvedbe
-        troškovi zaštite na radu
-        troškovi atesta
</t>
  </si>
  <si>
    <t xml:space="preserve">Armatura mora biti na gradilištu pregledno deponirana. Prije polaganja, armatura mora biti očišćena od hrđe i nečistoće žica, plastični ili drugi ulošci koji se polažu radi održavanja razmaka kao i sav drugi pomoćni materijal uključeni su u jediničnu cijenu.
Ugrađivati se mora armatura po profilima iz statičkog računa,odnosno nacrta sa vijanja. Ukoliko je onemogućena nabava određenih profila zamjena se vrši uz odobrenje statičara. Postavljenu armaturu prije betoniranja dužan je osim rukovoditelja gradilišta i nadzornog inženjera, pregledati statičar, o tome izvršiti upis u građevinski dnevnik. Mjerodavni podatak za marku betona koji treba upotrijebiti na pojedinim dijelovima konstrukcije uzima se iz statičkog računa i nacrta savijanja armature.
</t>
  </si>
  <si>
    <t>Čelična nadstrešnica tlocrtnih dimenzija 18,80 × 2,00 na jugozapadnom pročelju izrađuje se od profila prema statičkom proračunu. Materijal za izradu konstrukcije je S235. Profili IPN180, HEA160 te CP88,9/3,6 mm.</t>
  </si>
  <si>
    <t>FRIGO PLUS d.o.o.</t>
  </si>
  <si>
    <t>PROIZVODNA GRAĐEVINA - HALA</t>
  </si>
  <si>
    <t>A i B. GRAĐEVINSKIH I OBRTNIČKIH RADOVA</t>
  </si>
  <si>
    <t>Prije početka betoniranja postavljanja armaturu pregledava nadzorni inženjer.</t>
  </si>
  <si>
    <t xml:space="preserve">      A)</t>
  </si>
  <si>
    <t xml:space="preserve"> I</t>
  </si>
  <si>
    <t xml:space="preserve">  </t>
  </si>
  <si>
    <t xml:space="preserve">      B)</t>
  </si>
  <si>
    <t>PRIPREMNI RADOVI</t>
  </si>
  <si>
    <t>Izvedba pripremnih radova prije iskopa (plan iskopa, kontrola mjera i određivanje točnih geodetskih visina, nalaganje temelja i drugi radovi koje je potrebno izvesti kako bi se mogao definirati opseg radova), potrebni zahvati na objektu, te izraditi plan aktivnosti.</t>
  </si>
  <si>
    <t>Radove je obavezan izvršiti izvoditelj radova prije nego pristupi izvođenju radova.</t>
  </si>
  <si>
    <t>Obračun u paušalu ili po radnim satima radnika određenih grupa:</t>
  </si>
  <si>
    <t>radnik VII grupe sati</t>
  </si>
  <si>
    <t>RS</t>
  </si>
  <si>
    <t>radnik VI grupe sati</t>
  </si>
  <si>
    <t>radnik V grupe sati</t>
  </si>
  <si>
    <r>
      <t>m</t>
    </r>
    <r>
      <rPr>
        <vertAlign val="superscript"/>
        <sz val="10"/>
        <color indexed="8"/>
        <rFont val="Arial"/>
        <family val="2"/>
      </rPr>
      <t>2</t>
    </r>
  </si>
  <si>
    <t>IZRADA ZAŠTITNE OGRADE</t>
  </si>
  <si>
    <t>B/VII</t>
  </si>
  <si>
    <t>B/IV/2.</t>
  </si>
  <si>
    <t xml:space="preserve">m2 </t>
  </si>
  <si>
    <t>A/I/2.</t>
  </si>
  <si>
    <t>SKIDANJE HUMUSA</t>
  </si>
  <si>
    <t>Strojni iskop humusa u sloju debljine 30 cm s odguravanjem na privremenu gradilišnu deponiju udaljenu do 100 m.</t>
  </si>
  <si>
    <t xml:space="preserve">Obračun po m2 skinutog sloja humusa na parceli predviđenoj za izgradnju građevine. </t>
  </si>
  <si>
    <t>UKUPNO PARK. I UREĐ. OKOLIŠA:</t>
  </si>
  <si>
    <t>G. INSTALACIJE VODOVODA I KANALIZACIJE</t>
  </si>
  <si>
    <t>G.</t>
  </si>
  <si>
    <t>G/I</t>
  </si>
  <si>
    <t>VODOVOD</t>
  </si>
  <si>
    <t>G/I/1.</t>
  </si>
  <si>
    <t xml:space="preserve">Oblaganje spušteni strop s gipskartonskim pločama pločama tipa A13 (H13)
Podloga za učvršćenje spuštenog stropa armirani
beton.
Montaža na metalnoj potkonstrukciji iz pocinčanih
čeličnih profila (CD profil 60x27x0,6) kao nosivi i
montažni profili, učvršćeni u sirovi strop pomoću
ovjesa.
Ugradbena visina 3-4 m, ukupna visina spuštanja cca  30,0 cm.
</t>
  </si>
  <si>
    <t xml:space="preserve">Obloga gipskartonskim pločama d=1,25 cm.
Obrada spojeva i površina prema uputi proizvođača
Kvaliteta obrade površine Q2 (prema kategorizaciji proizvođača sistema).
U cijenu izrade uračunata je dobava, transport,
montaža i ugradnja svih potrebnih elemenata, kao i sve radnje i izrada svih detalja (kod spajanja na
obodne konstrukcije, izrada dilatacija), a sve prema uputama i tehničkoj specifikaciji proizvođača sistema.
</t>
  </si>
  <si>
    <t>GIPSKARTONSKE PLOČE SPUŠTENOG STROPA A13 (H13)</t>
  </si>
  <si>
    <t xml:space="preserve">Obračun po m2.
</t>
  </si>
  <si>
    <t xml:space="preserve">Oblaganje podgleda vanjskog trijema / spušteni strop s cementnim pločama tipa kao Knauf
AQUAPANEL Outdoor
Podloga za učvršćenje spuštenog stropa armirani
beton.
Montaža na metalnoj potkonstrukciji iz pocinčanih
čeličnih profila (CD profil 60x27x0,6) kao nosivi i
montažni profili, učvršćeni u sirovi strop pomoću
ovjesa.
Ugradbena visina 3-4 m, ukupna visina spuštanja
cca  50,0 cm.
Izolacijski materijal od kamene vune volumenske
mase 30kg/m3 , d=10,00 cm
Obloga od cementnih ploča tipa kao Knauf
AQUAPANEL Outdoor, d=1,25 cm.
Obrada spojeva i površina prema uputi proizvođača
U cijenu izrade uračunata je dobava, transport,
montaža i ugradnja svih potrebnih elemenata, kao i sve radnje i izrada svih detalja (kod spajanja na
obodne konstrukcije, izrada dilatacija), a sve prema uputama i tehničkoj specifikaciji
proizvođača sistema.
</t>
  </si>
  <si>
    <t xml:space="preserve">OBLAGANJE PODGLEDA VANJSKOG TRIJEMA   </t>
  </si>
  <si>
    <t>ZAŠTITA SVIH VIDLJIVIH BETONSKIH POVRŠINA</t>
  </si>
  <si>
    <t>Čišćenje objekta u toku gradnje, te završno čišćenje prije primopredaje. U ovoj stavci treba ponuditi kompletne troškove rada i materijala za čišćenje.</t>
  </si>
  <si>
    <t>trokratno grubo čišćenje objekta u svim fazama građenja s odvozom šute i otpadaka, obračun po m2 korisne površine cijele građevine,</t>
  </si>
  <si>
    <t>fino čišćenje i pranje svih keramičkih opločenja, podova od tapisona, svih sanitarnih uređaja, svih stakala, prozora, vrata i slično, obračun po m2 korisne površine stanova i stubišta.</t>
  </si>
  <si>
    <t>UKUPNO RAZNI RADOVI:</t>
  </si>
  <si>
    <t>B/I</t>
  </si>
  <si>
    <t>B/II</t>
  </si>
  <si>
    <t>FORMIRANJE GRADILIŠTA</t>
  </si>
  <si>
    <t xml:space="preserve">Napomena:
U cijenu svake pojedine stavke uračunato:
-sav prijevoz iskopanog materijala, ili materijala dobivenog od rušenja, na gradsku deponiju udaljenu do 20km. Posebni se odvoz materijala ne obračunava
-dobava i ugradnja svog potrebnog materijala, sav unutrašnji i vanjski transport,
-sve potrebne skele, podupiranja, razupiranja, osiguranje iskopa i susjednih objekata (dubine ili visine 3,6 m)
-izrada i uklanjanje svih prilaznih i radnih rampi,
-sva eventualna ispumpavanja voda u građevinskoj jami ili dijelovima zgrade.
</t>
  </si>
  <si>
    <t>SKIDANJE SLOJA HUMUSA I ZBIJENOG TLA</t>
  </si>
  <si>
    <t xml:space="preserve">Skidanje sloja humusa i zbijenog tla prosječne
debljine 22 cm, utovar i odvoz na deponiju. Stavkom je obuhvaćeno i zbijanje i planiranje
planuma na točnost +/- 3 cm Izvesti prema.
profilu. Dio humusa(cca 80 % ) deponirati na
privremenoj gradilišnoj deponiji za ponovnu
ugradnju. Obračun u sraslom stanju.
</t>
  </si>
  <si>
    <t>STROJNI ISKOP ZEMLJE III. KATEGORIJE</t>
  </si>
  <si>
    <t xml:space="preserve">NAPOMENA: u jedinične cijene stavki obavezno uključiti sve nabave, transporte i ugradnje materijala, sav potreban rad, pomoćne i prethodne radnje, kao što su gletanje, kitanje,
brušenje; osnovni i pomoćni materijal, pomoćnu skelu, zaštitu površina koje se ne liče i slično,
a sve do potpune funkcionalne gotovosti pojedine stavke, uključivo čišćenje nakon dovršetka i u tijeku radova - ako opisom stavke nije
drugačije određeno.
</t>
  </si>
  <si>
    <t>Dobava i doprema materijala i bojenje stropova u objektu disperzivnom bojom u svjetlom tonu na prethodno ožbukanoj i pogletanoj podlozi. U svemu se pridržavati uputa proizvođača i pravila struka.</t>
  </si>
  <si>
    <t>BOJENJE STROPOVA</t>
  </si>
  <si>
    <t>Dobava materijala i ličenje gipskartonskih stropova disperzijskim bojama u dva sloja u tonu prema izboru projektanta.</t>
  </si>
  <si>
    <t>Dobava i doprema materijala i bojenje zidova u objektu disperzivnom bojom u svjetlom tonu na prethodno ožbukanoj i dvostruko pogletanoj podlozi. U svemu se pridržavati uputa proizvođača i pravila struka.</t>
  </si>
  <si>
    <t>BOJENJE ZIDOVA</t>
  </si>
  <si>
    <t>Dobava materijala i ličenje gipskartonskih zidova
disperzijskim bojama u dva sloja u tonu prema izboru projektanta.</t>
  </si>
  <si>
    <t>LIČENJE GIPSKARTONSKIH ZIDOVA</t>
  </si>
  <si>
    <t>Dobava i doprema materijala i ličenje željeznih predmeta uljenom bojom dva puta s prethodnim čišćenjem od hrđe i dva puta miniziranjem.</t>
  </si>
  <si>
    <t>LIČENJE ŽELJEZNIH PREDMETA</t>
  </si>
  <si>
    <t>A/II/10.</t>
  </si>
  <si>
    <t>A/II/11.</t>
  </si>
  <si>
    <t>A/II/12.</t>
  </si>
  <si>
    <t xml:space="preserve">IZRADA POSTELJICE
Kontrolu kvalitete treba obaviti prema važećim normativima:
HRN     U.B1.010.-Uzimanje uzoraka tla
U.B1.012.-Određivanje vlažnosti uzoraka tla
U.B1.014.-Određivanje specifične težine tla
U.B1.016.- Određivanje zapreminske težine tla
U.B1.018.-Određivanje granulometrijskog sastava
U.B1.020.-Određivanje granice konzistencije tla
U.B1.022.-Određivanje promjene zapremine tla
U.B1.024.- Određivanje sagorljivih i organskih materijala u   tlu
U.B1.038.- Određivanje optimalnog  sadržaja vode
U.B1.042.- Određivanje kalifornijskog indeksa nosivosti
U.E8.010.- Nosivost i ravnost na nivou posteljice
U.B1.046.- Određivanje modula stišljivosti metodom kružne ploče
Kote planuma posteljice mogu odstupati od projekta za ± 1 cm, a poprečni i  uzdužni pad moraju biti po projektu.
Ravnost kao i padovi se ispituju na sva kih 200,0 m2 letvom dužine 4m u bilo kom pravcu. Kriterij za ocjenu kvalitete ugrađene posteljice od zemljanih materijala jesu:
stupanj zbijenosti prema Proctoru Sz≥100%modul stišljivosti mjeren kružnom pločom Ø30 cm, Ms≥30MN/m
</t>
  </si>
  <si>
    <t>A/III/8.</t>
  </si>
  <si>
    <t>paušal</t>
  </si>
  <si>
    <t>UKUPNO PRIPREMNI RADOVI:</t>
  </si>
  <si>
    <r>
      <t>m</t>
    </r>
    <r>
      <rPr>
        <vertAlign val="superscript"/>
        <sz val="10"/>
        <color indexed="8"/>
        <rFont val="Arial"/>
        <family val="2"/>
        <charset val="238"/>
      </rPr>
      <t>1</t>
    </r>
  </si>
  <si>
    <r>
      <t>Cijena po m</t>
    </r>
    <r>
      <rPr>
        <vertAlign val="superscript"/>
        <sz val="10"/>
        <color indexed="8"/>
        <rFont val="Arial"/>
        <family val="2"/>
        <charset val="238"/>
      </rPr>
      <t>1</t>
    </r>
    <r>
      <rPr>
        <sz val="10"/>
        <color indexed="8"/>
        <rFont val="Arial"/>
        <family val="2"/>
      </rPr>
      <t xml:space="preserve"> izvedene ograde uključivo sa svim potrebnim vratima.</t>
    </r>
  </si>
  <si>
    <r>
      <t>m</t>
    </r>
    <r>
      <rPr>
        <vertAlign val="superscript"/>
        <sz val="10"/>
        <color indexed="8"/>
        <rFont val="Arial"/>
        <family val="2"/>
        <charset val="238"/>
      </rPr>
      <t>3</t>
    </r>
  </si>
  <si>
    <t>Obračun po m3 materijala u sraslom stanju pa rastresitost treba ukalkulirati u cijenu.</t>
  </si>
  <si>
    <t>UREĐENJE TEMELJNOG TLA MEHANIČKIM 
ZBIJANJEM
Temeljno tlo treba osposobiti da bez štetnih posljedica preuzme opterećenje od objekta, kolničke konstrukcije i opterećenja ostalih objekata.
Kontrolu kvalitete materijala u temeljnom tlu treba obaviti prema prema važećim normativima:
HRN     U.B1.010. - Uzimanje uzoraka tla
U.B1.012. - Određivanje vlažnosti uzoraka tla
U.B1.014. - Određivanje specifične težine tla
U.B1.016. - Određivanje zapreminske težine tla
U.B1.018. - Određivanje granulometrijskog sastava
U.B1.020. - Određivanje granice konzistencije tla
U.B1.024. - Određivanje sadržaja sagorljivih i organskih               materijala tla
U.B1.038. - Određivanje optimalnog sadržaja vode
U.E1.010. - Zemljani radovi na izgradnji putova
Na najmanje svakih 1000 m2 temeljnog tla treba obaviti kontrolna i tehnološka isitivanja stupnja zbijenosti (Sz) po Proctoru ili modula stišljivosti (Ms) kružnom pločom Ø30 cm (ovisno o vrsti materijala).</t>
  </si>
  <si>
    <t xml:space="preserve">Kriteriji za ocjenu kvalitete ugrađivanja:
- Zemljani materijali ("C" kat, sve gline niske do visoke plastičnosti i prašinasta tla):
nasip niži od 2mt Sz≥97%, Ms≥20 MN/m2
nasip viši od 2mt Sz≥95%, Ms≥20 MN/m2
- Nekoherentni i miješani materijali ("A","B" i dio "C" kat. kameni materijali miješani kameni i zemljani glinoviti šljunci,zaglinjene kamene drobine, fini pješćanici, dolomiti, škriljci, konglomerati, pijesci, pjeskoviti šljunci):
nasip niži od 2mt Sz≥100%, Ms≥25 MN/m2
nasip viši od 2mt Sz≥95%, Ms≥20 MN/m2
</t>
  </si>
  <si>
    <t>ZAGREB</t>
  </si>
  <si>
    <t>B/II/1</t>
  </si>
  <si>
    <t>BRAVARSKI RADOVI</t>
  </si>
  <si>
    <t>NAPOMENA: Prije ugradbe bravarske stavke dimenzije građ. otvora provjeriti na licu mjesta. Svi limovi, paneli i profili, za aluminijsku i vatrootpornu bravariju, plastificirani RAL po odabiru projektanta.</t>
  </si>
  <si>
    <t>PODOPOLAGAČKI RADOVI</t>
  </si>
  <si>
    <t>ODVOZ VIŠKA MATERIJALA.</t>
  </si>
  <si>
    <t>A/III/2.</t>
  </si>
  <si>
    <t>A/III/3.</t>
  </si>
  <si>
    <t>Ovaj rad obuhvaća sječenje šiblja i drveća svih promjera, odsijecanje granja, rezanje na dužine pogodne za prijevoz vađenje korijenja i starih panjeva, i na kraju odnošenje svega spomenutog izvan zone gradnje. U stavku je uključen utovar, odvoz na gradsku planirku, istovar i planiranje. Obračun se vrši po kvadratnom metru površine označene u projektu ili prema odluci nadzornog inženjera, a uklanjanje drveća i panjeva po komadu uzimajući u obzir i debljinu.</t>
  </si>
  <si>
    <t xml:space="preserve">Ne dirati raslinje koje ne smeta objektu
ili kolnim površinama!
</t>
  </si>
  <si>
    <t>Cijena po m2  očišćene  površine.</t>
  </si>
  <si>
    <t>U ovu stavku ulaze svi betonski i armiranobetonski radovi na lokaciji, dakle radovi koji su vezani za izgradnju zamjenskog objekta,prometnih i vanjskih platoa te betonski i armiranobetonski radovi vezani za sve instalacije. Također valja napomenuti da su u sklopu stavaka bet. i arm.bet. radova predviđeni potrebni tesarski radovi tj. oplate, skele, podupiranja i sl. bilo da  se radi o jednostranim ili dvostranim oplatama za pojedine elemente koje treba uključiti u jediničnu cijenu stavke.</t>
  </si>
  <si>
    <t>OPĆI UVIJETI</t>
  </si>
  <si>
    <t>OPĆI UVJETI</t>
  </si>
  <si>
    <t>A/I/3.</t>
  </si>
  <si>
    <t>UKUPNO ZEMLJANI RADOVI:</t>
  </si>
  <si>
    <t>A/II</t>
  </si>
  <si>
    <t>A/II/5.</t>
  </si>
  <si>
    <t>b)</t>
  </si>
  <si>
    <t>m1</t>
  </si>
  <si>
    <t>a)</t>
  </si>
  <si>
    <t>m2</t>
  </si>
  <si>
    <t>A/II/6.</t>
  </si>
  <si>
    <t>-</t>
  </si>
  <si>
    <t>A/III</t>
  </si>
  <si>
    <t>ARMIRAČKI RADOVI</t>
  </si>
  <si>
    <t>A/III/1.</t>
  </si>
  <si>
    <t>ARMATURNO ŽELJEZO</t>
  </si>
  <si>
    <t>kg</t>
  </si>
  <si>
    <t>UKUPNO ARMIRAČKI RADOVI:</t>
  </si>
  <si>
    <t>A/IV</t>
  </si>
  <si>
    <t>ZIDARSKI RADOVI</t>
  </si>
  <si>
    <t>kom</t>
  </si>
  <si>
    <t>pauš.</t>
  </si>
  <si>
    <t>UKUPNO ZIDARSKI RADOVI:</t>
  </si>
  <si>
    <t>A/V</t>
  </si>
  <si>
    <t>A/VI</t>
  </si>
  <si>
    <t>A/VII</t>
  </si>
  <si>
    <t>TESARSKI RADOVI</t>
  </si>
  <si>
    <t>A/V/1.</t>
  </si>
  <si>
    <t>FASADNA SKELA</t>
  </si>
  <si>
    <t xml:space="preserve">Sve soboslikarsko ličilačke radove izvesti točno po opisu gdje je to projektom predviđeno. Izvedba mora zadovoljiti propise
HRN U.F2.013
HRN U.F20.
Materijali za izradu moraju zadovoljavati odgovarajuće propise i standarde:
HRN H.K2.015
HRN B.C1.030
HRN H.50.020
HRN H.C1.023
HRN H.C1.034
HRN H.C1.001
Ukoliko se stavkom troškovnika traži materijal koji nije obuhvaćen propisima, ima se u svemu izvesti prema uputama proizvođača, te garancijom i atestima za to ovlaštenih ustanova.
Ako koja stavka nije izvođaču jasna mora prije predaje ponude tražiti objašnjenje od projektanta. Eventualna izmjena materijala, te način izvedbe tokom gradnje moraju se izvršiti isključivo pismenim dogovorom sa projektantom i  nadzorom. Svi radovi, koji nisu na taj način utvrđeni neće se priznati u obračunu.Prije početka radova dužnost je soboslikara da upozori nadzornu službu na sve eventualne manjkavosti podloga, odnosno radova ostalih obrtnika, kako bi se na vrijeme otklonile.
Obračun se vrši prema postojećim normama za izvođenje završnih radova u graditeljstvu.
</t>
  </si>
  <si>
    <t xml:space="preserve">Jedinična cijena treba sadržavati:
- sav rad, uključujući pomoćni
-  uzimanje mjera na gradnji za izvedbu i obračun
-  korištenje manjih mašina i alata
- transport materijala na gradilište, usklađivanje te doprema          na mjesto ugradbe
-  čišćenje nakon izvršenih radova
- sve predradnje, popravljanje neravnina, gletanje površina,
   kitanje rupica od čavala, izrada probnih premaza i sl.
-  isporuka potrebnog materijala
-  skidanje i ponovno postavljanje vrata, prozora i sl. radi      premazivanja
-  provjetravanje prostorija radi sušenja
</t>
  </si>
  <si>
    <t>IX</t>
  </si>
  <si>
    <t xml:space="preserve">BETONSKI  I  AB  RADOVI </t>
  </si>
  <si>
    <t>X</t>
  </si>
  <si>
    <t xml:space="preserve">Dobava i ugradnja hidroizolacije nadtemeljnog zida, koja se sastoji od:
-jedan hladni premaz bitumenskom emulzijom
-jedan sloja bitumenske trake za varenje GV-4 koje se plinskim plamenicima vare za podlogu i na preklopima
Hidroizolaciju spojiti sa izolacijom poda
</t>
  </si>
  <si>
    <t>B/IV/4.</t>
  </si>
  <si>
    <t>IZRAVNAVANJE AB PLOČA, STROPA STUBIŠTA</t>
  </si>
  <si>
    <t>LIČENJE GIPSKARTONSKIH STROPOVA</t>
  </si>
  <si>
    <t>Navedeni radovi izvode se po tehničkim specifikacijama i tipologiji poznatih proizvođača sistema (Knauf). U stavkama
troškovnika nisu opisane posebnosti vezane za potrebe izrade instalacijskog zida ili specijalnih nosača za veća opterećenja, što će izvođač izvesti prema potrebi. Sva potrebna spojna sredstva i nosivu metalnu konstrukciju izvođač isporučuje prema katalogu
proizvođača sistema.U jediničnu cijenu suhomontažerskih radova uključuje se sav rad, materijal, transport, potrebna nosiva
konstrukcija za ugradnju gips kartonskih ploča, dobava i ugradnja brtvenog i pričvrsnog materijala kao i sve radnje brtvljenja, zapunjavanja, obrade površina i kitanja, a prema tehničkoj dokumentaciji i upustvima proizvođača. U slučaju ugradnje
dovratnika ili sanitarija potrebno je u gipskartonske zidove ugraditi dodatne nosive tipske metalne profile, što je uključeno u cijenu.</t>
  </si>
  <si>
    <t>LIJEVA</t>
  </si>
  <si>
    <t xml:space="preserve">Obračun po m2, svi otvori &gt; 0,5 m2 odbijaju se od
ukupne površine.
</t>
  </si>
  <si>
    <t>RAZNI RADOVI</t>
  </si>
  <si>
    <t xml:space="preserve">ČIŠĆENJE OBJEKTA  </t>
  </si>
  <si>
    <t>B/I/11.</t>
  </si>
  <si>
    <t>B/I/12.</t>
  </si>
  <si>
    <t>A/III/4.</t>
  </si>
  <si>
    <t xml:space="preserve">Izvođač je prije izrade limarije dužan uzeti sve izmjere u naravi a također je dužan prije početka montaže ispitati sve dijelove, gdje se imaju izvesti limarski radovi, te na eventualnu neispravnost istih upozoriti nadzornu službu, jer će se u protivnom popravci izvršiti na račun izvođača limarskih radova.
U stavku uključeni i svi radovi kitanja, postava puzz lajsni i sl. Način izvedbe i ugradbe, te obračun u svemu prema postojećim normama za izvođenje završnih radova u građevina izvođenje završnih radova u građevinarstvu.
Jedinična cijena treba sadržavati:
- uzimanje mjera na gradnji za izvedbu   i obračun
- sav materijal, uključivo pomoćni (putz lajsne, kit i sl.)
- sav rad na gradnji i u radioni
- korištenje manjih mašina i strojeva
- transport materijala na gradilište,  uskladištenje,te doprema na mjesto ugradbe
- čišćenje od otpadaka nakon izvršenih radova
- ugradba  u zidove i sl. (obujmica, slivnika)
- dobava i ugradba pakni, odnosno ugradba limarije      upucavanjem
- čišćenje i miniziranje željeznih dijelova
</t>
  </si>
  <si>
    <t>Ovi opći uvijeti mijenjaju se ili nadopunjuju opisom pojedine stavke troškovnika.</t>
  </si>
  <si>
    <t>Obračun po m.</t>
  </si>
  <si>
    <t>B/I/4.</t>
  </si>
  <si>
    <t>B/I/5.</t>
  </si>
  <si>
    <t>B/I/6.</t>
  </si>
  <si>
    <t>Opločenje podova. Prije polaganja ploča potrebno je očistiti podlogu i ispitati njenu horizontalnost. Ukoliko se pod polaže u određenom   padu potrebno je na to obratiti posebnu pažnju.Priprema morta sa horizontalnim i vertikalnim transportom morta, pločica i ostalog pomoćnog materijala do mjesta ugradbe, uključeno je u jediničnu cijenu. Podne ploče se polažu na cementni mort M-10. Debljina podloge je 2-3 cm što je ovisno o visini podloge, debljini ploče, nagibu poda i potrebnoj konačnoj ploča, jedna do druge ili sa fugama. Prilikom polaganja ploča visini poda. Polaganje se može vršiti direktnim spajanjem ploča, jedna do druge ili sa fugama. Prilikom polaganja ploča mora se često kontrolirati ravnina površine. Fuge moraju biti ravne i jednako široke.</t>
  </si>
  <si>
    <t>Obračun po m</t>
  </si>
  <si>
    <t>B/I/1.</t>
  </si>
  <si>
    <t>GRAĐEVINSKIH I OBRTNIČKIH RADOVA</t>
  </si>
  <si>
    <t>GRAĐEVINSKI I OBRTNIČKI RADOVI</t>
  </si>
  <si>
    <t>Ukoliko bi se na izvedenoj žbuci u toku garantnog roka pojavile mrlje ili koji drugi efekti izazvani pogrešnom izvedbom, kemijskim ili meteorološkim utjecajem, dužno je poduzeće tu žbuku o svom trošku skinuti i izvesti novu.
Svi vidljivi cementni namazi podova i zidova koji se posebno ne obrađuju naknadno imaju se zagladiti željeznom gladilicom do crnog sjaja, ukoliko nije drugačije određeno.  Sve ugrađene doprozornike i dovratnike, dužan je izvođač građevinskih radova o svom trošku osigurati od oštećenja.Sva oštećenja i troškovi izmjene stolarskih elemenata padaju na teret izvođača građevinskih radova.
Općenito je izvođač građ. radova dužan  voditi brigu o zaštiti svih izvedenih radova i direktno odgovoran  investitoru za eventualno oštećenje. Rad i materijal potreban za zaštitu od oštećenja ne obračunava se posebno, nego su ti troškovi predviđeni u faktoru.</t>
  </si>
  <si>
    <t xml:space="preserve">Ako je dubina ugrađivanja betona-sipanja-spuštanja   veća od 1 m obavezno je upotrijebiti lijevak za beton radi mogućnosti segregacije. Naročito prilikom betoniranja voditi računa da armatura ostane u položaju predviđenom nacrtom i statički računom.
Armatura mora biti sa svih strana obložena betonom. bet. čelik za armaturu treba prije savijanja očistiti od hrđe odstraniti sve eventualne masnoće i nečistoće. Ugrađuje se one kvalitete koja je predviđena statičkim računom.Za sve arm.bet. radove ugrađuje se  armatura od bet.čelika što je točno predviđeno statičkim računom.
Betonski čelik u pogledu kvalitete mora odgovarati HRN-a.
Sve vrste čelika moraju imati kompaktnu homogenu strukturu.
Ne smiju imati nikakvih nedostataka, mjehura, pukotina ili vanjskih oštećenja. Prilikom isporuke isporučitelj je dužan dostaviti ateste koji garantiraju: vlačnu čvrstoću i nosivost čelika. Količina željeza u troškovniku date su aproksimativno. Točne količine su u armaturnim nacrtima.  
</t>
  </si>
  <si>
    <t>A/III/11.</t>
  </si>
  <si>
    <t xml:space="preserve">Izrada zaštitne ograde oko gradilišta. Ogradu izvesti na način, koji zadovoljava potrebe zaštite na radu i zaštite izvedenih radova, opreme i materijala od oštećenja, uništenja ili otuđenja. </t>
  </si>
  <si>
    <t>Uz poštivanje svih HRN normi koje se odnose na ove radove, stavka podrazumijeva:</t>
  </si>
  <si>
    <t>Izradu, dopremu, montažu te dovođenje u uporabni oblik, zaprimljeno po nadzornom organu. To znači da su u stavci i sve popratne radnje i materijali (sitni materijal, prijevozi utovari, istovari, eventualno privremeno uskladištenje radne ili fasadne skele, podupiranja i sve ostalo što je potrebno za kompletiranje iste.</t>
  </si>
  <si>
    <t>Isto tako potrebno je imati i zakonom sve propisane ateste, što znači da je prije davanja ponude potrebno detalje, materijal, okov, površinsku obradu i ostalo dogovoriti s projektantom te od istog (uz investitora) dobiti suglasnost.</t>
  </si>
  <si>
    <t>PROTUPOŽARNA BRAVARIJA</t>
  </si>
  <si>
    <t>A/VII/2.</t>
  </si>
  <si>
    <t>A/VII/6.</t>
  </si>
  <si>
    <t>UKUPNO BRAVARSKI RADOVI:</t>
  </si>
  <si>
    <t>UKUPNO PP BRAVARIJA:</t>
  </si>
  <si>
    <t>PP BRAVARSKI RADOVI</t>
  </si>
  <si>
    <r>
      <t>m</t>
    </r>
    <r>
      <rPr>
        <vertAlign val="superscript"/>
        <sz val="10"/>
        <color indexed="8"/>
        <rFont val="Arial"/>
        <family val="2"/>
        <charset val="238"/>
      </rPr>
      <t>2</t>
    </r>
  </si>
  <si>
    <t>beton</t>
  </si>
  <si>
    <t>Sve vrste čelika moraju imati kompaktnu homogenu strukturu.Ne smiju imati nikakvih nedostataka, mjehura, pukotina ili vanjskih oštećenja. Prilikom isporuke betonskog čelika isporučitelj je dužan dostaviti ateste koji garantiraju; vlačnu čvrstoću i varivost čelika.Na gradilištu odgovorna osoba mora obratiti naročitu pažnju na eventualne pukotine, jača vanjska oštećenja slojeve hrđe, prljavštine i čvrstoću, te dati nalog da se takav betonski čelik očisti.</t>
  </si>
  <si>
    <t>RAVNANJE AB PODNE PLOČE PRIZEMLJA</t>
  </si>
  <si>
    <t>ZAMJENA MATERIJALA</t>
  </si>
  <si>
    <t>UKUPNO STOLARSKI RADOVI:</t>
  </si>
  <si>
    <t>VIII</t>
  </si>
  <si>
    <t>VI</t>
  </si>
  <si>
    <t>STOLARSKI RADOVI</t>
  </si>
  <si>
    <t>VII</t>
  </si>
  <si>
    <t xml:space="preserve">Količina dana u ovom troškovniku je aproksimativna, a točne količine će se odrediti na osnovi radioničke dokumentacije, Građevinske knjige, Privremenih situacija i Okončane situacije u prisutnosti nadzornog inženjera.
</t>
  </si>
  <si>
    <t>Obračun izvršiti prema Građevinskoj knjizi, Privremenim situacijama i Okončanoj situaciji u prisutnosti nadzornog inženjera.</t>
  </si>
  <si>
    <t>ČELIČNA KONSTRUKCIJA</t>
  </si>
  <si>
    <t>UKUPNO ČELIČNA KONSTRUKCIJA:</t>
  </si>
  <si>
    <t>A/IX</t>
  </si>
  <si>
    <t>UKUPNO LIMARSKI RADOVI:</t>
  </si>
  <si>
    <t>MONTAŽNI RADOVI</t>
  </si>
  <si>
    <t>UKUPNO MONTAŽNI RADOVI:</t>
  </si>
  <si>
    <t xml:space="preserve">Kod izvedbe armiranobetonskih radova mora se izvođač u
svemu pridržavati:
 - Pravilnik o tehničkim mjerama i uvjetima za beton i   armirani beton
 - Pravilnik o tehničkim mjerama i uvjetima za projektiranje i izvođenje betonskih konstrukcija u sredinama izloženim agresivnom djelovanju vode i tla
- Pravilnik o tehničkim mjerama i uvjetima za spregnute konstrukcije
Izvođač se mora pridržavati svih tehničkih propisa i standarda s obveznom primjenom za čelik, cement, agregat i ostale materijale. 
Obračun radova za armirano betonske konstrukcije izvodi se po važećim propisima i prosječnim normama u građevinarstvu, ako to nije troškovnikom drugačije predviđeno.
</t>
  </si>
  <si>
    <t>A/III/5.</t>
  </si>
  <si>
    <t>A/III/6.</t>
  </si>
  <si>
    <t>A/II/8.</t>
  </si>
  <si>
    <t>ČIŠĆENJE TERENA</t>
  </si>
  <si>
    <t>Čišćenje terena na mjestu izgradnje objekta od raslinja, šiblja i stabala do 10 cm debljine pri dnu, sječenje raslinja kod korijenja i vađenje korijenja, uklanjanje manjih prepreka, drvenih i žičanih ograda, odvoz naveženog smeća i sl.</t>
  </si>
  <si>
    <t>Obračun po m2 očišćene parcele predviđene za izgradnju građevine.</t>
  </si>
  <si>
    <t>C/I/15.</t>
  </si>
  <si>
    <t>C/I/16.</t>
  </si>
  <si>
    <t>C/I/17.</t>
  </si>
  <si>
    <t>C/I/18.</t>
  </si>
  <si>
    <t>C/I/19.</t>
  </si>
  <si>
    <t>C/I/20.</t>
  </si>
  <si>
    <t>C/I/21.</t>
  </si>
  <si>
    <t>C/I/22.</t>
  </si>
  <si>
    <t>C/I/23.</t>
  </si>
  <si>
    <t>D. STROJARSKI RADOVI</t>
  </si>
  <si>
    <t>Obračun po m2</t>
  </si>
  <si>
    <t>A/VI/6.</t>
  </si>
  <si>
    <t>A/VI/7.</t>
  </si>
  <si>
    <t>A/VI/8.</t>
  </si>
  <si>
    <t xml:space="preserve">NAPOMENA:
U cijenu svake pojedine stavke uključeno:
-dobava svog materijala, sav vanjski i unutrašnji transport do mjesta ugradbe.
- sve potrebne radove, predradnje na pripremi podloge i materijal. Sve prema uputama proizvođača (hladni premazi, impregniranja, čišćenja).
</t>
  </si>
  <si>
    <t>HIDROIZOLACIJA NADTEMELJNOG ZIDA</t>
  </si>
  <si>
    <t xml:space="preserve">Za armiranobetonske konstrukcije i dijelove označene su marke betona u statičkom računu.Prema tome svi dijelovi moraju se betonirati isključivo u onoj kvaliteti betona, kako je predviđeno statičkim računom, kao i pridržavati se svih dimenzija označenih u nacrtu.Beton se mora izrađivat isključivo mješalicom za beton.Izrada  betona viših kvaliteta tj. M 20,30 i više u betonari s propisnim doziranjem svih sastojaka betona. Kod ugrađivanja betona nikako s nesmije naknadno dodavati voda radi  laganije ugradbe.Ugradba betona izvodi se pomoću vibratora pervibratora, ovisno o konstrukciji. Marke ugrađenog betona treba kontrolirati uzimanjem uzoraka tj. izradom probnih kocaka u propisanim želj. kalupima.Nakon skidanja kalupa probne kocke moraju se isto tako njegovati kao i beton konstrukcije iz koje je probna kocka načinjena. Kod izrade probnih kocaka pridržavati se važećih tehničkih propisa. U slučaju da nadzorni organ ili građevinska inspekcija   zatraži probno opterećenje, jer probne kocke nisu dale zadovoljavajuće rezultatete, troškovi tih ispitivanja padaju na teret izvođača. Svi troškovi izrade probnih kocaka padau na teret izvođača
radova. 
 </t>
  </si>
  <si>
    <t>Limarski radovi moraju biti izvedeni prema opisu u troškovniku i detaljima tamo gdje je to projektom predviđeno. Materijali moraju zadovoljavati odgovarajuće propise i standarde.                                                   HRN  C.E4. 030   za olovni lim
HRN  C.D4. 020   za bakreni lim
HRN  C.C4. 020   za aluminijski lim
Svi ostali materijali koji nisu obuhvaćeni standardima moraju imati ateste od za to ovlaštenih organizacija. Ako je opis stavke izvođača nejasan, treba pravovremeno prije predaje ponude  tražiti pojašnjenje od projektanta. Eventualne izmjene materijala, te način izvedbe tokom gradnje moraju se izvršiti isključivo pismenim dogovorom sa projektantom i nadzornom službom. Sve više radnje  koje neće biti na taj način utvrđene neće se priznati na obračunu. Ispod svih opšava treba položiti sloj krovne ljepenke ukoliko je u stavci troškovnika tako označeno.</t>
  </si>
  <si>
    <t>B/II/4</t>
  </si>
  <si>
    <t>A/VII/4.</t>
  </si>
  <si>
    <r>
      <t>m</t>
    </r>
    <r>
      <rPr>
        <vertAlign val="superscript"/>
        <sz val="10"/>
        <rFont val="Arial"/>
        <family val="2"/>
        <charset val="238"/>
      </rPr>
      <t>2</t>
    </r>
  </si>
  <si>
    <t>IZOLATERSKI RADOVI</t>
  </si>
  <si>
    <t>UKUPNO IZOLATERSKI RADOVI:</t>
  </si>
  <si>
    <t>A/II/9.</t>
  </si>
  <si>
    <t xml:space="preserve">Zidovi od opeke moraju prije žbukanja biti čisti i mort u fugama udubljen tako da žbuka može primati.
Prethodno je dobro da se zidovi navlaže, osobito kod cementnog morta.
HRN  B.C1.020     građevinski kreč
HRN  B.C1.010     pune opeke od gline
HRN  B.D1.013     fasadne pune opeke od gline
HRN  B.D1.014     šuplje fasadne opeke i blokovi
HRN  B.D1.015     šuplje opeke i blokovi
HRN  B.D8.011     metode ispitivanja opeke
HRN U.M2.010      mort za zidanje
HRN U.M2.012      mort za žbukanje
HRN U.M3.244      hidroizolacioni materijal za topli postupak
Sve nejasnoće u troškovniku ili nacrtima  ponuđač je dužan
riješiti sa projektantom prilikom formiranja cijene jer se zbog eventualnih nejasnoća ili manjkavosti dokumentacije neće priznavati formiranje novih cijena.
</t>
  </si>
  <si>
    <t>UKUPNO KERAMIČARSKI RADOVI:</t>
  </si>
  <si>
    <t>B/VI</t>
  </si>
  <si>
    <t>B/VIII</t>
  </si>
  <si>
    <t>SOBOSLIKARSKI RADOVI</t>
  </si>
  <si>
    <t>UKUPNO SOBOSLIKARSKI RADOVI:</t>
  </si>
  <si>
    <t>I</t>
  </si>
  <si>
    <t>II</t>
  </si>
  <si>
    <t>III</t>
  </si>
  <si>
    <t>IV</t>
  </si>
  <si>
    <t>Lokacija    :</t>
  </si>
  <si>
    <t>Priključci: navojni</t>
  </si>
  <si>
    <t>A/II/3.</t>
  </si>
  <si>
    <t>Obračun po m3 iskopanog materijala u sraslom stanju.</t>
  </si>
  <si>
    <t>IZRADA NASIPA UNUTAR TEMELJA I OKO OBJEKTA</t>
  </si>
  <si>
    <t>Oblik: prolazni</t>
  </si>
  <si>
    <t>Spajanje cijevi tvrdim lemom.</t>
  </si>
  <si>
    <t>m'</t>
  </si>
  <si>
    <t>Toplinska izolacija od spužvastog, polimernog, negorivog materijala u cijevima, uključivo pričvrsni i brtveni materijal s ili bez obloge. Navedeno: nazivni promjer cijevi i debljina izolacije.</t>
  </si>
  <si>
    <t>D/II</t>
  </si>
  <si>
    <t>Polaganje cijevi pod strop i u instalacijska okna.</t>
  </si>
  <si>
    <t>Spajanje cijevi utičnim spojem s prstenastom, gumenom brtvom.</t>
  </si>
  <si>
    <t xml:space="preserve"> ¤32</t>
  </si>
  <si>
    <t>Ventilacijske, spiro-cijevi, prema DIN 24145 izrađene od pocinčanog čeličnog lima, debljine prema normi.</t>
  </si>
  <si>
    <t xml:space="preserve"> ¤100×0,6</t>
  </si>
  <si>
    <t xml:space="preserve"> ¤125×0,6</t>
  </si>
  <si>
    <t>Materijal izrade: eloksirani aluminij.</t>
  </si>
  <si>
    <t>Nepoznata debljina vratnog krila 43-65 mm.</t>
  </si>
  <si>
    <t>Istrujna kanalska kapa - deflektor, sa zaštitom od upada padalina i drenažnom cjevčicom. Navedeno: nazivni protok, priključne mjere, materijal izrade.</t>
  </si>
  <si>
    <t>Za ugradnju u obli kanal.</t>
  </si>
  <si>
    <t xml:space="preserve"> ¤125</t>
  </si>
  <si>
    <t>Za ugradnju u oble kanale.</t>
  </si>
  <si>
    <t>OPĆI UVJETI
ISKOP HUMUSA
Iskopani površinski sloj humusa predviđene debljine treba deponirati na privremenu deponiju koju odredi investitor, 
te koristiti za humiziranje zelenih površina, odnosno deponirati na gradsku planirku u dogovoru sa investitorom nadzornim organom.
PRIJEVOZI MATERIJALA
Prijevoz na gradilištu ili gradsku planirku treba osigurati pravilnim postavljanjem i održavanjem privremenih objekata i opreme gradilišta. Na javnim prometnicama, prijevoz viška materijala u stalnu deponiju,te dovoz materijala na gradilište, treba obaviti vozilima propisanog gabarita i dopuštene nosivosti, te treba spriječiti nanošenje blata i građevnog materijala na kolnik. Uključivo utovar, istovar i planiranje.</t>
  </si>
  <si>
    <t>OPĆI UVJETI:</t>
  </si>
  <si>
    <t>Smjer  polaganja  furnira  i  uzorak  odobrit će  projektant  prije  početka  izrade  vrata. Obavezno je furniranje  i  čela  vratnog  krila.
Ukoliko  je  stavkom  predviđeno ostakljenje vratnog  krila  ili  izrada  nadsvjetla  onda je u jediničnoj  cijeni  stavke  uključeno  i  ostakljenje  s  naznačenom vrstom i dimenzijama  stakla.
Svu stolariju izvesti prema shemama  i detaljima. Mjere obavezno kontrolirati u naravi.
U jedinične cijene je uključena izrada kompletne stavke s ostakljenjem (što uključuje i sav potreban materijal), transport do mjesta ugradnje, ugradnja sa svim potrebnim spojnim sredstvima i sredstvima za brtvljenje i pokrivnim profilima.</t>
  </si>
  <si>
    <t xml:space="preserve">UNUTRAŠNJA VRATA:
Općenito:
Vrata se  sastoje od  štoka i vratnog  krila  s  kompletnim okovom za otvaranje i zaključavanje.
Štok  se  izrađuje  u  cijeloj širini  gotovo obrađenog  zida  u kojeg  se  ugrađuju. ("FUTER ŠTOK"). Osnovni materijal za  izradu  štoka  je  medijapan, iverica  ili  panel ploče. Širine  štokova  naznačene su  u  stavci.
Završna obrada štoka je furnir  od  vrste  drveta naznačenog u svakoj pojedinoj stavci. Obrada  vanjskog  lica  izvodi  se  bajcanjem u  ton po  želji  projektanta  i  lakiranjem  mat lakom. Lakiranje i bajcanje  isključivo  se  rade  špricanjem. Štok  je  opremljen brtvenim gumama, sve  u  standardnoj  izvedbi utora  i  falceva. Okov mora  biti  kvalitetan i odgovarati  normama. Kvake  i maske na vratima  u dogovoru  s  projektantom  ili  iz  opisa  stavke. Vratno  krilo  se  izrađuje  na  podkonstrukciji  od  drvenog  roštilja  preko  kojeg  se  lijepi  ploče debljine 5 mm. Završna  obrada  je  bajcani  i  lakirani  furnir  od  vrste  drveta  koja  je naznačena  u svakoj pojedinoj  stavci. Furnir  kojim  se  furnira  mora  biti  probran, bez  kvrga i ujednačene strukture. </t>
  </si>
  <si>
    <t xml:space="preserve">Kod horizontalne izolacije (podzemnih voda) preklopi su 10 cm.Svi radovi sa odabranim materijalima moraju se izvesti prema propisima i uputama proizvođača materijala.
Jedinična cijena sadrži sve troškove izvedbe do gotovosti radova uključujući propisane garancije za kvalitet radova u ugovorenom roku.
Izmjera i obračun radova vrši se prema jediničnim mjerama i ugovorenoj cijeni radova iz ovog troškovnika.
</t>
  </si>
  <si>
    <t xml:space="preserve">NAPOMENA:
Izolaterski radovi bez obzira na vrstu materijala, izvode se u paketu pojedinih kompozicija slojeva podova, stropova i zidova,a sve prema elaboratu fizike zgrade i označenim slojevima u presjecima. Svaka stavka podrazumijeva 
izradu, dobavu te dovođenje u uporabni oblik zaprimljeno po nadzornom organu.
Dio slojeva koji su predviđeni u drugim stavkama troškovnika, posebno su označene (glazure, ab ploče i sl)
</t>
  </si>
  <si>
    <r>
      <t>m</t>
    </r>
    <r>
      <rPr>
        <vertAlign val="superscript"/>
        <sz val="10"/>
        <rFont val="Arial"/>
        <family val="2"/>
        <charset val="238"/>
      </rPr>
      <t xml:space="preserve">2 </t>
    </r>
  </si>
  <si>
    <t>Obračun po m2 isplanirane i zbijene površine ispod temelja samaca.</t>
  </si>
  <si>
    <t>Fino planiranje dna jame temeljnih stopa s točnošću ± 3 cm uključivo odsijecanje i prebacivanje viška iskopa, izvesti ručno, i zbijanje temeljnog tla do modula stišljivosti 30 MN/m2.</t>
  </si>
  <si>
    <t>A/III/10.</t>
  </si>
  <si>
    <t>Obračun po m3 ugrađenog betona.</t>
  </si>
  <si>
    <t>beton stubišta</t>
  </si>
  <si>
    <t>HIDROIZOLACIJA NADTEMELJNIH GREDA</t>
  </si>
  <si>
    <t xml:space="preserve">ULAZNA VRATA  </t>
  </si>
  <si>
    <t>Bakrene cijevi u šipkama, prema HRN EN 1057. Cijevi su prikladne za izvedbu plinskih, uljovodnih, vodovodnih, te instalacija komprimiranog zraka ili grijanja i hlađenja. Točnu svrhu namjene cijevi treba odrediti iz projekta. Ukoliko nije drugačije navedeno, način spajanja i brtvljenja cijevi bira izvoditelj. Spojevi moraju odgovarati normama i izvesti se prema uputama proizvođača. Svi troškovi izvedbe spojeva, odnosno brtvi, uračunati su u jediničnu cijenu cijevi. Sva potrebna ispitivanja cjevovoda, kao što su tlačne probe i ostalo, opisana su u tehničkim propisima i normama, te obuhvaćena jediničnom cijenom i neće se posebno obračunavati.</t>
  </si>
  <si>
    <r>
      <t>Obračun po m</t>
    </r>
    <r>
      <rPr>
        <vertAlign val="superscript"/>
        <sz val="10"/>
        <color indexed="8"/>
        <rFont val="Arial"/>
        <family val="2"/>
      </rPr>
      <t>2</t>
    </r>
    <r>
      <rPr>
        <sz val="10"/>
        <color indexed="8"/>
        <rFont val="Arial"/>
        <family val="2"/>
      </rPr>
      <t xml:space="preserve"> postavljene folije. Kompletan rad i materijal.</t>
    </r>
  </si>
  <si>
    <t xml:space="preserve">NAPOMENA: u jediničnu cijenu stavke obavezno uključiti svu skelu potrebnu za izvođenje radova, sve mjere osiguranja radnika i prolaznika, sva potrebna premještanja instalacija za potrebe izvođenja radova, vraćanje istih na mjesto i u prvobitno stanje funkcionalnosti; utovar materijala
preostalog od radova i odvoz na gradsku deponiju koju odredi investitor, odnosno sortiranje i deponiranje na mjesto koje odredi investitor. Također u jediničnu cijenu uključiti sva potrebna osiguranja i podupiranja kod izvođenja radova, kao i čišćenje prostora po dovršetku radova, a sve do potpune gotovosti stavke - ako opisom stavke nije drugačije određeno. Prije pristupa izradi, izvođač je dužan pregledati kompletnu dokumentaciju te sve nejasnoće ili eventualne neispravnosti raspraviti s nadzornim inženjerom i projektantom. Posebnu pažnju treba obratiti na usklađenost rješenja i mjera vezanih za različite projektne cjeline (arhitektonski crteži, armirano betonska konstrukcija, čelična konstrukcija). </t>
  </si>
  <si>
    <t>U cijeni uključena izrada radioničkih nacrta, koje je izvođač dužan prije početka radova dostaviti i dati na ovjeru projektanta.</t>
  </si>
  <si>
    <t>ZEMLJANI RADOVI</t>
  </si>
  <si>
    <t>BETONSKI I AB RADOVI</t>
  </si>
  <si>
    <t>Obračun po m2 vertikalne projekcije skele.</t>
  </si>
  <si>
    <t>UKUPNO TESARSKI RADOVI:</t>
  </si>
  <si>
    <t>A/VII/1.</t>
  </si>
  <si>
    <t>A/VII/3.</t>
  </si>
  <si>
    <t xml:space="preserve">Strojni iskop zemlje III kategorije (glina anorganska, niske plastičnosti) na projektiranu
kotu iskopa.
Odvoz materijala sa gradilišta na deponiju obračunati u posebnoj stavci .
Obračun po m3 iskopanog materijala u sraslom
stanju. Ispitivanje zbijenosti u cijeni stavke.
</t>
  </si>
  <si>
    <t>Obračun po m2.</t>
  </si>
  <si>
    <t xml:space="preserve">DOBAVA I UGRADNJA GEOTEKSTILA
</t>
  </si>
  <si>
    <t>Ručno planiranje posteljice iskopa. Podlogu treba zbiti do zbijenosti Ms=30MN/m2.</t>
  </si>
  <si>
    <t>RUČNO PLANIRANJE POSTELJICE</t>
  </si>
  <si>
    <t>UGRADNJA TAMPONSKOG SLOJA ŠLJUNKA</t>
  </si>
  <si>
    <t xml:space="preserve">Izrada nasipa unutar temelja i oko objekta čišćim
materijalom iz iskopa, u slojevima, s vlaženjem i
nabijanjem, do potrebne stišljivosti Ms&gt; 15 MPa
</t>
  </si>
  <si>
    <t xml:space="preserve">Napomena:
U cijeni pojedine stavke betonskih i armirano-betonskih radova obuhvaćeno:
-Dobava betona, ugradba u konstrukciju sa svim vibriranjima i njegovanjima.
-Sva potrebna oplata (predviđena je glatka s bandažiranim spojevima), postava i skidanje sa svim potrebnim podupiranjima
-Svi potrebni popravci betoniranih elemenata nakon skidanja oplate kao i zapunjavanje otvora nastalih od elemenata oplate (vezači razupore, distanceri i td.) te uređenje betona na spojevima oplate.
</t>
  </si>
  <si>
    <t>komplet</t>
  </si>
  <si>
    <t>B/I/7.</t>
  </si>
  <si>
    <t>kom.</t>
  </si>
  <si>
    <t>Obračun po komadu.</t>
  </si>
  <si>
    <t>B/I/10.</t>
  </si>
  <si>
    <t>Potrebna urezivanja u zidove od opeke za postavljanje instalacija koje ne iziskuju velike usjeke vrši se isključivo strujnim ručnim alatom. Ovaj rad se smatra građevinskom pripomoći. Materijal od kojih se izvode zidovi moraju odgovarati važećim HRN. Zidovi zgrade mogu se izvoditi i od materijala za koji nije propisana norma, ako je atestom izdanim od stručne ustanove registrirane za djelatnost u koju spada ispitivanje takvog materijala, dokazano da se takav materijal može upotrijebiti za izvođenje zidova. Sve razvode instalacija po mogućnosti položiti u zidove prije završetka obrade zida, odnosno prije žbukanja. Žbukanje zidova može se izvoditi tek kad se utvrdi da su svi zidovi izvedeni u skladu s tehničkim mjerama.</t>
  </si>
  <si>
    <t>Pločasta ogrijevna tijela profilirane površine od hladnovaljanog, čeličnog lima, zaštićenog antikorozivnim premazom i lakom bijele boje prema DIN-u 55900, s jednom ili više ogrjevnih ploča, sa ili bez konvektorskih lamela za izvedbu kao ogrijevna tijela s ili bez integriranog ventilskog sloga i ugrađenim termostatskim ventilom sa termostatskom glavom, s prednamještanjem ili s mogućnošću odabira fiksnog kv- broja, pripremljen za priključnu armaturu za polazni i povratni vod, s rešetkom na vrhu i maskom sa strane, uključivo odzračni pipac, ispusna slavina i ovjesni pribor. Obračun po ogrijevnom tijelu. U jediničnoj cijeni treba se predvidjeti jednokratna demontaža i ponovna montaža za omogućavanje ličilačkih radova na zidu. Navedeno: broj ogrjevnih ploča, broj ploča s konvektorima, nazivna snaga po normi, dimenzije.</t>
  </si>
  <si>
    <t>Kanalizacione cijevi od tvrdog PVC-a, prema DIN 8062. Ukoliko nije drugačije navedeno, način spajanja i brtvljenja cijevi bira izvoditelj. Spojevi moraju odgovarati normama i izvesti se prema uputama proizvođača. Svi troškovi izvedbe spojeva, odnosno brtvi, uračunati su u jediničnu cijenu cijevi. Ispitivanja propuštanja za kanalizacijske vodove provode se u čitavom sustavu cijevi, kao i sukladno napretku gradnje u segmentima (prije zatvaranja podžbukno položenih kanalizacijskih vodova) što je uzeto u obzir u jediničnim cijenama. Rezultati ispitivanja se unose u zapisnik.</t>
  </si>
  <si>
    <t>Ventilaciona rešetka, prikladna za ugradnju u vratno krilo, za prestrujavanje zraka između prostorija. Sastoji se od čeonog okvira s jednim redom nepomičnih, kutnih lamela, koje omogućuju neprovidnost. Ugradnja preko vidljivog vijčanog pričvršćenja (upuštena rupa). Navedeno: najmanja dopuštena slobodna površina rešetke u cm2.</t>
  </si>
  <si>
    <t>Kanalski ventilator, ugrađen u zračne kanale, s kućištem od pocinčanog čeličnog lima ili plastike (teško zapaljive), uključivo priključke, kao i obostrane elastične negorive priključke i pričvrsnice, izveden kao radijalni ventilator, s vanjskim zatvorenim motorom uležištenim na kugličnom ležaju, ili s motorom u struji zraka, s ugrađenom zaštitom motora preko termo kontakata, samouključiv, ožičen za upotrebu s upravljačkim ormarićem sa stezaljkama. Navedeno: Protok i pad tlaka u radnoj točki, dimenzije priključaka.</t>
  </si>
  <si>
    <t>Doprema, transport i nasipavanje šljunka u rovu kućnog priključka. Nasipavanje izvoditi nakon izvedbe obloge cijevi i to u slojevima od 30 cm uz pažljivo nabijanje prvog sloja, a nakon toga vrši se zatrpavanje uz razastiranje materijala u sloju od 30 cm uz nabijanje.</t>
  </si>
  <si>
    <t>Cijevi od polietilena visoke čvrstoće (PEHD) prema DIN 8074. Cijevi su prikladne za izvedbu plinske, te instalacija vodovoda ili komprimiranog zraka. Točnu svrhu namjene cijevi treba odrediti iz projekta. Ukoliko nije drugačije navedeno, način spajanja i brtvljenja cijevi bira izvoditelj. Spojevi moraju odgovarati normama i izvesti se prema uputama proizvođača. Svi troškovi izvedbe spojeva, odnosno brtvi, uračunati su u jediničnu cijenu cijevi. Sva potrebna ispitivanja cjevovoda, kao što su tlačne probe i ostalo, opisana su u tehničkim propisima i normama, te obuhvaćena jediničnom cijenom i neće se posebno obračunavati.</t>
  </si>
  <si>
    <t>Prijelazni komad plastika-čelik, tipske oznake HDPE/ČE je namijenjen za upotrebu kao spoj između uličnih plinskih instalacija koje se izvode iz plastičnih cijevi (polietilena visoke gustoće) i kućnih plinskih instalacija koje se izvode iz čeličnih cijevi. Oba kraja prijelaznog komada su odgovarajuće pripremljeni za ugradnju u plinske instalacije. Jedna strana je čelična cijev koja se zavaruje za čeličnu cijev kućnih instalacija, a druga strana je plastična cijev koja se zavaruje za plastičnu cijev uličnih plinskih instalacija. Prijelazni komadi se proizvode i ispituju u skladu sa propisima DVGW-VP 600.</t>
  </si>
  <si>
    <t>Regulator tlaka plina, upravljan tlakom bez pomoćne energije, tijelo regulatora u prolaznoj izvedbi od aluminijskog lijeva, kao i unutarnji dijelovi. Pogon ventila s membranom, te oprugom za namještanje vrijednosti izlaznog tlaka. Navedeno: Priključne mjere, nazivni protok, izlazni tlak.</t>
  </si>
  <si>
    <t>Obračun po m3 ugrađenog materijala.</t>
  </si>
  <si>
    <t>Sve reške moraju biti potpuno zatvorene mortom. Tokom zidanja zidova imaju se izvesti svi potrebni otvori, prodori i usjeci za prolaz instalacija, te se neće posebno obraćunavati ostavljanje otvora ili štemanje šliceva i prodora koji budu zaboravljeni. U slučaju da na zidu nastane izlučivanje soli ili karbonata, dužan je izvođač te zidove očistiti i spriječiti daljnje izlučivanje o svom trošku. Ukoliko se izlučivanje soli pojavi na oličenim stijenama, dužan je izvođač troškove izolacije, ponovnog ličenja, te eventualnog obijanja žbuke i potrebnog novog žbukanja. Kod pregradnih zidova treba izvesti po čitavoj dužini,a u visini vratiju, armirano betonski serklaž. Svi međusobni spojevi (kutevi) ožbukanih zidova i stropova su oštrobridni, ravni i pravokutni, ukoliko nije drugačije određeno. Krpanje žbuke iza opločenja ne obračunava se posebno. Prije izvedbe fasadne žbuke kao i unutarnje žbuke trebaju biti izvršene sve ugradbe (prozori, vrata,ograda, klupice žljebovi i sl.) jer se krpanje žbuke neće dozvoliti.</t>
  </si>
  <si>
    <t>Za izvedbu radova izvođač je dužan upotrijebiti kvalitetan materijal sa potrebnim atestima proizvođača.Na zahtijev nadzorne službe izvođač mora dati ispitati kvalitetu materijala, ako se po bilo kom znaku nazire da bi kvalitet mogao biti loš. Ispitivanja materijala padaju na teret izvođača. Za ispitivanje materijala u svemu se treba pridržavati odredaba HRN.Za obračun radova mjerodavni su uvjeti koje propisuju privremene građevinske norme GNU. Samo u pomankanju propisa po GNU mogu se upotrijebiti propisi  iz stručne biblioteke arhitekata SB za grad Zagreb.Jedinične cijene moraju sadržavati sav materijal i rad kako za glavni rad, pripremno završni, tako i za pomoćni rad uključivo i sve potrebne transporte, te sva davanja koja terete izvedbu. Cijena je formirana kao fiksna za određenu poziciju rada. Sve skele potrebne za izvedbu svih radova moraju biti uključene u cijenu i ne naplačuju se posebno.</t>
  </si>
  <si>
    <t>B/VI/4.</t>
  </si>
  <si>
    <t>A/III/7.</t>
  </si>
  <si>
    <t>MONOLITNE ARMIRANOBETONSKE TEMELJNE STOPE</t>
  </si>
  <si>
    <t>Izrada monolitnih armirano-betonskih temeljnih stopa i čašica, prema statičkom proračunu i nacrtima, klasom betona C30/37, u drvenoj glatkoj oplati,sve geodetski kontrolirano i centrirano. U jediničnoj cijeni uključena  potrebna oplata. U stavku je uključen kompletan rad i materijal i oplate. Pozicija uključuje izvedbu svih potrebnih prodora bez posebne nadoplate. Kod betoniranja obvezno pratiti projekte instalacija. Ugradba betona strojna.</t>
  </si>
  <si>
    <t xml:space="preserve">U sastavu pojedine stavke su i svi ostali radovi koji su neposredno ili posredno vezani za istu, kao staklarski, limarski, bravarski, ličilački ili druga vrsta površinske obrade. Uz postizanje svih HRN koje se odnose na ove radove, stavka podrazumijeva:
Izradu, dopremu, montažu te dovođenje u uporabni oblik, zaprimljeno po nadzornom organu. To znači da su u stavci i svi potrebni elementi kao što su unutarnja i vanjska prozorska klupčica, te sve špalete, popratne radnje i materijali (sitni spojni materijal, prijevozi, utovari, istovari, eventualno privremeno skladištenje, radne ili fasadne skele, podupiranja i sve ostalo što je potrebno za  kompletiranje iste). 
Isto tako potrebno je imati i zakonom sve propisane ateste, te iste prezentirati na tehničkom pregledu. Što znači da je prije davanja ponude potrebno detalje, materijal, okov, površinsku obradu i ostalo dogovoriti s projektantom te od  istog (uz investitora) dobiti suglasnost.
Prilog ovom troškovniku čine sheme i detalji, a lokacija pojedine stavke označena je u izvedbenim projektima – tlocrti i fasade.
</t>
  </si>
  <si>
    <t>B/VI/3.</t>
  </si>
  <si>
    <t>A/X</t>
  </si>
  <si>
    <t>A/X/2.</t>
  </si>
  <si>
    <t>A/X/1.</t>
  </si>
  <si>
    <t>A/IX/1</t>
  </si>
  <si>
    <t>A/VI/5.</t>
  </si>
  <si>
    <t>A/VI/4.</t>
  </si>
  <si>
    <t>A/VI/3.</t>
  </si>
  <si>
    <t>UKUPNO BETON. I AB RADOVI:</t>
  </si>
  <si>
    <t>OPĆA NAPOMENA:</t>
  </si>
  <si>
    <t xml:space="preserve">OPĆA NAPOMENA:
U jediničnu cijenu svake stavke obvezno uključiti sve mjere osiguranja prolaznika, radnika i okolnih građevina za vrijeme trajanja
radova, svu potrebnu skelu, sva potrebna premještanja postojećih instalacija i dovođenje istih u prvobitno stanje po završetku
radova, sve transporte materijala preostalog od rušenja, deponiranje na gradilišnoj deponiji, utovar i odvoz na gradsku deponiju
koju odredi investitor, odnosno sortiranje i deponiranje na mjesto koje odredi investitor za eventualnu ponovnu ugradnju, sve
nabave, transporte do gradilišta, horizontalne i vertikalne transporte na gradilištu, sav potreban rad, osnovni i pomoćni materijal
i pomoćne radnje, razne pripomoći - instalaterima i sl.; izradu radioničke dokumentacije, sva ispitivanja i nabavu atestne
dokumentacije na hrvatskom jeziku, izradu dokumentacije izvedenog stanja u dva primjerka; sva čišćenja u tijeku i nakon
završetka radova, a sve do potpune funkcionalne gotovosti svake pojedine stavke i troškovnika u cjelini - ako opisom stavke nije
drugačije određeno.
</t>
  </si>
  <si>
    <t xml:space="preserve">NAPOMENA: u jediničnu cijenu stavke obavezno uključiti svu skelu potrebnu za izvođenje radova, sve mjere osiguranja radnika i prolaznika, sva
potrebna premještanja postojećih instalacija za potrebe izvođenja radova, vraćanje istih na mjesto i u prvobitno stanje funkcionalnosti;
utovar materijala preostalog od rušenja i odvoz na gradsku deponiju koju odredi investitor, odnosno
sortiranje i deponiranje na mjesto koje odredi investitor (korisnik) za eventualnu ponovnu ugradnju. Također u jediničnu cijenu
uključiti sva potrebna osiguranja i podupiranja kod rušenja, kao i čišćenje prostora po dovršetku radova, a sve do potpune gotovosti stavke
- ako opisom stavke nije drugačije određeno.
</t>
  </si>
  <si>
    <t>C. INSTALACIJE VATRODOJAVE</t>
  </si>
  <si>
    <t>C.</t>
  </si>
  <si>
    <t>C/I</t>
  </si>
  <si>
    <t>C/I/1.</t>
  </si>
  <si>
    <t>C/I/2.</t>
  </si>
  <si>
    <t>UPRAVLJAČKA TIPKOVNICA</t>
  </si>
  <si>
    <t>C/I/3.</t>
  </si>
  <si>
    <t>C/I/4.</t>
  </si>
  <si>
    <t>C/I/5.</t>
  </si>
  <si>
    <t>ADRESABILNI OPTIČKI DETEKTOR DIMA</t>
  </si>
  <si>
    <t>C/I/6.</t>
  </si>
  <si>
    <t>C/I/7.</t>
  </si>
  <si>
    <t>STANDARDNO PODNOŽJE</t>
  </si>
  <si>
    <t>C/I/8.</t>
  </si>
  <si>
    <t>C/I/9.</t>
  </si>
  <si>
    <t>ADRESABILNI RUČNI JAVLJAČ</t>
  </si>
  <si>
    <t>C/I/10.</t>
  </si>
  <si>
    <t>C/I/11.</t>
  </si>
  <si>
    <t>ADRESABILNI ULAZNO/IZLAZNI MODUL</t>
  </si>
  <si>
    <t>Adresabilni ulazno/izlazni modul</t>
  </si>
  <si>
    <t>C/I/12.</t>
  </si>
  <si>
    <t>C/I/13.</t>
  </si>
  <si>
    <t>C/I/14.</t>
  </si>
  <si>
    <t>Crne, čelične, bešavne cijevi, prema HRN EN 10220. Cijevi su prikladne za izvedbu plinskih, te instalacija komprimiranog zraka ili grijanja/hlađenja. Točnu svrhu namjene cijevi treba odrediti iz projekta. Ukoliko nije drugačije navedeno, način spajanja i brtvljenja cijevi bira izvoditelj. Spojevi moraju odgovarati normama i izvesti se prema uputama proizvođača. Svi troškovi izvedbe spojeva, odnosno brtvi, uračunati su u jediničnu cijenu cijevi. Svi cjevovodi moraju se premazati antikorozivnim premazom, u 2 sloja. Sva potrebna ispitivanja cjevovoda, kao što su tlačne probe i ostalo, opisana su u tehničkim propisima i normama, te obuhvaćena jediničnom cijenom i neće se posebno obračunavati.</t>
  </si>
  <si>
    <t>Ugradnja u zid građevine.</t>
  </si>
  <si>
    <t xml:space="preserve">      D)</t>
  </si>
  <si>
    <t>STROJARSKI  RADOVI</t>
  </si>
  <si>
    <t>E. PARKIRALIŠTE I UREĐENJE OKOLIŠA</t>
  </si>
  <si>
    <t>E.</t>
  </si>
  <si>
    <t>PARKIRALIŠTE I UREĐENJE OKOLIŠA</t>
  </si>
  <si>
    <t>E/I</t>
  </si>
  <si>
    <t>E/I/1.</t>
  </si>
  <si>
    <t>E/I/2.</t>
  </si>
  <si>
    <t>E/I/3.</t>
  </si>
  <si>
    <t>OBLAGANJE HUMUSOM ZELENIH POVRŠINA</t>
  </si>
  <si>
    <t>Oblaganje humusom zelenih površina dobivenih iskopom debljina obloge 20 cm.</t>
  </si>
  <si>
    <t>E/I/4.</t>
  </si>
  <si>
    <t xml:space="preserve">Dobava i ugradnja geotekstila iznad drenaže širine 1 m, mase &gt;300 g/m2,  kao sloja čistoće na planumu min preklop 10 cm.
Obračun prema tlocrtnoj površini , bez dodataka na preklop. 
</t>
  </si>
  <si>
    <t>E/I/5.</t>
  </si>
  <si>
    <t>E/I/6.</t>
  </si>
  <si>
    <t>IZRADA NASIPA UNUTAR RUBNJAKA I OKO OBJEKTA</t>
  </si>
  <si>
    <t xml:space="preserve">Izrada nasipa unutar rubnjaka i oko objekta čišćim
materijalom iz iskopa, u slojevima, s vlaženjem i
nabijanjem, do potrebne stišljivosti Ms&gt; 15 MPa
</t>
  </si>
  <si>
    <t xml:space="preserve">Skidanje sloja humusa i zbijenog tla prosječne
debljine 20 cm, utovar i odvoz na deponiju. Stavkom je obuhvaćeno i zbijanje i planiranje
planuma na točnost +/- 3 cm Izvesti prema.
profilu. Dio humusa(cca 80 % ) deponirati na
privremenoj gradilišnoj deponiji za ponovnu
ugradnju. Obračun u sraslom stanju.
</t>
  </si>
  <si>
    <t>E/II</t>
  </si>
  <si>
    <t>KOLNIČKA KONSTRUKCIJA</t>
  </si>
  <si>
    <t>E/II/1</t>
  </si>
  <si>
    <t>IZRADA DONJEG NOSIVOG SLOJA KOLNIKA</t>
  </si>
  <si>
    <t>Obračun po m3 izvedenog tampona u zbijenom stanju. Ispitivanje zbijenosti u cijeni stavke.</t>
  </si>
  <si>
    <t>E/II/2</t>
  </si>
  <si>
    <t>IZRADA I UGRADNJA ASFALTNE MJEŠAVINE ZA NOSIVE SLOJEVE</t>
  </si>
  <si>
    <t xml:space="preserve">Izrada i ugradnja asfaltne mješavine za nosive slojeve od bitumeniziranog materijala po vrućem postupku, debljine sloja 8 cm. Ovaj rad obuhvaća polaganje, prijevoz, dopremu i sve potrebne radnje za dovršenje radova. Kolnik 8 cm BNS32 BIT 60. </t>
  </si>
  <si>
    <t>E/II/3</t>
  </si>
  <si>
    <t>IZRADA I UGRADNJA ASFALTNE MJEŠAVINE ZA KOLNIČKE POVRŠINE</t>
  </si>
  <si>
    <t>Obračunava se po m2 gornje površine položenog i utvrđenog materijala.</t>
  </si>
  <si>
    <t>E/II/4</t>
  </si>
  <si>
    <t>NABAVA I UGRADNJA TIPSKIH KANALICA         C 35/45</t>
  </si>
  <si>
    <t>Nabava i ugradnja tipskih kanalica C 35/45 širine 50 cm, postavljene na podlozi od betona C 16/20 sa zalijevanjem spojnica cementnim mortom. Rad obuhvaća nabavu, dopremu, sav rad i materijal potreban za dovršenje rada.</t>
  </si>
  <si>
    <t>Obračun po m izvedene kanalice.</t>
  </si>
  <si>
    <t>E/II/5</t>
  </si>
  <si>
    <t>NABAVA I UGRADNJA BETONSKIH RUBNJAKA C 30/37 VELIČINE 18/24 CM</t>
  </si>
  <si>
    <t>Nabava, doprema i ugradnja betonskih rubnjaka      C 30/37 veličine 18/24 cm, postavljanje na podlozi od betona C 16/20, sa zalijevanjem spojnica cementnim mortom.</t>
  </si>
  <si>
    <t>Obračun po m postavljenih rubnjaka.</t>
  </si>
  <si>
    <t>E/II/6</t>
  </si>
  <si>
    <t>NABAVA I UGRADNJA BETONSKIH RUBNJAKA C 30/37 VELIČINE 8/20 CM</t>
  </si>
  <si>
    <t>Nabava, doprema i ugradnja betonskih rubnjaka      C 30/37 veličine 8/20 cm, postavljanje na podlozi od betona C 16/20, sa zalijevanjem spojnica cementnim mortom.</t>
  </si>
  <si>
    <t>UKUPNO KOLNIČKA KONSTRUKCIJA:</t>
  </si>
  <si>
    <t>Izrada i ugradnja asfaltne mješavine za kolničke površine po principu asfalt-beton habajući sloj. Ovaj rad obuhvaća nabavu, polaganje, komprimiranje materijala, prijevoz, opremu i sve što je potrebno za dovršenje radova. Kolnik asfaltbeton 4 cm AB 11 BIT 60.</t>
  </si>
  <si>
    <t>E/III</t>
  </si>
  <si>
    <t>ODVODNJA</t>
  </si>
  <si>
    <t>E/III/1</t>
  </si>
  <si>
    <t>ISKOP U TLU ZA POTREBE POSTAVLJANJA DRENAŽE</t>
  </si>
  <si>
    <t>Obračun po m postavljenih cijevi.</t>
  </si>
  <si>
    <t>UKUPNO ODVODNJA:</t>
  </si>
  <si>
    <t>PARKIRALIŠTA I UREĐENJA OKOLIŠA</t>
  </si>
  <si>
    <t xml:space="preserve">      E)</t>
  </si>
  <si>
    <t xml:space="preserve">  I</t>
  </si>
  <si>
    <t>KOLNIČKI RADOVI</t>
  </si>
  <si>
    <t xml:space="preserve">Prilikom polaganja armature, naročitu pažnju posvetiti visini armature kod horiz. serklaža i armaturi u negativnoj zoni ploče kod ležaja (zidovi) kako ne bi došlo do povećanja debljine ploče kod betoniranja zbog previsoko položene spomenute armature.
Obračun ugrađene armature vrši se za glatku i rebrastu armaturu po grupama kg neovisno o profilu, a za varenje mreže po kg bez obzira na profil.
Ukoliko se vrši preračunavanje, na objektu se može uz suglasnost statičara izvršiti i zamjena vrsta čelika i profila ovisno o mogućnostima dobave,što treba pismeno utvrditi upisom u građevinski dnevnik.
</t>
  </si>
  <si>
    <t xml:space="preserve">Nakon završenog polaganja dio po dio površine prelijeva se cementnim mlijekom. Višak cementnog mlijeka koje je ostalo na pločicama obriše se vlažnom krpom, iza toga se vrši prema potrebi fugiranje pločica.
Nakon završenih radova potrebno je pod zaštititi od eventualnih prijevremenih opterećenja dok cementni mort ne otvrdne. Obračun opločenja vrši se po m2 razvijene površine ne stvarno izvršenog opločenja.              Jedinična cijena mora sadržavati:
-  sav potrebni rad
-  sav potreban materijal, uključujući i vezni
-  transportne troškove
-  svu zidarsku pripomoć kod ugradbe i dr.
-  čišćenje prostorija po završenom radu sa uklanjanjem          
šute i otpadaka
-  popravak štete učinjene svojim ili tuđim radom pri radu iz nepažnje
</t>
  </si>
  <si>
    <t>GIPSKARTONSKI RADOVI</t>
  </si>
  <si>
    <t>Svi materijali za spuštene stropove ili pregradne stijene i obloge moraju biti prvoklasni, moraju odgovarati važećim standardima i moraju posjedovati ateste a svi radovi moraju se izvoditi prema uputama proizvođača elemenata od kojih se radovi izvode.</t>
  </si>
  <si>
    <t xml:space="preserve">- dnevni boravak i stanovanje uklj. sanitarni uređaj
(prostor)
- skladišni prostor, radionica, magazin, natkriveni
prostor
- ograda gradnje i cijelog gradilišta, - strojevi, uređaji
</t>
  </si>
  <si>
    <t>Dobava, montaža i demontaža cijevne fasadne skele za izvedbu svih fasaderskih, bravarskih i limarskih radova. Skela mora biti izvedena u skladu sa Zakonom o zaštiti na radu, statičkom proračunu i projektu skele sa svim potrebnim ukrutama, vezanjem uz građevinu, zaštitnim ogradama, vertikalnim ljestvama i prilazima, podovima, te uzemljenjem na temeljni uzemljivač.</t>
  </si>
  <si>
    <t>A/VIII</t>
  </si>
  <si>
    <t>ZEMLJANI  RADOVI</t>
  </si>
  <si>
    <t>,</t>
  </si>
  <si>
    <t>Obračun po m3 doveženog materijala</t>
  </si>
  <si>
    <t>NASIPAVANJE I PLANIRANJE TERENA OKO OBJEKTA</t>
  </si>
  <si>
    <t xml:space="preserve">Investitor :  </t>
  </si>
  <si>
    <t xml:space="preserve">Građevina :  </t>
  </si>
  <si>
    <t xml:space="preserve">T. D. :       </t>
  </si>
  <si>
    <t>TROŠKOVNIK</t>
  </si>
  <si>
    <t>REKAPITULACIJA  TROŠKOVNIKA</t>
  </si>
  <si>
    <t>GRAĐEVINSKI  RADOVI</t>
  </si>
  <si>
    <t xml:space="preserve">  II</t>
  </si>
  <si>
    <t xml:space="preserve">  III</t>
  </si>
  <si>
    <t xml:space="preserve">ARMIRAČKI  RADOVI </t>
  </si>
  <si>
    <t xml:space="preserve">ZIDARSKI  RADOVI  </t>
  </si>
  <si>
    <t xml:space="preserve">TESARSKI  RADOVI </t>
  </si>
  <si>
    <t>UKUPNO  GRAĐEVINSKI  RADOVI:</t>
  </si>
  <si>
    <t>OBRTNIČKI  RADOVI</t>
  </si>
  <si>
    <t>UKUPNO  OBRTNIČKI  RADOVI:</t>
  </si>
  <si>
    <t>SVEUKUPNA  REKAPITULACIJA</t>
  </si>
  <si>
    <t>INSTALACIJE VODOVODA I KANALIZACIJE</t>
  </si>
  <si>
    <t>ELEKTROINSTALATERSKI  RADOVI</t>
  </si>
  <si>
    <t>A/I</t>
  </si>
  <si>
    <t>m</t>
  </si>
  <si>
    <t>OGRADA STUBIŠTA</t>
  </si>
  <si>
    <t xml:space="preserve">Kod izvedbe armiračkih radova treba se  u svemu pridržavati postojećih propisa i standarda. Betonski čelik u pogledu kvalitete mora odgovarati važećim standardima.                                                   
Rebrasti čelik B500B
   HRN C.B4.114
Mreže  B500B 
   HRN U.M1.091
   HRN C.B6.013
</t>
  </si>
  <si>
    <t>A/VIII/1</t>
  </si>
  <si>
    <t>B.</t>
  </si>
  <si>
    <t>OBRTNIČKI RADOVI</t>
  </si>
  <si>
    <t>A + B  UKUPNO:</t>
  </si>
  <si>
    <t>V</t>
  </si>
  <si>
    <t>Jedinična</t>
  </si>
  <si>
    <t>B/I/3.</t>
  </si>
  <si>
    <t>B/II/3</t>
  </si>
  <si>
    <t>Obračun po kompletu</t>
  </si>
  <si>
    <t>kpl</t>
  </si>
  <si>
    <t>Stavka uključuje i sav ovjesni pribor, te zaštitne cijevi većeg promjera za prolaz kroz zidove i ploče.</t>
  </si>
  <si>
    <t>Stavka uključuje sve fazonske i spojne komade.</t>
  </si>
  <si>
    <t>ELEKTROINSTALACIJE</t>
  </si>
  <si>
    <t>F.</t>
  </si>
  <si>
    <t>Dobava, ugradnja i spajanje slijedećih svjetiljki  komplet sa pričvrsnim i ovjesnim priborom:</t>
  </si>
  <si>
    <t>VANJSKI SUSTAV ZAŠTITE OD MUNJE I INSTALACIJA IZJEDNAČENJA POTENCIJALA</t>
  </si>
  <si>
    <t>F. ELEKTROINSTALACIJE</t>
  </si>
  <si>
    <t>Obračun po kom</t>
  </si>
  <si>
    <t>Nudi se proizvod/tip:</t>
  </si>
  <si>
    <t>PLINSKA INSTALACIJA - NEMJERENI PLIN</t>
  </si>
  <si>
    <t>Kućni priključak kao dio distribucijskog sustava prirodnog plina od uključivo spoja na ulični plinovod do zaključno s glavnim zaporom na građevini izvodi operator distribucijskog sustava.</t>
  </si>
  <si>
    <t>ISKOP ROVA ZA POLAGANJE CIJEVI</t>
  </si>
  <si>
    <t>Iskop rova, za polaganje cijevi. Obračun po dužnom metru.</t>
  </si>
  <si>
    <t>Kombinirani iskop rova u tlu III kategorije (strojni 70 %, ručni 30 %), prosječne širine rova 0,4 m dubine 1,00m sa odbacivanjem zemlje uz rub rova. U cijenu je uključen utovar u transportno sredstvo, te odvoz na deponiju (do 20 km) sa istovarom.</t>
  </si>
  <si>
    <t>Doprema, transport i nasipavanje čistog suhog pijeska u rovu kućnog priključka, debljine 10 cm. Pijesak služi kao posteljica za cijevi.</t>
  </si>
  <si>
    <t xml:space="preserve">Doprema, transport i nasipavanje čistog suhog pijeska u rovu kućnog priključka, kao oblogu cijevi s nadslojem od tjemena cijevi debljine 10 cm. </t>
  </si>
  <si>
    <t>CIJEVI OD POLIETILENA</t>
  </si>
  <si>
    <t>Polaganje cijevi u rov, te zasipanje suhim, finim pijeskom, dobavljenim od građevinske tvrtke, uključivo izrada posteljice.</t>
  </si>
  <si>
    <t>Spajanje cijevi elektrootpornim zavarivanjem.</t>
  </si>
  <si>
    <t>d 32</t>
  </si>
  <si>
    <t>POLIETILENSKO SEDLO</t>
  </si>
  <si>
    <t xml:space="preserve">Polietilensko sedlo za kućni priključak serije ISO S 5 PN 4 kvalitete prema DIN 8075, dimenzija prema DIN 8074 ili ISO 4437. </t>
  </si>
  <si>
    <t>d 160 / d 32</t>
  </si>
  <si>
    <t>POLIETILENSKE ELEKTROSPOJNICE</t>
  </si>
  <si>
    <t>Polietilenske elektrospojnice serije ISO S 5 PN 4 kvalitete prema DIN 8075, dimenzija prema DIN 8074 ili ISO 4437. DN 32</t>
  </si>
  <si>
    <t>PRIJELAZNI KOMAD PLASTIKA-ČELIK</t>
  </si>
  <si>
    <t>d 32/NO25</t>
  </si>
  <si>
    <t>Izo komad ugrađen neposredno prije ulaza cijevi u plinski ormarić.</t>
  </si>
  <si>
    <t>NO25</t>
  </si>
  <si>
    <t>PLINSKI PRIKLJUČNI ORMARIĆ</t>
  </si>
  <si>
    <t>a×b×c [mm]= 400x600x250</t>
  </si>
  <si>
    <t>Original ili jednakovrijedno: GPZ-S 561.114/1</t>
  </si>
  <si>
    <t>REGULATOR TLAKA PLINA</t>
  </si>
  <si>
    <t>Srednjetlačni priključak (do 4 bar).</t>
  </si>
  <si>
    <t>Priključci: prirubnički.</t>
  </si>
  <si>
    <t>NO25 NP16</t>
  </si>
  <si>
    <t>Izvedba: plinotjesna</t>
  </si>
  <si>
    <t>Sa sigurnosnim blok ventilom za zaštitu od previsokog izlaznog tlaka i sigurnosnom membranom.</t>
  </si>
  <si>
    <t>Za zaštitu od preniskog izlaznog tlaka ima osigurač od nestašice plina.</t>
  </si>
  <si>
    <t>Qmax [m3/h]= 10,0</t>
  </si>
  <si>
    <t>pizl [mbar]= 25</t>
  </si>
  <si>
    <t xml:space="preserve">Ponuditi uređaj koji se nalazi na popisu opreme odobrene po Upravi GPZ. </t>
  </si>
  <si>
    <t>OPREMA U SKLOPU PLINSKOG PRIKLJUČKA</t>
  </si>
  <si>
    <t>Oprema u sklopu plinskog priključka koja se ugrađuje u zidni ormarić prema specifikaciji GPZ.</t>
  </si>
  <si>
    <t>Kuglasta slavina za plin prirubnički NO25 NP16 (kom1).</t>
  </si>
  <si>
    <t>Čelična prirubnica s grlom za zavarivanje NO25 NP16 (kom2).</t>
  </si>
  <si>
    <t>Čelično koljeno izvedbe 1d NO25 (kom1).</t>
  </si>
  <si>
    <t>Vijak sa šesterokutnom glavom i maticom M12 (kom12).</t>
  </si>
  <si>
    <t>Plosnata brtva (kom3).</t>
  </si>
  <si>
    <t>Čelični kolčak s unutarnjim cijevnim navojem (kom1).</t>
  </si>
  <si>
    <t>Čep iz temper lijeva (kom1).</t>
  </si>
  <si>
    <t>Zaštitna cijev priključka NO40 (kom1).</t>
  </si>
  <si>
    <t>Mekana brtva /katranizirano uže ili sličan materijal (kom1).</t>
  </si>
  <si>
    <t>Zaštitna cijev uvoda unutarnje plinske instalacije (kom1).</t>
  </si>
  <si>
    <t>PLINOMJER - VOLUMETRIJSKO MEMBRANSKI</t>
  </si>
  <si>
    <t>Brojčanik prema DIN3374.</t>
  </si>
  <si>
    <t>Boja RAL 7035.</t>
  </si>
  <si>
    <t>Model s radijskim očitanjem.</t>
  </si>
  <si>
    <t>Qmin [m3/h]= 0,06</t>
  </si>
  <si>
    <t>KUGLASTI VENTIL ZA PLIN</t>
  </si>
  <si>
    <t>Kuglasti ventil za plin, kućište dvodjelno od bakrene legure, niklovano, samobrtvena okretna osovina, brtveni elementi od teflona ili jedankovrijednih materijala. Ugradbena dužina: prema normi.</t>
  </si>
  <si>
    <t>CRNE, ČELIČNE, BEŠAVNE CIJEVI</t>
  </si>
  <si>
    <t>Cijevi za zaštitu od oštećenja PEHD cijevi.</t>
  </si>
  <si>
    <t>Zaštitna cijev za prodore plinskih cijevi kroz zid.</t>
  </si>
  <si>
    <t>Cijevi za plin.</t>
  </si>
  <si>
    <t>Polaganje cijevi pod strop i uza zid.</t>
  </si>
  <si>
    <t>Spajanje cijevi autogenim zavarivanjem.</t>
  </si>
  <si>
    <t>DN25</t>
  </si>
  <si>
    <t>UKUPNO PLINSKA INSTALACIJA - NEMJERENI PLIN:</t>
  </si>
  <si>
    <t>PLINSKA INSTALACIJA - MJERENI PLIN</t>
  </si>
  <si>
    <t>UKUPNO PLINSKA INSTALACIJA - MJERENI PLIN:</t>
  </si>
  <si>
    <t>STROJARSKIH RADOVA</t>
  </si>
  <si>
    <t>UKUPNO  STROJARSKI  RADOVI:</t>
  </si>
  <si>
    <t>MONTAŽNI ZIDOVI OD GIPSKARTONSKIH PLOČA                     Montažni zidovi sistema KNAUF se izvode od podkonstrukcije - nosivih CW profila od pocinčanog lima debljine 0,6 mm presjeka 75/100 mm na maksimalnom razmaku 40 - 62,5 cm (ako stavkom nije drugačije naznačeno) s donjim i gornjim UW-profilom. Između profila se umeće mineralna vuna. Kod spoja sa zidom, stropom ili podom na profile se nanosi brtvena masa. Sve rubne profile na spojevima s podom, stropom i sa zidovima treba učvrstiti odgovarajućim učvrsnim elementima.Na potkonstrukciju se obostrano pričvršćuju gipskartonske ploče prema opisu u stavci pomoću tzv. vijaka za brzu ugradnju. Spojevi ploča se nakon montaže zapune ispunjačem rešaka i zaglade lopaticom. Spojevi rezanih rubova gipsane ploče obrađuju se uz primjenu papirnate bandažne trake. Vidljive glave vijaka također pregletati. Kod višeslojnog oblaganja spojevi donjih slojeva KNAUF ploča se samo zapunjavaju a spojevi gornjeg sloja se završno obrađuju gletanjem.Nakon obrade spojeva završno čitavu površinu pregletati smjesom za izravnanje sto ulazi u stavku.</t>
  </si>
  <si>
    <t>NAPOMENA: Izvedba u svemu prema zahtjevima i po izboru projektanta. U svemu se strogo pridržavati projekta građevinske fizike, te zahtjeva, uputa i tehnologije proizvođača upotrebljenih materijala. Obračun gipskartonskih radova prema ÖNORM B-2206 (2.5.10.1.1. - 2.5.10.7.). Uključivo sva potrebna brtvljenja (brtve na spoju zidova sa podom, stropom, obodnim zidovima, prodorima i sl.), obrada spojeva ploča, bandažiranja, ukrute, sidra, profile za zaštitu kuteva i sl, u tehnologiji proizvođača. Svi su elementi gipskartonskih radova proizvođača kao KNAUF. Ovjesnu konstrukciju spuštenih stropova i sl. dimenzionirati za nošenje rasvjetnih tijela, dijelove ventilacijske opreme i sl. (konzultirati odgovarajuće projekte). Svi opći opisi, opći uvjeti, obračunsko-tehničke specifikacije i sl. sastavni su dio troškovnika i moraju biti priloženi i ovjereni prilikom davanja ponude.</t>
  </si>
  <si>
    <t>UKUPNO GIPSKARTONSKI RADOVI:</t>
  </si>
  <si>
    <t>Za cijelo vrijeme gradnje prema vremenskom planu projekta.</t>
  </si>
  <si>
    <t>Gradilište mora biti uređeno sukladno odredbama Zakona o zaštiti na radu sukladno elaboratu uređenja gradilišta.</t>
  </si>
  <si>
    <t xml:space="preserve">Natpisna ploča sa podacima o građevini
Montirati ploču s podacima o građevini, investitoru,
odobrenju za građenje, projektantu, nadzoru i
izvoditeljima radova. Uklanjanje ploče po dovršetku radova uključeno u cijenu.
komplet 1,00
</t>
  </si>
  <si>
    <t>OPĆI UVJETI SU SASTAVNI DIO SVAKE POJEDINE STAVKE. Sve što je navedeno u njima, a nije u pojedinačnom opisu stavke smatra se uključenim u jediničnu cijenu.</t>
  </si>
  <si>
    <t>Redni broj</t>
  </si>
  <si>
    <t>mjera</t>
  </si>
  <si>
    <t>količina</t>
  </si>
  <si>
    <t>cijena</t>
  </si>
  <si>
    <t>Ukupno</t>
  </si>
  <si>
    <t>GRAĐEVINSKI RADOVI</t>
  </si>
  <si>
    <t>A.</t>
  </si>
  <si>
    <t>A/I/1.</t>
  </si>
  <si>
    <t>B/IV</t>
  </si>
  <si>
    <t>LIMARSKI RADOVI</t>
  </si>
  <si>
    <t>B/V/2.</t>
  </si>
  <si>
    <t>B/V/3.</t>
  </si>
  <si>
    <t>B/V</t>
  </si>
  <si>
    <t>KERAMIČARSKI RADOVI</t>
  </si>
  <si>
    <t>A/II/1.</t>
  </si>
  <si>
    <t>A/II/2.</t>
  </si>
  <si>
    <t>A/II/4.</t>
  </si>
  <si>
    <t>PREGRADNE STIJENE U SANITARNIM ČVOROVIMA</t>
  </si>
  <si>
    <t>B/II/2</t>
  </si>
  <si>
    <t>STROJARSKI RADOVI</t>
  </si>
  <si>
    <t>Obračun po m3 zbijenog kamenog ili šljunčanog materijala ispod podloge ploče.</t>
  </si>
  <si>
    <t>Utovar, dovoz, zbijanje u slojevima  i fino  planiranje materijala iz iskopa s gradilišne deponije. U svemu prema projektu uređenja okolnog terena.</t>
  </si>
  <si>
    <t xml:space="preserve">tipske dilatacije u ploči </t>
  </si>
  <si>
    <t>Čelična konstrukcija se izrađuje od vruće valjanih profila prema statičkom proračunu. Materijal za izradu čelične konstrukcije je S235. Elementi čelične konstrukcije se međusobno spajaju zavarivanjem (var I klase) i vijčanim spojevima. Vijčani spojevi se izvode VV  vijcima prema normi DIN 6914 kvalitete 10.9 (komplet sadrži vijak, maticu i dvije podloške), odnosno vijcima prema normi DIN 7990 kvalitete 5.6 (komplet sadrži vijak, maticu i podlošku).  AKZ se izvodi vručim pocinčavanjem ili bojanjem koje se sastoji od dva temeljna premaza i dva završna premaza lakom, ukupne debljine 120 mm. Boja prema RALU fasade</t>
  </si>
  <si>
    <t>Opis stavke troškovnika</t>
  </si>
  <si>
    <t>ZATRPAVANJE TEMELJA SAMACA</t>
  </si>
  <si>
    <t xml:space="preserve">BETONSKA PODLOGA ISPOD TEMELJA </t>
  </si>
  <si>
    <t>B/V/4.</t>
  </si>
  <si>
    <t>zidanje se mora izvoditi pravilnim zidarskim vezovima,a preklop mora iznositi najmanje jednu četvrtinu dužine zidnog elementa                                                                                              ako se zidanje izvodi za vrijeme zimskog perioda moraju se poduzeti potrebne mjere zaštite protiv djelovanja mraza                                    zidovi čije izvođenje nije završeno prije nastupanja zimskih mrazova moraju se zaštititi na odgovarajući način                                         svako naknadno bušenje ili šlicanje  zidova koje nije bilo predviđeno projektom, može se izvoditi samo ako prethodno statičkim proračunom utvrđeno da nosivost zida poslije tog bušenja, odnosno šlicanja nije manja od nosivosti propisano pravilnikom.</t>
  </si>
  <si>
    <t>UKUPNO  VODOVOD I KANALIZACIJA:</t>
  </si>
  <si>
    <t xml:space="preserve"> VATRODOJAVA</t>
  </si>
  <si>
    <t>pauš</t>
  </si>
  <si>
    <t xml:space="preserve">Dobava i ugradnja geotekstila na spoju između prirodnog tla i nasipa , mase &gt;300 g/m2,  kao sloja čistoće na planumu min preklop 20 cm.
Obračun prema tlocrtnoj površini , bez dodataka na preklop. 
</t>
  </si>
  <si>
    <t>kompl</t>
  </si>
  <si>
    <t>UKUPNO  procjenjeno</t>
  </si>
  <si>
    <t>Čelična hodna rešetka se izrađuje od  prešanih rešetki profila 35/2mm,  prema statičkom proračunu. Materijal za izradu čelične konstrukcije je S355 (St37).   AKZ se izvodi vručim pocinčavanjem, ukupne debljine 100 mm. Obračun po m2 dostavljene i postavljene čelične rešetke.</t>
  </si>
  <si>
    <t>ČELIČNA HODNA PREŠANA REŠETKA</t>
  </si>
  <si>
    <t>Ukupno procjenjeno</t>
  </si>
  <si>
    <t>Dobava materijala, izrada, doprema i montaža čelične prešane rešetke poda za rashladne uređaje i požarne stepenice</t>
  </si>
  <si>
    <t>NOSAČI FASADE, KONSTRUKCIJA ZA RASHLADNE UREĐAJE, POŽARNE STEPENICE</t>
  </si>
  <si>
    <r>
      <t>Odvoz viška materijala na gradsku deponiju. Odvoz preostalog materijala od iskopa sa gradilišta na gradsku deponiju na udaljenosti cca</t>
    </r>
    <r>
      <rPr>
        <sz val="10"/>
        <color indexed="10"/>
        <rFont val="Arial"/>
        <family val="2"/>
        <charset val="238"/>
      </rPr>
      <t xml:space="preserve"> </t>
    </r>
    <r>
      <rPr>
        <sz val="10"/>
        <rFont val="Arial"/>
        <family val="2"/>
        <charset val="238"/>
      </rPr>
      <t>15 km. Prijevoz se vrši kamionima. U jediničnoj cijeni uključen je utovar, prijevoz, istovar i odrćavanje planirke kao i čišćenje prilaza gradilišta, te sve naknade, signalizacije i regulacije za uključenje u promet.</t>
    </r>
  </si>
  <si>
    <t>Obračun po m3 ugrađenog betona, u cijenu uvrstiti i oplatu</t>
  </si>
  <si>
    <t>TS1 --2,50/2,50/0,60 m,                  kom 18</t>
  </si>
  <si>
    <t>TS2 --2,50/3,00/0,60 m,                  kom 6</t>
  </si>
  <si>
    <t>TS3 --2,80/2,80/0,60 m,                  kom 4</t>
  </si>
  <si>
    <t>Izrada a.b. nadtemeljnih greda dimenzija prema projektu, klasom betona C30/37 u dvostranoj drvenoj glatkoj oplati, sve geodetski kontrolirano i centrirano. U stavku je uključen kompletan rad, materijal i oplate. Stavkom obuhvaćeno umetanje
trobridnih kutnih letvica na svim oštrim rubovima betonskih ploha.Obračun po m3 ugrađenog betona s uključenom cijenom oplate. Kod betoniranja obvezno pratiti projekte instalacija. Ugradba strojna.</t>
  </si>
  <si>
    <t xml:space="preserve">beton </t>
  </si>
  <si>
    <t>ARMIRANO-BETONSKI TEMELJI STROJEVA  C30/37</t>
  </si>
  <si>
    <t>Izrada a.b. temelja ispod strojeva,   klasom betona C30/37 u dvostranoj drvenoj glatkoj oplati, sve geodetski kontrolirano i centrirano. U stavku je uključen kompletan rad, materijal i oplate. Obračun po m3 ugrađenog  betona. Kod betoniranja obvezno pratiti projekte instalacija. Ugradba strojna.</t>
  </si>
  <si>
    <t>ARMIRANOBETONSKE TEMELJNE GREDE RAZNIH ŠIRINA, TEM JAME i SLIČNO,  C30/37</t>
  </si>
  <si>
    <t>ARMIRANOBETONSKE GREDE,  ŠIRINE 20 cm i VISINE 30 cm C30/37</t>
  </si>
  <si>
    <t>Izrada a.b. greda dimenzije 20/30 cm po rubu AB ploče prema panelu, klasom betona C30/37 u dvostranoj drvenoj glatkoj oplati, sve geodetski kontrolirano i centrirano. U stavku je uključen kompletan rad, materijal i oplate. Stavkom obuhvaćeno umetanje
trobridnih kutnih letvica na svim oštrim rubovima betonskih ploha.Obračun po m3 ugrađenog betona. Kod betoniranja obvezno pratiti projekte instalacija. Ugradba strojna.</t>
  </si>
  <si>
    <t xml:space="preserve"> Uključivo izvedbu radnih reški d=5mm i dubine 25mm piljenjem i obradu istih sa dvokomponentnim trajnoelastičnim kitom (betonira se u poljima vel.cca 7,5-18 m.). U struktivnu dilataciju širine 5 cm umetnuti ploče ekstrudiranog polistirena (XPS) kao jednostrane oplate, rezanim na potrebnu mjeru. U jediničnoj cijeni uključena potrebna oplata, kompletan rad i materijal. Ugradba betona strojna, kod betoniranja obvezno pratiti projekte instalacija. Obračun po m3 ugrađenog betona                </t>
  </si>
  <si>
    <t xml:space="preserve">Dobava materijala i izvedba armirano betonskih stubišta u potrebnoj oplati prema statičkom proračunu i nacrtima, iz betona C30/37, dimenzija prema projektu. Stavka obuhvaća i izvedbu potrebnih oplata s podupiranjem. Stavkom obuhvaćeno umetanje trobridnih kutnih letvica na svim oštrim rubovima i lomovima betonskih ploha. Dobava, sječenje, savijanje i postava armature prema planovima savijanja armature i statičkom proračunu. Armaturu posebno iskazana i obračunata . Pozicija uključuje izvedbu svih potrebnih prodora bez posebne nadoplate. Kod betoniranja obvezno pratiti projekte instalacija. Obračun po m3 ugrađenog betona
</t>
  </si>
  <si>
    <t>AB STROPNE PLOČE MONOLITIZACIJA C30/37</t>
  </si>
  <si>
    <t xml:space="preserve">Dobava materijala i izvedba armirano betonskih nosivih stropni ploča d=8 (omnia posebno obračunata) +14 (monolitizacija)=22 cm prema statičkom proračunu i nacrtima , iz betona C30/37, dimenzija prema projektu. Stavka obuhvaća i izvedbu eventualno  potrebnih oplata. Obračun po m3 ugrađenog i zaglađenog betona uz tolerancij +/- 2,0 mm 
Dobava, sječenje, savijanje i postava armature prema planovima savijanja armature i statičkom proračunu. Armatura posebno iskazana i obračunata. Pozicija uključuje izvedbu svih potrebnih prodora bez posebne nadoplate.
</t>
  </si>
  <si>
    <t xml:space="preserve">Dodatak na zaglađivanje i ravnanje podne ploče do crnog sjaja i izvedbu padova prema slivnicima.  Posipanje sa korundom i špricanje sa eshford formulom u predhodnoj stavci. </t>
  </si>
  <si>
    <t>A/III/9.</t>
  </si>
  <si>
    <t>AB MIKROARMIRANA TEMELJNA PLOČA PRIZEMLJA PROIZVODNOG DIJELA d=20cm, C30/37</t>
  </si>
  <si>
    <t>AB MIKROARMIRANA NOSIVA PODNA PLOČA PRIZEMLJA UREDSKOG DIJELA C30/37 d=15cm</t>
  </si>
  <si>
    <t xml:space="preserve">AB STUBIŠTE  C30/37 </t>
  </si>
  <si>
    <t>AB ZIDOVI STUBIŠTA i OSTALI AB ZIDOVI C30/37  d=20 cm</t>
  </si>
  <si>
    <t xml:space="preserve">Izrada armirano-betonskih zidova stubišta i ostalih AB zidova d=20 cm, betonom klase C30/37. U jediničnoj cijeni uključena  potrebna dvostrana oplata. Oplata bora biti ravna i glatka, kako bi se zidovi mogli samo gletati i pobojat. U stavku je uključen kompletan rad i materijal. Ugradba betona strojna uz propisom propisano vibriranje, kod betoniranja obvezno pratiti projekte instalacija. Obračun po m3 ugrađenog betona                  </t>
  </si>
  <si>
    <t xml:space="preserve">Izrada donjeg nosivog sloja kolnika od šljunka, doprema, nabijanje i ugradnja tamponskog sloja šljunka granulacije 0-32 mm, debljine 40 cm. Slojeve šljunka u debljini od 15 cm zbiti do  zbijenosti Ms=80 MN/m2. U cijenu uključeno i planiranje na projektiranu kotu. </t>
  </si>
  <si>
    <t>REBRASTA ARMATURA B500B</t>
  </si>
  <si>
    <t xml:space="preserve">MREŽE B500B </t>
  </si>
  <si>
    <r>
      <t>Dobava materijala i izvedba mikroarmirane betonske nosive podne ploče prizemlja uredskog dijela d=15 cm, prema statičkom proračunu i nacrtima, iz betona C30/37 XC3, XF1. Predvidjeti</t>
    </r>
    <r>
      <rPr>
        <sz val="10"/>
        <color indexed="10"/>
        <rFont val="Arial"/>
        <family val="2"/>
        <charset val="238"/>
      </rPr>
      <t xml:space="preserve"> </t>
    </r>
    <r>
      <rPr>
        <sz val="10"/>
        <rFont val="Arial"/>
        <family val="2"/>
        <charset val="238"/>
      </rPr>
      <t>15 kg čeličnih vlakana po m3, i 0,91 kg/m3 pp vlakana</t>
    </r>
    <r>
      <rPr>
        <sz val="10"/>
        <color indexed="8"/>
        <rFont val="Arial"/>
        <family val="2"/>
      </rPr>
      <t xml:space="preserve">,  dimenzija prema projektu . Stavka obuhvaća i izvedbu eventualno potrebnih oplata i zaglađivanje do crnog sjaja. Svi eventualni naknadni troškovi obrade betona teret su izvoditelja radova.  Dobava, sječenje, savijanje i postava armature oko stupova i greda kao ojačanje prema planovima savijanja armature i statičkom proračunu. Armatura posebno iskazana i obračunata. Pozicija uključuje izvedbu svih potrebnih prodora bez posebne nadoplate. Komplet do pune gotovosti i zaglađenosti. Obračun po m3 ugrađenog betona
</t>
    </r>
  </si>
  <si>
    <t>A/III/6a.</t>
  </si>
  <si>
    <t>DILATACIJSKI PROFILI U OSI 5, 7 i 9 MIKROARMIRANOG PODA</t>
  </si>
  <si>
    <t>PREGRADNI ZIDOVI 10 i 12 i 15 cm</t>
  </si>
  <si>
    <t>A/VI/1.</t>
  </si>
  <si>
    <t>Zid od YTONG blokova</t>
  </si>
  <si>
    <t>PREGRADNI ZIDOVI 20 cm</t>
  </si>
  <si>
    <t>Dobava i doprema materijala i izrada pregradnih zidova zgrade, debljine zida 20 cm Ytong blokova.  Obrada oko rubova zida i spojeva s AB plohama u cijeni. Kod zidanja paziti na položaj instalacija. Površina zida mora biti ravna i zaglađena pripremljena za gletanje. U cijenu uključiti skelu i izradu vertikalnih i horizontalnih serklaža sukladno propisu za zidane konstrukcije. Obračun po m3 izvedenog zida</t>
  </si>
  <si>
    <t>Dobava i doprema materijala i izrada pregradnih zidova zgrade, debljine zida 10, 12 i 15 cm Ytong blokova.  Obrada oko rubova zida i spojeva s AB plohama u cijeni. Kod zidanja paziti na položaj instalacija.Površina zida mora biti ravna i zaglađena pripremljena za gletanje. U cijenu uključiti skelu i izradu vertikalnih i horizontalnih serklaža sukladno propisu za zidane konstrukcije. Obračun po m2 izvedenog zida</t>
  </si>
  <si>
    <t>IZRADA ŽBUKE UNUTARNJIH YTONG ZIDOVA</t>
  </si>
  <si>
    <t>A/VI/2.</t>
  </si>
  <si>
    <t>IZRADA GRUBE I FINE ŽBUKE UNUTARNJIH ZIDOVA izvedenih od betona</t>
  </si>
  <si>
    <t xml:space="preserve">Dobava i ugradnja materijala i izrada  žbuke za unutarnje YTONG zidove na podlozi od Ytong blokova. Žbukanje uključuje prethodnu obradu zidova, dobavu i ugradbu materijala od produžene vapneno cementne žbuke M5, Sve bridove izvesti oštrobridno. U cijenu uključiti radnu skelu i sav potrebni materijal. Obračun po m2 zaglađene žbuke, pripremljene za soboslikarske radove.. 
</t>
  </si>
  <si>
    <t xml:space="preserve">Dobava i ugradnja materijala i izrada grube i fine žbuke unutarnjih zidova na podlozi od opeke s prethodnim prskanjem cementnim mlijekom ili primerom. Žbuka se izvodi produžnim mortom M5. Sve bridove izvesti oštrobridno. U cijenu uključiti radnu skelu i sav potrebni materijal. Obračun po m2 zaglađene žbuke, pripremljene za soboslikarske radove
</t>
  </si>
  <si>
    <t>ZIDARSKA PRIPOMOĆ I OBRADA OKO BRAVARSKIH I STOLARSKIH STAVKI</t>
  </si>
  <si>
    <t xml:space="preserve">Dobava i ugradnja materijala te zidarska obrada  unutarnjih zidova oko bravarskih i stolarskih stavki. Žbuka se izvodi produžnim mortom M5. Sve bridove izvesti oštrobridno. U cijenu uključiti radnu skelu i sav potrebni materijal. Obračun po m2 zaglađene žbuke, pripremljene za soboslikarske radove
</t>
  </si>
  <si>
    <t>Dobava materijala te izrada holkera stigomal mortom. Stigomal se sastoji od aditiva koji spriječavaju upijanje vode i adtiva koji povećavaju ljepljivost morta na betonsku podlogu. Nanosi se zidarskom žlicom, gladilicom ili strojno.Obračun po m´</t>
  </si>
  <si>
    <t>CEMENTNA GLAZURA</t>
  </si>
  <si>
    <t>Izrada cementne glazure u sanitarijama i kuhinji debljine 4-5 cm, armirane mrežom Q69 i mikro vlaknima za glazure. Glazura se izvodi kao podloga za postavljanje hidroizolacije, te  završne obloge od keramičkih pločica ili kamenih ploča. Obračun po m2 izvedene i zaglađene glazure.</t>
  </si>
  <si>
    <t>HOLKER</t>
  </si>
  <si>
    <t>VERTIKALNA IZOLACIJA POLIMER CEMENTNIM PREMAZOM</t>
  </si>
  <si>
    <t xml:space="preserve">Dobava, materijala i opločenje zidova sanitarnih čvorova i garderobe do visine 200 cm boje i kvalitete po izboru projektanata,  površine obrade mat. Pločice se postavljaju ljepljenjem dvokomponetnim ljepilom na zid, a fugiraju se vodootpornom masom za fugiranje. </t>
  </si>
  <si>
    <t>OPLOČENJE ZIDOVA SANITARNIH ČVOROVA,  GARDEROBE, ČAJNIH KUHINJA I SPREMIŠTA</t>
  </si>
  <si>
    <t xml:space="preserve">Dobava, materijala i izrada sokla u prostorijama koje su ožbukane visine 10 cm  mljevenog granita ,površine obrade mat. Pločice se postavljaju ljepljenjem dvokomponetnim ljepilom na zid, a fugiraju se vodootpornom masom za fugiranje. </t>
  </si>
  <si>
    <t xml:space="preserve">IZRADA SOKLA </t>
  </si>
  <si>
    <t>HIDROIZOLACIJA PODA PRIZEMLJA</t>
  </si>
  <si>
    <t>POSTAVLJANJE GOTOVOG PARKETA d=14 mm</t>
  </si>
  <si>
    <t xml:space="preserve">U cijenu se uključuje dobavu materijala i rad.
 Pod  materijalom  podrazumjevamo  samo  parket, a  pod  radom  podrazumjevamo  sav  pomoćni materijal, i zaštitu po postavljanju  parketa.
</t>
  </si>
  <si>
    <t xml:space="preserve">POSTAVLJANJE DRVENOG COKLA </t>
  </si>
  <si>
    <t>Dobava i postava drvenoggotovog cokla od drveta  klase i vrste  kao  parket. Veličina cokla je visina  5-7 cm, debljina  drveta  2  cm. Učvršćenje se izvodi  metalnim vijcima  s  plastičnom  tiplom, direktno u zid a nastala  rupa zatvara drvenim  dreovanim  čepom. Stavkom  je  uključeno  postavljanje i zaštita rupa.</t>
  </si>
  <si>
    <t>ETAFOAM - pjenasta folija 3 mm</t>
  </si>
  <si>
    <t>PLOČE VLAKNATICE d=18 mm</t>
  </si>
  <si>
    <t xml:space="preserve">Dobava i postava ploče vlaknatice d=18 mm kao podloga ispod gotovih parketa. Spajanje na pero i utor. Obračun po m2 ugrađene ploče. </t>
  </si>
  <si>
    <t>Dobava i postava ETAFOAM pjenaste folije d=3mm, zatvorene strukture ćelija sa svojstvima izolacije udarnog zvuka. Postavlja se ispod ploča vlaknatica, tj na ISOVER TDPT 20 ploče. Pjenasta folija postavlja se uz zid u visini parketa. Obračun po m2 postavljene pjenaste folije, preklop folije je min 20 cm i obavezno maora biti zalijepljen trakom.</t>
  </si>
  <si>
    <t>ISOVER TDPT 20 PLOČE  d=20 mm</t>
  </si>
  <si>
    <t>Dobava i postava izolacijskih ploča TDPT za izolaciju od udarnog zvuka kod suhih i mokrih plivajućih podova. Ploče se postavljaju na PE foliju koja se nalazi na AB ploči. Obračun po m2 postavljene ploče, uključiv s PE folijom.</t>
  </si>
  <si>
    <t>Dobava i postava elastificiranog polistirena  - EPS T, kao plivajućeg poda za snižavanje vrijednosti razine zvučnog udara topota, postavlja se na svim mjestima gdje se stavlja estrih, tj na mjestima postavljanja pločica. U cijenu uključiti 2 sloja RE folije, ispod i iznad EPS T ploče. Obračun po m2 ugrađene ploče s PE folijom.</t>
  </si>
  <si>
    <t xml:space="preserve">Elastificirani stiropor - EPS T   d=10 mm          EPS HRN EN 13163 T3-L1-W1-S3-CP4-SD20/SD15 </t>
  </si>
  <si>
    <t>OPLOČENJE PODOVA SANITARNIH ČVOROVA,  GARDEROBE, ČAJNIH KUHINJA I SPREMIŠTA  GRESS PLOČICAMA</t>
  </si>
  <si>
    <t xml:space="preserve">Dobava, materijala i opločenje podova sanitarnih čvorova i garderobe gress protukliznim pločicama,  boje i kvalitete po izboru projektanata,  površine obrade mat. Pločice se postavljaju ljepljenjem dvokomponetnim ljepilom, a fugiraju se vodootpornom i elastičnom masom za fugiranje. </t>
  </si>
  <si>
    <t>Dobava, materijala i opločenje podova hodnika i stubišta gress pločicama, protuklizne, površine obrade mat. Pločice se polažu ljepljenjem dvokomponetnim ljepilom na jaku betonsku podlogu, a fugiraju se vodootpornom masom za fugiranje. Obračun po m2 tlocrtne površine, u cijenu uračunati i sokle.</t>
  </si>
  <si>
    <t>OPLOČENJE PODOVA VJETROBRANA,  HODNIKA I STUBIŠTA GRESS PLOČICAMA</t>
  </si>
  <si>
    <t>SEKCIJSKA ROLO VRATA VEL. 600/420 cm</t>
  </si>
  <si>
    <t>Fasadna sekcijska rolo vrata prizemlja za ulaz u halu izrađena od punjenih panela, za građ. otvor vel. 600/420 cm. Kutija za namatanje ugrađena iznad spuštenog stropa. Vodilice visine 420 cm. Mogućnost ručnog upravljanja i blokiranja u slučaju pružanja otpora. Osnovna konstrukcija obuhvaćena čel. radovima (rubni vertikalni čel. stupovi). Stavka uključuje i svu dodatnu potrebnu čel. potkonstrukciju za prihvaćanje vodilica, ugradbu motora, stopiranje rolo krila i ostalo te sav potrebni okov, brtvljenje i opšavne limove. Izvesti prema shemi bravarije</t>
  </si>
  <si>
    <t>UNUTARNJA PVC  ROLO VRATA VEL. 600/420 cm</t>
  </si>
  <si>
    <t>Unutarnja pvc rolo vrata prizemlja za ulaz u I dio objekta, izrađena od pvc tkanine, za građ. otvor vel. 600/420 cm. Kutija za namatanje ugrađena iznad spuštenog stropa. Vodilice visine 420 cm. Mogućnost ručnog upravljanja i blokiranja u slučaju pružanja otpora. Osnovna konstrukcija obuhvaćena čel. radovima (rubni vertikalni čel. stupovi). Stavka uključuje i svu dodatnu potrebnu čel. potkonstrukciju za prihvaćanje vodilica, ugradbu motora, stopiranje rolo krila i ostalo te sav potrebni okov, brtvljenje i opšavne limove. Izvesti prema shemi bravarije</t>
  </si>
  <si>
    <t>SEKCIJSKA ROLO VRATA VEL. 240/240 cm</t>
  </si>
  <si>
    <t>Fasadna sekcijska rolo vrata na II katu kod podizne platforme s senzorom za prihvat platforme, izrađena od punjenih panela, za građ. otvor vel. 240/240 cm. Kutija za namatanje ugrađena iznad spuštenog stropa. Vodilice visine 240 cm. Mogućnost ručnog upravljanja i blokiranja u slučaju pružanja otpora. Osnovna konstrukcija obuhvaćena čel. radovima (rubni vertikalni čel. stupovi). Stavka uključuje i svu dodatnu potrebnu čel. potkonstrukciju za prihvaćanje vodilica, ugradbu motora, stopiranje rolo krila i ostalo te sav potrebni okov, brtvljenje i opšavne limove. Izvesti prema shemi bravarije</t>
  </si>
  <si>
    <t>Unutarnja pvc rolo vrata prizemlja za ulaz u I dio objekta, izrađena od pvc tkanine, za građ. otvor vel. 360/420 cm. Kutija za namatanje ugrađena iznad spuštenog stropa. Vodilice visine 420 cm. Mogućnost ručnog upravljanja i blokiranja u slučaju pružanja otpora. Osnovna konstrukcija obuhvaćena čel. radovima (rubni vertikalni čel. stupovi). Stavka uključuje i svu dodatnu potrebnu čel. potkonstrukciju za prihvaćanje vodilica, ugradbu motora, stopiranje rolo krila i ostalo te sav potrebni okov, brtvljenje i opšavne limove. Izvesti prema shemi bravarije</t>
  </si>
  <si>
    <t>Fasadna staklena dvokrilna zaokretna vrata u građ. otvoru vel. 180/220 cm. Ugradba u staklenu stijenu  u prizemlju ulazni dio.  Uključivo obradu spoja sa susjednim fasadnim plohama. Kompletno sa standardnim okovom, brtvljenjem i pokrovnim letvicama. Izvesti po shemi st.3</t>
  </si>
  <si>
    <t xml:space="preserve">Dobava i ugradba punih unutarnjih jednokrilnih zaokretnih vatrootpornih vrata u građ. otvoru vel. 100/205 cm. Ugradba u AB zid deb. 20. Izvesti obostrano obložena plastificiranim čel. limom s odgovarajućom vatrootpornom ispunom. Tražena vatrootpornost je 30 minuta (EI-30) (HRN EN 13501). 
Okov uključuje cilinder bravu s antipanik funkcijom "B", HRN EN 1125, nadgradni hidraulični zatvarač s gornje strane, redosljednik zatvaranja. Otvaranje u smjeru evakuacije; 
Vrata opremiti s hidrauličkim mehanizmom za samozatvaranje (pumpom).
Površinska zaštita lakiranjem odgovarajućom atestiranim lakom prema RAL-u 9006. Svu potrebnu potkonstrukciju uključiti u cijenu. Građevinska dimenzija otvora 100,0 x 205,0 cm
Izvesti po shemi vatrootporne bravarije stavka 11
</t>
  </si>
  <si>
    <t xml:space="preserve">Dobava i ugradba punih unutarnjih jednokrilnih zaokretnih vatrootpornih vrata u prizemlju objekta,  u građ. otvoru vel. 100/205 cm. Ugradba u AB zid deb. 20. Izvesti obostrano obložena plastificiranim čel. limom s odgovarajućom vatrootpornom ispunom. Tražena vatrootpornost je 30 minuta (EI-30) (HRN EN 13501). 
Okov uključuje cilinder bravu s antipanik funkcijom "B", HRN EN 1125, nadgradni hidraulični zatvarač s gornje strane, redosljednik zatvaranja. Otvaranje u smjeru evakuacije; 
Vrata opremiti s hidrauličkim mehanizmom za samozatvaranje (pumpom) za primjenu kada nema požara, u slučaju požara vrata moraju biti spojena na centralu i dimni javljač koji automatski otvara i drži vrata otvorenim.
Površinska zaštita lakiranjem odgovarajućom atestiranim lakom prema RAL-u 9006. Svu potrebnu potkonstrukciju uključiti u cijenu. Građevinska dimenzija otvora 100,0 x 205,0 cm
Izvesti po shemi vatrootporne bravarije stavka 11a
</t>
  </si>
  <si>
    <t>UNUTARNJA JEDNOKRILNA PP VRATA EI-30 dimenzija  90/200</t>
  </si>
  <si>
    <t>UNUTARNJA JEDNOKRILNA PP VRATA EI-30  dimenzija 90/200</t>
  </si>
  <si>
    <t>UNUTARNJA JEDNOKRILNA PP VRATA EI-60 dimenzija  90/200</t>
  </si>
  <si>
    <t xml:space="preserve">Dobava i ugradba punih unutarnjih jednokrilnih zaokretnih vatrootpornih vrata u građ. otvoru vel. 100/205 cm. Ugradba u AB zid deb. 20. Izvesti obostrano obložena plastificiranim čel. limom s odgovarajućom vatrootpornom ispunom. Tražena vatrootpornost je 60 minuta (EI-60) (HRN EN 13501). 
Okov uključuje cilinder bravu s antipanik funkcijom "B", HRN EN 1125, nadgradni hidraulični zatvarač s gornje strane, redosljednik zatvaranja. Otvaranje u smjeru evakuacije; 
Vrata opremiti s hidrauličkim mehanizmom za samozatvaranje (pumpom).
Površinska zaštita lakiranjem odgovarajućom atestiranim lakom prema RAL-u 9006. Svu potrebnu potkonstrukciju uključiti u cijenu. Građevinska dimenzija otvora 100,0 x 205,0 cm
Izvesti po shemi vatrootporne bravarije stavka 11b
</t>
  </si>
  <si>
    <t xml:space="preserve">Napomena:
U cijenu svake pojedine stavke uračunato:
-sav prijevoz iskopanog materijala, ili materijala dobivenog od rušenja, na gradsku deponiju udaljenu do 20 km. Posebni se odvoz materijala ne obračunava
-dobava i ugradnja svog potrebnog materijala, sav unutrašnji i vanjski transport,
-sve potrebne skele, podupiranja, razupiranja, osiguranje iskopa i susjednih objekata (dubine ili visine 3,6 m)
-izrada i uklanjanje svih prilaznih i radnih rampi,
-sva eventualna ispumpavanja voda u građevinskoj jami ili dijelovima zgrade.
</t>
  </si>
  <si>
    <r>
      <t xml:space="preserve">Iskop u tlu za potrebe postavljanja drenaže. Izrada nepropusnog sloja betona C 20/25 V2 . Nabava, postavljanje drenažnih cijevi </t>
    </r>
    <r>
      <rPr>
        <sz val="10"/>
        <rFont val="Arial"/>
        <family val="2"/>
        <charset val="238"/>
      </rPr>
      <t>Φ 20 cm te spoj sa kanalizacijskim oknima.</t>
    </r>
  </si>
  <si>
    <t>1.</t>
  </si>
  <si>
    <t>Izvedba priključka vodovoda dimenzije PEHD Φ 140 mm na postojeći ulični vodovod PEHD Φ 160 mm, koji se sastoji od slijedećih elemenata (od uličnog priključka do uključivo kompletna armatura u vodomjernom oknu):</t>
  </si>
  <si>
    <r>
      <t>-razbijanje postojeće asfaltne plohe ceste i dovođenje u prvobitno stanje nakon izvedbe radova, 6,0 m</t>
    </r>
    <r>
      <rPr>
        <sz val="10"/>
        <rFont val="Calibri"/>
        <family val="2"/>
        <charset val="238"/>
      </rPr>
      <t>²</t>
    </r>
  </si>
  <si>
    <t>- iskop, pijesak, zatrpavanje, odvoz</t>
  </si>
  <si>
    <t xml:space="preserve">- polietilenska vodovodna cijev PEHD DN140 mm, dužine L = 5,0m                  </t>
  </si>
  <si>
    <t xml:space="preserve">- PEHD T-komad dimenzije DN 160/DN 140 </t>
  </si>
  <si>
    <t>- lij. željezna leteća prirubnica DN 125/PE DN140</t>
  </si>
  <si>
    <t>- polietilenski tuljak PE DN 140</t>
  </si>
  <si>
    <t>- lij. željezni zasun DN 125, ugradbena garnitura i lij. željezna ulična kapa</t>
  </si>
  <si>
    <r>
      <t>-vodomjer za Q = 0,0217 m</t>
    </r>
    <r>
      <rPr>
        <vertAlign val="superscript"/>
        <sz val="10"/>
        <rFont val="Arial"/>
        <family val="2"/>
        <charset val="238"/>
      </rPr>
      <t>3</t>
    </r>
    <r>
      <rPr>
        <sz val="10"/>
        <rFont val="Arial"/>
        <family val="2"/>
        <charset val="238"/>
      </rPr>
      <t>/s, VM 10-30 (protupožarna voda)</t>
    </r>
  </si>
  <si>
    <r>
      <t>- vodomjer za Q = 0,00095 m</t>
    </r>
    <r>
      <rPr>
        <vertAlign val="superscript"/>
        <sz val="10"/>
        <rFont val="Arial"/>
        <family val="2"/>
        <charset val="238"/>
      </rPr>
      <t>3</t>
    </r>
    <r>
      <rPr>
        <sz val="10"/>
        <rFont val="Arial"/>
        <family val="2"/>
        <charset val="238"/>
      </rPr>
      <t>/s, VM 5-20 (sanitarna voda)</t>
    </r>
  </si>
  <si>
    <t>- ZOPT tipa EA, DN 125 (protupožarni vod)</t>
  </si>
  <si>
    <t>- ZOPT tipa EC, DN 50 (sanitarni vod)</t>
  </si>
  <si>
    <t xml:space="preserve">- lijevano željezni ventil DN 125 (3 kom)      </t>
  </si>
  <si>
    <t xml:space="preserve">- mjedena poniklana kuglasta slavina DN 32 (3 kom)      </t>
  </si>
  <si>
    <t xml:space="preserve">- lijevano željezni hvatač nečistoća DN 125 (1 kom)      </t>
  </si>
  <si>
    <t xml:space="preserve">- mjedeni hvatač nečistoća DN 32 (1 kom)      </t>
  </si>
  <si>
    <t xml:space="preserve">-lijevano željezni fazonski komadi - DN 125 (10 kom)      </t>
  </si>
  <si>
    <t>-čelični pocinčani fitinzi dimenzije  – DN 32 (20 kom)</t>
  </si>
  <si>
    <t>- tlačna proba cjevovoda</t>
  </si>
  <si>
    <t>- ispiranje i dezinfekcija</t>
  </si>
  <si>
    <t>- osiguranje prometa</t>
  </si>
  <si>
    <t>2.</t>
  </si>
  <si>
    <t>3.</t>
  </si>
  <si>
    <t>Iskop rova u terenu “B” kategorije za polaganje vodovodnih cijevi, dubine cca 1,50 m i širine 0,8 m i građevinske jame za izvedbu vodomjernog okna, uključivo potrebno razupiranje i osiguranje od zarušavanja, te eventualno crpljenje oborinskih voda</t>
  </si>
  <si>
    <t>4.</t>
  </si>
  <si>
    <t>5.</t>
  </si>
  <si>
    <t>6.</t>
  </si>
  <si>
    <t>Zatrpavanje rovova nakon polaganja cijevi i ispitivanja na nepropusnost i građevinske jame nakon izgradnje vodomjernog okna, u slojevima od 30 cm uz nabijanje i vlaženje</t>
  </si>
  <si>
    <t>7.</t>
  </si>
  <si>
    <t>Odvoz preostalog iskopanog materijala na deponij koji odredi investitor, s utovarom i istovarom (povećanje volumena za 20 % zbog rastresitosti materijala)</t>
  </si>
  <si>
    <t>8.</t>
  </si>
  <si>
    <r>
      <t xml:space="preserve">Dobava materijala i izgradnja vodomjernog okna veličine 3,50x1,60 m i dubine 2,25 m, od armiranog vodonepropusnog betona C25/30, uključivo dvostrana drve­na oplata, potrebna armatura, lijevani željezni poklopac vel. 60x60 cm za laki promet, penjalice izrađene od betonskog željeza  </t>
    </r>
    <r>
      <rPr>
        <sz val="10"/>
        <rFont val="Calibri"/>
        <family val="2"/>
        <charset val="238"/>
      </rPr>
      <t>Φ</t>
    </r>
    <r>
      <rPr>
        <sz val="10"/>
        <rFont val="Arial"/>
        <family val="2"/>
        <charset val="238"/>
      </rPr>
      <t xml:space="preserve"> 18 mm širine 450 mm i dubine izvan zida 160 mm, te sav ostali potreban materijal i sva potrebna gradevinska pripomoć</t>
    </r>
  </si>
  <si>
    <t>9.</t>
  </si>
  <si>
    <t>-cijevi: PEHD DN 140 mm (DN 125)</t>
  </si>
  <si>
    <t>-polietilenski fazonski komadi: PEHD DN 140 mm (DN 125)</t>
  </si>
  <si>
    <t>-cijevi: PEHD DN 125 mm (DN 100)</t>
  </si>
  <si>
    <t>-polietilenski fazonski komadi: PEHD DN 125 mm (DN 100)</t>
  </si>
  <si>
    <t>-cijevi: PEHD DN 63 mm (DN 50)</t>
  </si>
  <si>
    <t>-polietilenski fazonski komadi: PEHD DN 63 mm (DN 50)</t>
  </si>
  <si>
    <t>-cijevi: PEHD DN 40 mm (DN 32)</t>
  </si>
  <si>
    <t>-polietilenski fazonski komadi: PEHD DN 40 mm (DN 32)</t>
  </si>
  <si>
    <t>10.</t>
  </si>
  <si>
    <t>Dobava i postavljanje limenog ormarića sa opremom za vanjski nadzemni protupožarni hidrant dmenzije DN 100, uključivo betonski temelj za montažu</t>
  </si>
  <si>
    <t>Dobava i montaža troslojnih polietilenskih cijevi (polietilen-aluminij-polietilen) i fazonskih komada, uključivo sav potreban spojni (press spojnice), brtveni i izolacioni materijal</t>
  </si>
  <si>
    <t>DN 32 (Φ 40x3,5 mm)</t>
  </si>
  <si>
    <t>DN 25 (Φ 32x3,0 mm)</t>
  </si>
  <si>
    <t>DN 20 (Φ 26x3,0 mm)</t>
  </si>
  <si>
    <t>DN 15 (Φ 20x2,5 mm)</t>
  </si>
  <si>
    <t>Dobava i montaža čeličnih pocinčanih cijevi (HRN C.B5.225) s cijevnim navojem i spajanjem pomoću fitinga, uključivo sav potreban spojni, brtveni i izolacioni materijal (dekorodal trake za cijevi u terenu, toplinska izolacija debljine 6 mm za cijevi u zidnim i podnim usjecima)</t>
  </si>
  <si>
    <t>Φ 50 mm</t>
  </si>
  <si>
    <r>
      <t xml:space="preserve">Dobava i postavljanje toplinske izolacije, za cijevi u podovima i zidovima etaža i u spuštenom stropu prizemlja,  debljine 9 mm, uključivo ljepilo (za cijevi </t>
    </r>
    <r>
      <rPr>
        <sz val="10"/>
        <rFont val="Calibri"/>
        <family val="2"/>
        <charset val="238"/>
      </rPr>
      <t>Φ</t>
    </r>
    <r>
      <rPr>
        <sz val="10"/>
        <rFont val="Arial"/>
        <family val="2"/>
        <charset val="238"/>
      </rPr>
      <t xml:space="preserve"> 32</t>
    </r>
    <r>
      <rPr>
        <i/>
        <sz val="10"/>
        <rFont val="Arial"/>
        <family val="2"/>
        <charset val="238"/>
      </rPr>
      <t xml:space="preserve"> </t>
    </r>
    <r>
      <rPr>
        <sz val="10"/>
        <rFont val="Arial"/>
        <family val="2"/>
        <charset val="238"/>
      </rPr>
      <t xml:space="preserve">- </t>
    </r>
    <r>
      <rPr>
        <sz val="10"/>
        <rFont val="Calibri"/>
        <family val="2"/>
        <charset val="238"/>
      </rPr>
      <t>Φ</t>
    </r>
    <r>
      <rPr>
        <sz val="10"/>
        <rFont val="Arial"/>
        <family val="2"/>
        <charset val="238"/>
      </rPr>
      <t xml:space="preserve"> 15)</t>
    </r>
  </si>
  <si>
    <t>Dobava i montaža mjedenih ventila za vodu s obostranim unutarnjim navojem i kolom, uključivo sav potreban spojni i brtveni materijal</t>
  </si>
  <si>
    <t>Dobava i montaža mjedenog hvatača nečistoća s obostranim unutarnjim navojem, kolom i pipcem za pražnjenje, uključivo sav potreban spojni i brtveni materijal</t>
  </si>
  <si>
    <r>
      <t xml:space="preserve">Dobava i montaža zidnog protupožarnog hidranta dimenzije </t>
    </r>
    <r>
      <rPr>
        <sz val="10"/>
        <rFont val="Calibri"/>
        <family val="2"/>
        <charset val="238"/>
      </rPr>
      <t>Φ</t>
    </r>
    <r>
      <rPr>
        <sz val="10"/>
        <rFont val="Arial"/>
        <family val="2"/>
        <charset val="238"/>
      </rPr>
      <t xml:space="preserve"> 52 mm u limenom ormariću, uključivo mjedeni kutni  ventil DN 52, crijevo od trevire </t>
    </r>
    <r>
      <rPr>
        <sz val="10"/>
        <rFont val="Calibri"/>
        <family val="2"/>
        <charset val="238"/>
      </rPr>
      <t>Φ</t>
    </r>
    <r>
      <rPr>
        <sz val="10"/>
        <rFont val="Arial"/>
        <family val="2"/>
        <charset val="238"/>
      </rPr>
      <t xml:space="preserve"> 50 mm dužine 20 m, univerzalna mlaznica i storc spojka, uključivo sav potreban spojni, brtveni i montažni materijal</t>
    </r>
  </si>
  <si>
    <t>Bušenje rupa i štemanje zidnih i podnih usjeka za potrebe polaganja vodovodnih cijevi (cca 20 rupa i cca 60 m usjeka za po dvije cijevi)</t>
  </si>
  <si>
    <t>Ispitivanje kvalitete vode za piće od strane ovlaštene ustanove te pribavljanje atesta o kvaliteti vode (za sanitarnu vodovodnu mrežu i hidrantsku mrežu)</t>
  </si>
  <si>
    <t xml:space="preserve">G/I/13. </t>
  </si>
  <si>
    <t>G/I/ 20.</t>
  </si>
  <si>
    <r>
      <t xml:space="preserve">Izvedba priključka kanalizacije dimenzije </t>
    </r>
    <r>
      <rPr>
        <sz val="10"/>
        <rFont val="Calibri"/>
        <family val="2"/>
        <charset val="238"/>
      </rPr>
      <t>Φ</t>
    </r>
    <r>
      <rPr>
        <sz val="10"/>
        <rFont val="Arial"/>
        <family val="2"/>
        <charset val="238"/>
      </rPr>
      <t>150 mm na sabirnu jamu, uključivo sav potreban materijal i građevinska pripomoć</t>
    </r>
  </si>
  <si>
    <t>Iskop rova u terenu “B” katergorije za polaganje kanalizacionih cijevi i građevinskih jama za kanalizaciona reviziona okna, separator, slivnike, linijsku rešetku, dubine do 2,5 m i širine 0,8 m, uključivo potrebno razupiranje i osiguranje od zarušavanja, te ev­entualno crpljenje oborinskih voda</t>
  </si>
  <si>
    <t>Dobava i ugradnja betona C25/30 za betoniranje cijevi koje su položene plitko u cesti i parkingu. Cijevi se sa svih strana oblažu slojem betona debljine 20 cm (cca 200 m cijevi)</t>
  </si>
  <si>
    <t>Zatrpavanje rovova nakon polaganja kanalizacionih cijevi i građevinskih jama nakon izgradnje kanalizacionih revi­zionih okana, sabirne jame, prepumpne stanice, i ugradnje separatora zauljenih voda, u slojevima od 30 cm uz nabijanje i vlaženje</t>
  </si>
  <si>
    <r>
      <t xml:space="preserve">Dobava materijala i izgradnja kanalizacionih revizionih okana od armiranog vodonepropusnog betona C25/30, sa lijevanim željeznim poklopcem za teški promet vel. 60x60 cm, sa penjalicama od betonskog željeza </t>
    </r>
    <r>
      <rPr>
        <sz val="10"/>
        <rFont val="Calibri"/>
        <family val="2"/>
        <charset val="238"/>
      </rPr>
      <t>Φ</t>
    </r>
    <r>
      <rPr>
        <sz val="10"/>
        <rFont val="Arial"/>
        <family val="2"/>
        <charset val="238"/>
      </rPr>
      <t xml:space="preserve"> 18 mm širine 450 mm i dubine izvan zida 160 mm, kinetom na dnu i s plastičnim komadima za ulaz i izlaz cijevi tip RDS s brtvom od sintetskog kaučuka, uključivo armatura, dvostrana drvena oplata, te sav ostali potreban materijal i sva potrebna građevinska pripomoć</t>
    </r>
  </si>
  <si>
    <r>
      <t xml:space="preserve">Dobava materijala i izgradnja cestovnog slivnika od azbestcementne kanalizacione cijevi tipa KCT </t>
    </r>
    <r>
      <rPr>
        <sz val="10"/>
        <rFont val="Calibri"/>
        <family val="2"/>
        <charset val="238"/>
      </rPr>
      <t>Φ</t>
    </r>
    <r>
      <rPr>
        <sz val="10"/>
        <rFont val="Arial"/>
        <family val="2"/>
        <charset val="238"/>
      </rPr>
      <t xml:space="preserve"> 500 mm, dubine 2,50 m, izvana obložene sa armiranim vodonepropusnim betonom C25/30, betonskim dnom, lijevano željeznom ravnom kanalskom rešetkom vel. 400x400 mm, PVC-RDS umetkom  dimenzije DN 150, uključivo ptrebna armatura, dvostrana drvena oplata i sva potrebna građevinska pripomoć</t>
    </r>
  </si>
  <si>
    <t xml:space="preserve">Dobava, doprema i montaža kompaktnog koalescentnog separatora ugljikovodika za pročišćavanjezauljenih oborinskih otpadnih voda, prema normi EN 858, klase I, s automatskim zatvaračem </t>
  </si>
  <si>
    <t>Ukupni volumen:                                   V=10000 l</t>
  </si>
  <si>
    <t>-Dužina:                                         L=4300 mm</t>
  </si>
  <si>
    <t>-Ukupna visina:                                 H=2360 mm</t>
  </si>
  <si>
    <t>-Ulazni/izlazni promjer cijevi:              DN 200 mm</t>
  </si>
  <si>
    <t>-Učinak pročišćavanja:      ≤ 5 mg/l neemulgiranih ugljikovodika</t>
  </si>
  <si>
    <t>-Automatski zatvarač s plovkom:              200 mm</t>
  </si>
  <si>
    <t>-Materijal izrade:            rotacijski valjan polietilen</t>
  </si>
  <si>
    <t>Dobava materijala i izgradnja okna za prepumpavanje, od armiranog vodonepropusnog betona  marke C30/37, vel. 1,60 x1,60 m i dubine 3,20 m, debljine zidova 20 cm, sa potrebnim poklopcem, vodilicama za pumpe, potrebnom armaturom i dvostranom drvenom oplatom, uključivo sva potrebna građevinska pripomoć</t>
  </si>
  <si>
    <t>Dobava i montaža kompleta za prepumpavanje koji se sastoji od slijedećih elemenata: potopljena pumpa s kuplung spojnicom (radna+rezervna) dvije pumpe, u kompletu sa elektro upravljačkim ormarićem sa alarmom i potrebnim nivo sklopkama, lij. željezni zasun DN 100 (2 kom),  lij. željezni nepovratni ventil DN 100 (2 kom), čelične bešavne crne cijevi DN 100 (6,0 m), čelične bešavne crne cijevi DN 50 za vodilice(14,0 m), potrebno ožićenje i puštanje u pogon.</t>
  </si>
  <si>
    <r>
      <t>Karakteristike pumpe: Q = 0,028 m</t>
    </r>
    <r>
      <rPr>
        <vertAlign val="superscript"/>
        <sz val="10"/>
        <rFont val="Arial"/>
        <family val="2"/>
        <charset val="238"/>
      </rPr>
      <t>3</t>
    </r>
    <r>
      <rPr>
        <sz val="10"/>
        <rFont val="Arial"/>
        <family val="2"/>
        <charset val="238"/>
      </rPr>
      <t>/s, H = 3,0 mVS, N = 3,7 kW, U = 400 V</t>
    </r>
  </si>
  <si>
    <t>Dobava materijala i izgradnja sabirne jame korisnog volumena V=30 m³ od armiranog vodonepropusnog betoma C25/30, unutarnjih dimenzija 4,80x2,50 m i visine 3,50 m, debljine stijenki 25 cm. Za silazak u jamu je predviđen otvor veličine 60x60 cm sa lakim lijevano željeznim poklopcem veličine 60x60 cm (sabirna jama se nalazi u zelenoj površini) i penjalice od betonskog željeza Ø 18 mm. Za odzračivanje jame je predviđena ozračna cijev. Pad dna jame izvesti prema otvoru za čišćenje sa padom I=2,0 %. Zidovi, ploča i dno sabirne jame će se armirati sa čeličnom armaturom. U cijenu je uključena sva potrebna armatura, dvostrana oplata  i sva potrebna građevinska pripomoć.</t>
  </si>
  <si>
    <t xml:space="preserve">Dobava i montaža plastičnih kanalizacionih cijevi iz tvrd­og PVC-a klase SN-8 oznake H s većom debljinom stijenke, prema normi ONORM B5184 i fazonskih komada sa spajanjem na naglavak, uključivo sav potreban spojni i brtveni materijal </t>
  </si>
  <si>
    <t>- cijevi</t>
  </si>
  <si>
    <r>
      <rPr>
        <sz val="10"/>
        <rFont val="Calibri"/>
        <family val="2"/>
        <charset val="238"/>
      </rPr>
      <t>Φ</t>
    </r>
    <r>
      <rPr>
        <sz val="10"/>
        <rFont val="Arial"/>
        <family val="2"/>
        <charset val="238"/>
      </rPr>
      <t xml:space="preserve"> 300 mm, s=9,2 mm, CODE   H</t>
    </r>
  </si>
  <si>
    <r>
      <rPr>
        <sz val="10"/>
        <rFont val="Calibri"/>
        <family val="2"/>
        <charset val="238"/>
      </rPr>
      <t>Φ</t>
    </r>
    <r>
      <rPr>
        <sz val="10"/>
        <rFont val="Arial"/>
        <family val="2"/>
        <charset val="238"/>
      </rPr>
      <t xml:space="preserve"> 250 mm, s=7,3 mm, CODE   H</t>
    </r>
  </si>
  <si>
    <r>
      <rPr>
        <sz val="10"/>
        <rFont val="Calibri"/>
        <family val="2"/>
        <charset val="238"/>
      </rPr>
      <t>Φ</t>
    </r>
    <r>
      <rPr>
        <sz val="10"/>
        <rFont val="Arial"/>
        <family val="2"/>
        <charset val="238"/>
      </rPr>
      <t xml:space="preserve"> 200 mm, s=5,9 mm, CODE   H</t>
    </r>
  </si>
  <si>
    <r>
      <rPr>
        <sz val="10"/>
        <rFont val="Calibri"/>
        <family val="2"/>
        <charset val="238"/>
      </rPr>
      <t>Φ</t>
    </r>
    <r>
      <rPr>
        <sz val="10"/>
        <rFont val="Arial"/>
        <family val="2"/>
        <charset val="238"/>
      </rPr>
      <t xml:space="preserve"> 150 mm, s=4,7 mm, CODE   H</t>
    </r>
  </si>
  <si>
    <t>- fazonski komadi</t>
  </si>
  <si>
    <t xml:space="preserve">Dobava i montaža plastičnih kanalizacionih cijevi iz tvrdog PVC-a oznake E s većom debljinom stijenke, prema normi ONORM B5184 i fazonskih komada sa spajanjem na naglavak, uključivo sav potreban spojni i brtveni materijal </t>
  </si>
  <si>
    <r>
      <rPr>
        <sz val="10"/>
        <rFont val="Calibri"/>
        <family val="2"/>
        <charset val="238"/>
      </rPr>
      <t>Φ</t>
    </r>
    <r>
      <rPr>
        <sz val="10"/>
        <rFont val="Arial"/>
        <family val="2"/>
        <charset val="238"/>
      </rPr>
      <t xml:space="preserve"> 150 mm, s=3,6 mm, CODE   F</t>
    </r>
  </si>
  <si>
    <r>
      <rPr>
        <sz val="10"/>
        <rFont val="Calibri"/>
        <family val="2"/>
        <charset val="238"/>
      </rPr>
      <t>Φ</t>
    </r>
    <r>
      <rPr>
        <sz val="10"/>
        <rFont val="Arial"/>
        <family val="2"/>
        <charset val="238"/>
      </rPr>
      <t xml:space="preserve"> 100 mm, s=3,0 mm, CODE   F</t>
    </r>
  </si>
  <si>
    <t xml:space="preserve">Dobava i montaža kanalizacionih polipropilenskih cijevi sa apsorpcijom zvuka za kućnu kanalizaciju od materijala PPHT, prema ONORM B 5178, CODE O i fazonskih komada sa spajanjem na naglavak, uključivo sav potreban spojni i brtveni materijal </t>
  </si>
  <si>
    <r>
      <rPr>
        <sz val="10"/>
        <rFont val="Calibri"/>
        <family val="2"/>
        <charset val="238"/>
      </rPr>
      <t>Φ</t>
    </r>
    <r>
      <rPr>
        <sz val="10"/>
        <rFont val="Arial"/>
        <family val="2"/>
        <charset val="238"/>
      </rPr>
      <t xml:space="preserve"> 125 mm (ili vertikala od bakrenog lima presjeka 140x90 mm)</t>
    </r>
  </si>
  <si>
    <r>
      <rPr>
        <sz val="10"/>
        <rFont val="Calibri"/>
        <family val="2"/>
        <charset val="238"/>
      </rPr>
      <t>Φ</t>
    </r>
    <r>
      <rPr>
        <sz val="10"/>
        <rFont val="Arial"/>
        <family val="2"/>
        <charset val="238"/>
      </rPr>
      <t xml:space="preserve"> 125 mm </t>
    </r>
  </si>
  <si>
    <r>
      <rPr>
        <sz val="10"/>
        <rFont val="Calibri"/>
        <family val="2"/>
        <charset val="238"/>
      </rPr>
      <t>Φ</t>
    </r>
    <r>
      <rPr>
        <sz val="10"/>
        <rFont val="Arial"/>
        <family val="2"/>
        <charset val="238"/>
      </rPr>
      <t xml:space="preserve"> 100 mm </t>
    </r>
  </si>
  <si>
    <r>
      <rPr>
        <sz val="10"/>
        <rFont val="Calibri"/>
        <family val="2"/>
        <charset val="238"/>
      </rPr>
      <t>Φ</t>
    </r>
    <r>
      <rPr>
        <sz val="10"/>
        <rFont val="Arial"/>
        <family val="2"/>
        <charset val="238"/>
      </rPr>
      <t xml:space="preserve"> 70 mm </t>
    </r>
  </si>
  <si>
    <t xml:space="preserve">Dobava i montaža kanalizacionih polipropilenskih cijevi za kućnu kanalizaciju, prema ONORM B 5178, CODE O i fazonskih komada sa spajanjem na naglavak, uključivo sav potreban spojni i brtveni materijal </t>
  </si>
  <si>
    <r>
      <rPr>
        <sz val="10"/>
        <rFont val="Calibri"/>
        <family val="2"/>
        <charset val="238"/>
      </rPr>
      <t>Φ</t>
    </r>
    <r>
      <rPr>
        <sz val="10"/>
        <rFont val="Arial"/>
        <family val="2"/>
        <charset val="238"/>
      </rPr>
      <t xml:space="preserve"> 50 mm</t>
    </r>
  </si>
  <si>
    <r>
      <rPr>
        <sz val="10"/>
        <rFont val="Calibri"/>
        <family val="2"/>
        <charset val="238"/>
      </rPr>
      <t>Φ</t>
    </r>
    <r>
      <rPr>
        <sz val="10"/>
        <rFont val="Arial"/>
        <family val="2"/>
        <charset val="238"/>
      </rPr>
      <t>125 mm/h= 400 mm</t>
    </r>
  </si>
  <si>
    <t>Dobava i ugradnja betonskog kanala s čeličnom pocinčanom rešetkom širine 150 mm, sa sifonom i vertikalnim odvodom, uključivo sav potreban spojni i brtveni materijal</t>
  </si>
  <si>
    <t>Širine 100 mm i duljine 4200 mm</t>
  </si>
  <si>
    <t>Dobava i montaža zaokretnih plastičnih podnih sifona sa maskom od inoxa, sa priključcima dimenzije  Φ  50 mm</t>
  </si>
  <si>
    <r>
      <t xml:space="preserve">Dobava i montaža krovnog odvoda dimenzije </t>
    </r>
    <r>
      <rPr>
        <sz val="10"/>
        <rFont val="Calibri"/>
        <family val="2"/>
        <charset val="238"/>
      </rPr>
      <t>Φ</t>
    </r>
    <r>
      <rPr>
        <sz val="10"/>
        <rFont val="Arial"/>
        <family val="2"/>
        <charset val="238"/>
      </rPr>
      <t xml:space="preserve"> 125 mm, sa vertikalnim odvodom i šeširima za spoj na izolaciju krova, uključivo sav pribor za ugradnju</t>
    </r>
  </si>
  <si>
    <t xml:space="preserve">G/II/10. </t>
  </si>
  <si>
    <t>B/I/2.</t>
  </si>
  <si>
    <t>ODVODNJA KROVNE VODE - PLUVIJA SISTEM</t>
  </si>
  <si>
    <r>
      <t>Dobava i montaža</t>
    </r>
    <r>
      <rPr>
        <b/>
        <sz val="10"/>
        <rFont val="Arial"/>
        <family val="2"/>
        <charset val="238"/>
      </rPr>
      <t xml:space="preserve"> odvodnje vode na krovu Pluvia sistem, </t>
    </r>
    <r>
      <rPr>
        <sz val="10"/>
        <rFont val="Arial"/>
        <family val="2"/>
        <charset val="238"/>
      </rPr>
      <t xml:space="preserve">uključivo sav potrebni spojni i brtveni materijal te klinasti usmjerivači vode prema Pluvia odvodima. Obračun prema stvarno izvedenim količinama. </t>
    </r>
  </si>
  <si>
    <t>DONJI POČETNI OPŠAV</t>
  </si>
  <si>
    <t>B/I/8.</t>
  </si>
  <si>
    <t>B/I/9.</t>
  </si>
  <si>
    <t>TEMELJNI NOSAČ PANELA</t>
  </si>
  <si>
    <t>OPŠAV OKO OTVORA</t>
  </si>
  <si>
    <t xml:space="preserve">OMEGA PROFILI </t>
  </si>
  <si>
    <t>KAPE ATIKE</t>
  </si>
  <si>
    <t>OPŠAVI SPOJA SA VIŠIM DIJELOM I PRODORIMA</t>
  </si>
  <si>
    <t>OSTALI OPŠAVI PRODORA KROZ PANELE</t>
  </si>
  <si>
    <t xml:space="preserve">Dobava i ugradnja hidroizolacije poda ispod XPS 50 d=5 cm , koja se sastoji od:
-jedan hladni premaz bitumenskom emulzijom
-dva dva sloja bitumenske trake za varenje GV-4 koje se plinskim plamenicima vare za podlogu i na preklopima, preko hidro izolacije se postavlja
PE folija 0,02 cm.
Hidroizolaciju postaviti vertikalno uz cokl  30 cm 
</t>
  </si>
  <si>
    <r>
      <t>Obračun po m</t>
    </r>
    <r>
      <rPr>
        <vertAlign val="superscript"/>
        <sz val="10"/>
        <color indexed="8"/>
        <rFont val="Arial"/>
        <family val="2"/>
      </rPr>
      <t>2</t>
    </r>
    <r>
      <rPr>
        <sz val="10"/>
        <color indexed="8"/>
        <rFont val="Arial"/>
        <family val="2"/>
      </rPr>
      <t xml:space="preserve"> postavljene izolacije s završnim premazom ljepila i staklenom mrežicom, sve pripremljeno za žbukanje. Kompletan rad i materijal</t>
    </r>
  </si>
  <si>
    <t>Dobava i postava toplinske izolacije - ekstrudirna polistirenska pjena (XPS), debljina sloja 5,0 cm. Izvedba ispod mikroarmirane temeljne ploče prizemlja i na nadtemeljnoj gredi.</t>
  </si>
  <si>
    <t>PE- FOLIJA</t>
  </si>
  <si>
    <t>A/VII/5.</t>
  </si>
  <si>
    <t>UNUTARNJA PVC  ROLO VRATA VEL. 360/420 cm</t>
  </si>
  <si>
    <t xml:space="preserve">ELEKTRIČNE INSTALACIJE </t>
  </si>
  <si>
    <t>RAZDJELNICI</t>
  </si>
  <si>
    <t>1.1.</t>
  </si>
  <si>
    <t>Razdjelnik GRO</t>
  </si>
  <si>
    <r>
      <t xml:space="preserve">Dobava, montaža i spajanje razvodnog ormara oznake </t>
    </r>
    <r>
      <rPr>
        <b/>
        <sz val="10"/>
        <rFont val="Arial"/>
        <family val="2"/>
        <charset val="238"/>
      </rPr>
      <t>GRO</t>
    </r>
    <r>
      <rPr>
        <sz val="10"/>
        <rFont val="Arial"/>
        <family val="2"/>
        <charset val="238"/>
      </rPr>
      <t xml:space="preserve">, dimenzija [(600+1200)x(2000+100)x400mm], tipski testiran prema IEC 60439-1/IEC 61439-1-2.Ormar je slobodnostojeći, metalni, s punim metalnim vratima, sa stupnjem zaštite IP41. 
Potrebno predvidjeti 30% rezervnog prostora u svrhu budućih nadogradnji.
Stavka uključuje sav potreban montažni materijal za potpunu funkcionalnost. </t>
    </r>
  </si>
  <si>
    <t>ORMAR:</t>
  </si>
  <si>
    <t>Podnožje/krov ormara 600x400mm, stupanj zaštite IP41</t>
  </si>
  <si>
    <t>Podne klizne uvodnice 600x400mm</t>
  </si>
  <si>
    <t>Usponski profili 2000mm</t>
  </si>
  <si>
    <t>Usponski profili 2000mm za odjeljivanje dubine ormara,  kompl=4 kom</t>
  </si>
  <si>
    <t>Stražnja ploča 2000x600mm, stupanj zaštite IP41</t>
  </si>
  <si>
    <t>Prednja vrata 2000x600mm, stupanj zaštite IP41</t>
  </si>
  <si>
    <t>Bočna stranica 2000x400mm, stupanj zaštite IP41</t>
  </si>
  <si>
    <t>Set za povezivanje ormara, stupanj zaštite IP41</t>
  </si>
  <si>
    <t>Maska podnožja 600x100mm</t>
  </si>
  <si>
    <t>Maska podnožja 400x100mm</t>
  </si>
  <si>
    <t>Podnožje/krov ormara 1200x400mm, stupanj zaštite IP65</t>
  </si>
  <si>
    <t>Stražnja ploča 2000x1200mm</t>
  </si>
  <si>
    <t>Temeljna ploča 2000x1200mm</t>
  </si>
  <si>
    <t>Prednja vrata na preklop 2000x600mm, stupanj zaštite IP41</t>
  </si>
  <si>
    <t>Džep za dokumentaciju A4</t>
  </si>
  <si>
    <t>NOSAČI I BAKRENE SABIRNICE:</t>
  </si>
  <si>
    <t>Nosač bakrenih sabirnica 185mm, debljine 30mm</t>
  </si>
  <si>
    <t>Nosač bakrenih sabirnica, razmak 100mm, do 60x10mm</t>
  </si>
  <si>
    <t>Bakrena sabirnica Cu 40x10mm</t>
  </si>
  <si>
    <t>Bakrena sabirnica Cu 30x10mm</t>
  </si>
  <si>
    <t>OPREMA:</t>
  </si>
  <si>
    <t>InLine II tropolna rastavna pruga 400A, ugradnja na sabirnice razmak 185mm</t>
  </si>
  <si>
    <t>InLine II pokrov priključka</t>
  </si>
  <si>
    <t>Uložak visokoučinskih osigurača veličine 02 gG-gL, 200A</t>
  </si>
  <si>
    <t>Tropolni prekidač 100A, 36kA,C karakteristike okidanja proizvod ABB S803N-C100</t>
  </si>
  <si>
    <t>Tropolni odvodnik prenapona tip 1, 100 kA</t>
  </si>
  <si>
    <t>Tropolni+N katodni odvodnik prenapona klase C, 70kA</t>
  </si>
  <si>
    <t>Tropolni kompaktni prekidač snage 800A - R600A, sa elektroničkom zaštitnom jedinicom LS/I podesivim od 0.4-1xIn, prekidne moći 36kA, sa maskom za vrata</t>
  </si>
  <si>
    <t>Naponski okidač 230VAC</t>
  </si>
  <si>
    <t xml:space="preserve">Set pomoćnih kontakata </t>
  </si>
  <si>
    <t>Strujni mjerni transformator 600/5A za horizontalnu ugradnju na sabirnice</t>
  </si>
  <si>
    <t>Digitalni analizator mreže za mjerenje napona,struja, frekvencije, faktora snage, aktivne i reaktivne snage i energije, 96x96mm., sa ETHERNET Modbus TCP/IP komunikacijom</t>
  </si>
  <si>
    <t>Tropolni nosač cilindričnog niskonaponskog osigurača 10,3x38mm</t>
  </si>
  <si>
    <t>Cilindrični osigurač 10,3x38mm</t>
  </si>
  <si>
    <t>Tipkalo gljiva za isključenje u slučaju nužde, 1NO+1NC, 230VAC otpuštanje zakretom</t>
  </si>
  <si>
    <t>Natpis ''Emergency Stop''</t>
  </si>
  <si>
    <t>Zaštita od neželjenog isključenja</t>
  </si>
  <si>
    <t>Minijaturni relej 4CO,10A, 24VAC</t>
  </si>
  <si>
    <t>Podnožje minijaturnog releja</t>
  </si>
  <si>
    <t>Tropolni rastavljač osigurač 400A, za ugradnju na temeljnu ploču</t>
  </si>
  <si>
    <t>Uložak visokoučinskih osigurača veličine 02 gG-gL, 250A</t>
  </si>
  <si>
    <t>Tropolna rastavna pruga 160A, razmak 100mm</t>
  </si>
  <si>
    <t>Poklopac priključaka 106mm</t>
  </si>
  <si>
    <t>Uložak visokoučinskih osigurača veličine 00 gG-gL, 125A</t>
  </si>
  <si>
    <t>Uložak visokoučinskih osigurača veličine 000 gG-gL, 80A</t>
  </si>
  <si>
    <t>Uložak visokoučinskih osigurača veličine 000 gG-gL, 50A</t>
  </si>
  <si>
    <t>Uložak visokoučinskih osigurača veličine 000 gG-gL, 40A</t>
  </si>
  <si>
    <t>Uložak visokoučinskih osigurača veličine 000 gG-gL, 35A</t>
  </si>
  <si>
    <t>Uložak visokoučinskih osigurača veličine 000 gG-gL, 25A</t>
  </si>
  <si>
    <t>Uložak visokoučinskih osigurača veličine 000 gG-gL, 16A</t>
  </si>
  <si>
    <t>Jednopolni minijaturni automatski prekidač B6A, 15kA</t>
  </si>
  <si>
    <t>Jednopolni minijaturni automatski prekidač B10A, 15kA</t>
  </si>
  <si>
    <t>Jednopolni minijaturni automatski prekidač B16A, 15kA</t>
  </si>
  <si>
    <t>Jednopolni minijaturni automatski prekidač C25A, 15kA</t>
  </si>
  <si>
    <t>Tropolni minijaturni automatski prekidač B16A, 15kA</t>
  </si>
  <si>
    <t>Tropolni minijaturni automatski prekidač C25A, 15kA</t>
  </si>
  <si>
    <t>Grebenasta sklopka, 25A, 1-0-2, 2P za ugradnju na vrata ormara</t>
  </si>
  <si>
    <t>Instalacijski sklopnik 24A, 4NO, 230VAC upravljanje</t>
  </si>
  <si>
    <t>Luksomat, 1CO, 230VAC, od 2-10.000 lx, sa sondom za vanjsku montažu</t>
  </si>
  <si>
    <t>Redne stezaljke - komplet prema el. shemi</t>
  </si>
  <si>
    <t>Tropolna shema izvedenog stanja razdjelnika GRO, napravljena u AutoCAD Electrical, Eplan ili sl.</t>
  </si>
  <si>
    <t>Vodiči, stopice, kanali i ostali pomoćni materijal</t>
  </si>
  <si>
    <t>Doprema, unošenje i povezivanje ormara s kablovima na objektu, sa ispitivanjem i izdavanjem atesta:</t>
  </si>
  <si>
    <t>UKUPNO GRO:</t>
  </si>
  <si>
    <t>1.2.</t>
  </si>
  <si>
    <t>Razdjelnik RO-KOMP 100 kVAR-a</t>
  </si>
  <si>
    <r>
      <t xml:space="preserve">Dobava, montaža i spajanje razvodnog ormara oznake </t>
    </r>
    <r>
      <rPr>
        <b/>
        <sz val="10"/>
        <rFont val="Arial"/>
        <family val="2"/>
        <charset val="238"/>
      </rPr>
      <t>RO-KOMP</t>
    </r>
    <r>
      <rPr>
        <sz val="10"/>
        <rFont val="Arial"/>
        <family val="2"/>
        <charset val="238"/>
      </rPr>
      <t xml:space="preserve">, dimenzija [600x(2000+100)x400mm], tipski testiran prema IEC 60439-1/IEC 61439-1-2.Ormar je slobodnostojeći, metalni, s punim metalnim vratima, sa stupnjem zaštite IP41. 
Potrebno predvidjeti 20% rezervnog prostora u svrhu budućih nadogradnji.
Stavka uključuje sav potreban montažni materijal za potpunu funkcionalnost. </t>
    </r>
  </si>
  <si>
    <t>Usponski nosači 2000mm</t>
  </si>
  <si>
    <t>Parcijalna temeljna ploča 600x300mm</t>
  </si>
  <si>
    <t>Parcijalna temeljna ploča 600x600mm</t>
  </si>
  <si>
    <t>Ploča za horizontalno parcijalno odjeljivanje 600x400mm</t>
  </si>
  <si>
    <t>Bočni profil 48x48mm, l=400mm</t>
  </si>
  <si>
    <t>Profil za učvrščenje TS4001</t>
  </si>
  <si>
    <t>Bakrena sabirnica Cu30x10mm</t>
  </si>
  <si>
    <t>Rastalni umetak NH000, 25A, sa indikacijom prorade</t>
  </si>
  <si>
    <t>Rastalni umetak NH000, 63A, sa indikacijom prorade</t>
  </si>
  <si>
    <t>Rastalni umetak NH00, 125A, sa indikacijom prorade</t>
  </si>
  <si>
    <t>Jednopolni + N nosač cilindričnog niskonaponskog osigurača 10,3x38mm</t>
  </si>
  <si>
    <t>Dvopolni nosač cilindričnog niskonaponskog osigurača 10,3x38mm</t>
  </si>
  <si>
    <t>Kondenzatorski sklopnik 12,5 kVAr-a, 3NO+1NO, 230VAC</t>
  </si>
  <si>
    <t>Kondenzatorski sklopnik 30 kVAr-a, 3NO+1NO, 230VAC</t>
  </si>
  <si>
    <t>Kondenzatorski sklopnik 63 kVAr-a, 3NO+1NO, 230VAC</t>
  </si>
  <si>
    <t>Dvopolna grebenasta sklopka 0-1, 25A, 400VAC</t>
  </si>
  <si>
    <t>Regulator kompenzacije sa 8 stupnjeva</t>
  </si>
  <si>
    <t>Kondenzatorska baterija 14,1 kVAr-a, 440V</t>
  </si>
  <si>
    <t>Kondenzatorska baterija 28,1 kVAr-a, 440V</t>
  </si>
  <si>
    <t>Prigušnica za 14,1 kVAr-a, p=7%, fr=189Hz</t>
  </si>
  <si>
    <t>Prigušnica za 28,1 kVAr-a, p=7%, fr=189Hz</t>
  </si>
  <si>
    <t>Prigušnica za 56,2 kVAr-a, p=7%, fr=189Hz</t>
  </si>
  <si>
    <t>Ventilator + rešetka 250x250mm, 1f, 230VAC</t>
  </si>
  <si>
    <t>Termostat za ventilator 1NO,230VAC</t>
  </si>
  <si>
    <r>
      <t xml:space="preserve">Tropolna shema izvedenog stanja razdjelnika </t>
    </r>
    <r>
      <rPr>
        <sz val="10"/>
        <rFont val="Arial"/>
        <family val="2"/>
        <charset val="238"/>
      </rPr>
      <t>R-KOMP,</t>
    </r>
    <r>
      <rPr>
        <sz val="10"/>
        <rFont val="Arial"/>
        <family val="2"/>
      </rPr>
      <t xml:space="preserve"> napravljena u AutoCAD Electrical, Eplan ili sl.</t>
    </r>
  </si>
  <si>
    <t>UKUPNO RAZDJELNIK R-KOMP:</t>
  </si>
  <si>
    <t>1.3.</t>
  </si>
  <si>
    <t>Razdjelnik RP</t>
  </si>
  <si>
    <r>
      <t xml:space="preserve">Dobava, montaža i spajanje razvodnog ormara oznake </t>
    </r>
    <r>
      <rPr>
        <b/>
        <sz val="10"/>
        <rFont val="Arial"/>
        <family val="2"/>
        <charset val="238"/>
      </rPr>
      <t>RP</t>
    </r>
    <r>
      <rPr>
        <sz val="10"/>
        <rFont val="Arial"/>
        <family val="2"/>
        <charset val="238"/>
      </rPr>
      <t xml:space="preserve">, dimenzija [700x900x150mm], tipski testiran prema IEC 60439-1/IEC 61439-1-2.Ormar je ugradni, metalni, s vratima od kaljenog stakla, sa stupnjem zaštite IP41. 
Potrebno predvidjeti 30% rezervnog prostora u svrhu budućih nadogradnji.
Stavka uključuje sav potreban montažni materijal za potpunu funkcionalnost. </t>
    </r>
  </si>
  <si>
    <t>Struktura ArTu M 800x600x150mm</t>
  </si>
  <si>
    <t>Maska za podžbuknu ugradnju ormara u zid</t>
  </si>
  <si>
    <t>Staklena vrata ArTu M, 800x600mm</t>
  </si>
  <si>
    <t>Slijepa ploča 600x200mm</t>
  </si>
  <si>
    <t>24-modulna ploča 200x600mm</t>
  </si>
  <si>
    <t>DIN nosač za ugradnju modulane opreme</t>
  </si>
  <si>
    <t>Poklopac za DIN otvor, 24 modula, pak=3kom</t>
  </si>
  <si>
    <t>pak</t>
  </si>
  <si>
    <t>Četveropolni minijaturni automatski prekidač C25A</t>
  </si>
  <si>
    <t>Tropolni+N katodni odvodnik prenapona klase C, 20kA</t>
  </si>
  <si>
    <t>Četveropolna kombinirana zaštitna sklopka 25/4/0.3A</t>
  </si>
  <si>
    <t>Četveropolni minijaturni automatski prekidač C20A, 15kA</t>
  </si>
  <si>
    <t>Četveropolna strujna zaštitna sklopka 25/0.03A</t>
  </si>
  <si>
    <t>Jednopolni minijaturni automatski prekidač C10A, 10kA</t>
  </si>
  <si>
    <t>Jednopolni minijaturni automatski prekidač B16A, 10kA</t>
  </si>
  <si>
    <t>Tropolna shema izvedenog stanja razdjelnika RP, napravljena u AutoCAD Electrical, Eplan ili sl.</t>
  </si>
  <si>
    <t>UKUPNO RP:</t>
  </si>
  <si>
    <t>1.4.</t>
  </si>
  <si>
    <t>Razdjelnik R1</t>
  </si>
  <si>
    <r>
      <t xml:space="preserve">Dobava, montaža i spajanje razvodnog ormara oznake </t>
    </r>
    <r>
      <rPr>
        <b/>
        <sz val="10"/>
        <rFont val="Arial"/>
        <family val="2"/>
        <charset val="238"/>
      </rPr>
      <t>R1</t>
    </r>
    <r>
      <rPr>
        <sz val="10"/>
        <rFont val="Arial"/>
        <family val="2"/>
        <charset val="238"/>
      </rPr>
      <t xml:space="preserve">, dimenzija [700x1300x200mm], tipski testiran prema IEC 60439-1/IEC 61439-1-2.Ormar je ugradni, metalni, s vratima od kaljenog stakla, sa stupnjem zaštite IP41. 
Potrebno predvidjeti 20% rezervnog prostora u svrhu budućih nadogradnji.
Stavka uključuje sav potreban montažni materijal za potpunu funkcionalnost. </t>
    </r>
  </si>
  <si>
    <t>Struktura ArTu M 1200x600x200mm</t>
  </si>
  <si>
    <t>Staklena vrata ArTu M, 1200x600mm</t>
  </si>
  <si>
    <t>Slijepa ploča 600x400mm</t>
  </si>
  <si>
    <t>48-modulna ploča 300x600mm</t>
  </si>
  <si>
    <t>Četveropolni minijaturni automatski prekidač C25A, 15kA</t>
  </si>
  <si>
    <t>Tropolni kompaktni prekidač snage 40A - R35A, sa termomagnetskom zaštitnom jedinicom podesivim od 0.7-1xIn, prekidne moći 18kA</t>
  </si>
  <si>
    <t>Kit za ugradnju prekidača na DIN nosač</t>
  </si>
  <si>
    <t>Četveropolna strujna zaštitna sklopka 25/0.3A</t>
  </si>
  <si>
    <t>Tropolni minijaturni automatski prekidač C20A, 15kA</t>
  </si>
  <si>
    <t>Impulsni relej 1NO, 230VAC</t>
  </si>
  <si>
    <t>Instalacijski sklopnik 20A, 2NO, 230VAC upravljanje</t>
  </si>
  <si>
    <t>Jednopolni minijaturni automatski prekidač C10A</t>
  </si>
  <si>
    <t>Četveropolna strujna zaštitna sklopka 40/0.03A</t>
  </si>
  <si>
    <t>Tropolni minijaturni automatski prekidač C32A, 15kA</t>
  </si>
  <si>
    <t>Sabirnica RST, 63A, PS3/60</t>
  </si>
  <si>
    <t>Zaštitna kapa za RST sabirnicu, PS-END</t>
  </si>
  <si>
    <t>Tropolna shema izvedenog stanja razdjelnika R1, napravljena u AutoCAD Electrical, Eplan ili sl.</t>
  </si>
  <si>
    <t>UKUPNO R1:</t>
  </si>
  <si>
    <t>1.5.</t>
  </si>
  <si>
    <t>Razdjelnik R2</t>
  </si>
  <si>
    <r>
      <t xml:space="preserve">Dobava, montaža i spajanje razvodnog ormara oznake </t>
    </r>
    <r>
      <rPr>
        <b/>
        <sz val="10"/>
        <rFont val="Arial"/>
        <family val="2"/>
        <charset val="238"/>
      </rPr>
      <t>R2</t>
    </r>
    <r>
      <rPr>
        <sz val="10"/>
        <rFont val="Arial"/>
        <family val="2"/>
        <charset val="238"/>
      </rPr>
      <t xml:space="preserve">, dimenzija [700x1300x200mm], tipski testiran prema IEC 60439-1/IEC 61439-1-2.Ormar je ugradni, metalni, s vratima od kaljenog stakla, sa stupnjem zaštite IP41. 
Potrebno predvidjeti 20% rezervnog prostora u svrhu budućih nadogradnji.
Stavka uključuje sav potreban montažni materijal za potpunu funkcionalnost. </t>
    </r>
  </si>
  <si>
    <t>Tropolni kompaktni prekidač snage 50A - R40A, sa termomagnetskom zaštitnom jedinicom podesivim od 0.7-1xIn, prekidne moći 18kA</t>
  </si>
  <si>
    <t>Jednopolni minijaturni automatski prekidač B16A</t>
  </si>
  <si>
    <t>Tropolna shema izvedenog stanja razdjelnika R2, napravljena u AutoCAD Electrical, Eplan ili sl.</t>
  </si>
  <si>
    <t>UKUPNO R2:</t>
  </si>
  <si>
    <t>1.6.</t>
  </si>
  <si>
    <t>Razdjelnik R3</t>
  </si>
  <si>
    <r>
      <t xml:space="preserve">Dobava, montaža i spajanje razvodnog ormara oznake </t>
    </r>
    <r>
      <rPr>
        <b/>
        <sz val="10"/>
        <rFont val="Arial"/>
        <family val="2"/>
        <charset val="238"/>
      </rPr>
      <t>R3</t>
    </r>
    <r>
      <rPr>
        <sz val="10"/>
        <rFont val="Arial"/>
        <family val="2"/>
        <charset val="238"/>
      </rPr>
      <t xml:space="preserve">, dimenzija [700x1300x200mm], tipski testiran prema IEC 60439-1/IEC 61439-1-2.Ormar je nadgradni, metalni, s vratima od kaljenog stakla, sa stupnjem zaštite IP41.
Potrebno predvidjeti 20% rezervnog prostora u svrhu budućih nadogradnji.
Stavka uključuje sav potreban montažni materijal za potpunu funkcionalnost. </t>
    </r>
  </si>
  <si>
    <t>Ušice za ugradnju ormara na zid</t>
  </si>
  <si>
    <t>Tropolni kompaktni prekidač snage 50A - R50A, sa termomagnetskom zaštitnom jedinicom podesivim od 0.7-1xIn, prekidne moći 18kA</t>
  </si>
  <si>
    <t>Tropolni minijaturni automatski prekidač B16A, 10kA</t>
  </si>
  <si>
    <t>Tropolni minijaturni automatski prekidač C20A, 10kA</t>
  </si>
  <si>
    <t>Tropolna shema izvedenog stanja razdjelnika R3, napravljena u AutoCAD Electrical, Eplan ili sl.</t>
  </si>
  <si>
    <t>UKUPNO R3:</t>
  </si>
  <si>
    <t>1.7.</t>
  </si>
  <si>
    <t>Razdjelnik R4</t>
  </si>
  <si>
    <t xml:space="preserve">Dobava, montaža i spajanje razvodnog ormara oznake R4, dimenzija [700x1100x200mm], tipski testiran prema IEC 60439-1/IEC 61439-1-2.Ormar je nadgradni, metalni, s vratima od kaljenog stakla, sa stupnjem zaštite IP41. 
Potrebno predvidjeti 20% rezervnog prostora u svrhu budućih nadogradnji.
Stavka uključuje sav potreban montažni materijal za potpunu funkcionalnost. </t>
  </si>
  <si>
    <t>Struktura ArTu M 1000x600x200mm, IP65</t>
  </si>
  <si>
    <t>Staklena vrata ArTu M, 1000x600mm</t>
  </si>
  <si>
    <t>Slijepa ploča 600x300mm</t>
  </si>
  <si>
    <t>Tropolna shema izvedenog stanja razdjelnika R4, napravljena u AutoCAD Electrical, Eplan ili sl.</t>
  </si>
  <si>
    <t>UKUPNO R4:</t>
  </si>
  <si>
    <t>1.8.</t>
  </si>
  <si>
    <t>Razdjelnik R5</t>
  </si>
  <si>
    <r>
      <t xml:space="preserve">Dobava, montaža i spajanje razvodnog ormara oznake </t>
    </r>
    <r>
      <rPr>
        <b/>
        <sz val="10"/>
        <rFont val="Arial"/>
        <family val="2"/>
        <charset val="238"/>
      </rPr>
      <t>R5</t>
    </r>
    <r>
      <rPr>
        <sz val="10"/>
        <rFont val="Arial"/>
        <family val="2"/>
        <charset val="238"/>
      </rPr>
      <t xml:space="preserve">, dimenzija [700x1300x200mm], tipski testiran prema IEC 60439-1/IEC 61439-1-2.Ormar je nadgradni, metalni, s vratima od kaljenog stakla, sa stupnjem zaštite IP41.
Potrebno predvidjeti 20% rezervnog prostora u svrhu budućih nadogradnji.
Stavka uključuje sav potreban montažni materijal za potpunu funkcionalnost. </t>
    </r>
  </si>
  <si>
    <t>Tropolni kompaktni prekidač snage 125A, sa termomagnetskom zaštitnom jedinicom podesivim od 0.7-1xIn, prekidne moći 18kA</t>
  </si>
  <si>
    <t>Četveropolna strujna zaštitna sklopka 63/0.03A</t>
  </si>
  <si>
    <t>Tropolni minijaturni automatski prekidač C63A, 15kA</t>
  </si>
  <si>
    <t>Tropolna shema izvedenog stanja razdjelnika R5, napravljena u AutoCAD Electrical, Eplan ili sl.</t>
  </si>
  <si>
    <t>UKUPNO R5:</t>
  </si>
  <si>
    <t>1.9.</t>
  </si>
  <si>
    <t>Razdjelnik R6</t>
  </si>
  <si>
    <r>
      <t xml:space="preserve">Dobava, montaža i spajanje razvodnog ormara oznake </t>
    </r>
    <r>
      <rPr>
        <b/>
        <sz val="10"/>
        <rFont val="Arial"/>
        <family val="2"/>
        <charset val="238"/>
      </rPr>
      <t>R6</t>
    </r>
    <r>
      <rPr>
        <sz val="10"/>
        <rFont val="Arial"/>
        <family val="2"/>
        <charset val="238"/>
      </rPr>
      <t xml:space="preserve">, dimenzija [700x1100x200mm], tipski testiran prema IEC 60439-1/IEC 61439-1-2.Ormar je nadgradni, metalni, s vratima od kaljenog stakla, sa stupnjem zaštite IP41. 
Potrebno predvidjeti 20% rezervnog prostora u svrhu budućih nadogradnji.
Stavka uključuje sav potreban montažni materijal za potpunu funkcionalnost. </t>
    </r>
  </si>
  <si>
    <t>Struktura ArTu M 1000x600x200mm</t>
  </si>
  <si>
    <t>Tropolni kompaktni prekidač snage 100A, sa termomagnetskom zaštitnom jedinicom podesivim od 0.7-1xIn, prekidne moći 18kA</t>
  </si>
  <si>
    <t>Četveropolna strujna zaštitna sklopka 63/0.3A</t>
  </si>
  <si>
    <t>Jednopolni minijaturni automatski prekidač C16A, 10kA</t>
  </si>
  <si>
    <t>Modularna preklopka tropolna 25A, 0-I, ugradnja na DIN nosač</t>
  </si>
  <si>
    <t>Tropolna shema izvedenog stanja razdjelnika R6, napravljena u AutoCAD Electrical, Eplan ili sl.</t>
  </si>
  <si>
    <t>UKUPNO R6:</t>
  </si>
  <si>
    <t>1.10.</t>
  </si>
  <si>
    <t>Razdjelnik RU</t>
  </si>
  <si>
    <r>
      <t xml:space="preserve">Dobava, montaža i spajanje razvodnog ormara oznake </t>
    </r>
    <r>
      <rPr>
        <b/>
        <sz val="10"/>
        <rFont val="Arial"/>
        <family val="2"/>
        <charset val="238"/>
      </rPr>
      <t>RU</t>
    </r>
    <r>
      <rPr>
        <sz val="10"/>
        <rFont val="Arial"/>
        <family val="2"/>
        <charset val="238"/>
      </rPr>
      <t xml:space="preserve">, dimenzija [700x1100x200mm], tipski testiran prema IEC 60439-1/IEC 61439-1-2.Ormar je nadgradni, metalni, s vratima od kaljenog stakla, sa stupnjem zaštite IP41. 
Potrebno predvidjeti 20% rezervnog prostora u svrhu budućih nadogradnji.
Stavka uključuje sav potreban montažni materijal za potpunu funkcionalnost. </t>
    </r>
  </si>
  <si>
    <t>Četveropolna izborna sklopka 1-0-2, 25A, za ugradnju na DIN nosač</t>
  </si>
  <si>
    <t>Ručica za sklopku OHBS9</t>
  </si>
  <si>
    <t>Tropolni kompaktni prekidač snage 25A, sa termomagnetskom zaštitnom jedinicom podesivim od 0.7-1xIn, prekidne moći 18kA</t>
  </si>
  <si>
    <t>Naponski okidač SOR 220...240V AC / 220...250V DC</t>
  </si>
  <si>
    <t>Jednopolni minijaturni automatski prekidač B10A, 10kA</t>
  </si>
  <si>
    <t>Tropolna shema izvedenog stanja razdjelnika RU, napravljena u AutoCAD Electrical, Eplan ili sl.</t>
  </si>
  <si>
    <t>UKUPNO RU:</t>
  </si>
  <si>
    <t>RAZDJELNICI UKUPNO:</t>
  </si>
  <si>
    <t>NAPOJNI KABELI I PRIBOR</t>
  </si>
  <si>
    <t>2.1.</t>
  </si>
  <si>
    <t>Napojni kabeli razdjelnika i većih električnih uređaja</t>
  </si>
  <si>
    <t/>
  </si>
  <si>
    <t xml:space="preserve">Dobava, ugradnja i spajanje napojnih kabela položenih u kabelske kanale u podu, na kabelske police položene na zidu, te u instalacijske cijevi položene u zidu.
Stavkom je obuhvaćen sav potreban pribor za spajanje kabela (stopice, tuljci, kabelski završetci, instalacijske cijevi za uvlačenje kabela), te sva potrebna mjerenja i ispitivanja do potpune funkcionalnosti.
Duljina kabelskih polica obrađena je posebnom stavkom. </t>
  </si>
  <si>
    <t>2.1.1.</t>
  </si>
  <si>
    <r>
      <t xml:space="preserve">kabel </t>
    </r>
    <r>
      <rPr>
        <b/>
        <sz val="10"/>
        <rFont val="Arial"/>
        <family val="2"/>
        <charset val="238"/>
      </rPr>
      <t>NYM-J 5x10 mm²</t>
    </r>
    <r>
      <rPr>
        <sz val="10"/>
        <rFont val="Arial"/>
        <family val="2"/>
        <charset val="238"/>
      </rPr>
      <t xml:space="preserve">  (GRO-RP) - položen na kabelskim policama i u instalacijskim cijevima</t>
    </r>
  </si>
  <si>
    <t>2.1.2.</t>
  </si>
  <si>
    <r>
      <t xml:space="preserve">kabel </t>
    </r>
    <r>
      <rPr>
        <b/>
        <sz val="10"/>
        <rFont val="Arial"/>
        <family val="2"/>
        <charset val="238"/>
      </rPr>
      <t>NYM-J 5x10 mm²</t>
    </r>
    <r>
      <rPr>
        <sz val="10"/>
        <rFont val="Arial"/>
        <family val="2"/>
        <charset val="238"/>
      </rPr>
      <t xml:space="preserve">  (GRO-R1)- položen na kabelskim policama i u instalacijskim cijevima</t>
    </r>
  </si>
  <si>
    <t>2.1.3.</t>
  </si>
  <si>
    <r>
      <t xml:space="preserve">kabel </t>
    </r>
    <r>
      <rPr>
        <b/>
        <sz val="10"/>
        <rFont val="Arial"/>
        <family val="2"/>
        <charset val="238"/>
      </rPr>
      <t>NYM-J 5x10 mm²</t>
    </r>
    <r>
      <rPr>
        <sz val="10"/>
        <rFont val="Arial"/>
        <family val="2"/>
        <charset val="238"/>
      </rPr>
      <t xml:space="preserve">  (GRO-R2)- položen na kabelskim policama i u instalacijskim cijevima</t>
    </r>
  </si>
  <si>
    <t>2.1.4.</t>
  </si>
  <si>
    <r>
      <t xml:space="preserve">kabel </t>
    </r>
    <r>
      <rPr>
        <b/>
        <sz val="10"/>
        <rFont val="Arial"/>
        <family val="2"/>
        <charset val="238"/>
      </rPr>
      <t>NYY-J 5x16 mm²</t>
    </r>
    <r>
      <rPr>
        <sz val="10"/>
        <rFont val="Arial"/>
        <family val="2"/>
        <charset val="238"/>
      </rPr>
      <t xml:space="preserve">  (GRO-R3)- položen na kabelskim policama i u instalacijskim cijevima</t>
    </r>
  </si>
  <si>
    <t>2.1.5.</t>
  </si>
  <si>
    <r>
      <t xml:space="preserve">kabel </t>
    </r>
    <r>
      <rPr>
        <b/>
        <sz val="10"/>
        <rFont val="Arial"/>
        <family val="2"/>
        <charset val="238"/>
      </rPr>
      <t>NAYY 4x 25mm² + NAYY 1x16mm²</t>
    </r>
    <r>
      <rPr>
        <sz val="10"/>
        <rFont val="Arial"/>
        <family val="2"/>
        <charset val="238"/>
      </rPr>
      <t xml:space="preserve"> 
(GRO- R4) - položen u podnom kanalu</t>
    </r>
  </si>
  <si>
    <t>2.1.6.</t>
  </si>
  <si>
    <r>
      <t xml:space="preserve">kabel </t>
    </r>
    <r>
      <rPr>
        <b/>
        <sz val="10"/>
        <rFont val="Arial"/>
        <family val="2"/>
        <charset val="238"/>
      </rPr>
      <t>NAYY 4x70 mm² + NAYY 1x35mm²</t>
    </r>
    <r>
      <rPr>
        <sz val="10"/>
        <rFont val="Arial"/>
        <family val="2"/>
        <charset val="238"/>
      </rPr>
      <t xml:space="preserve"> 
(GRO-R5) - položen u podnom kanalu</t>
    </r>
  </si>
  <si>
    <t>2.1.7.</t>
  </si>
  <si>
    <r>
      <t xml:space="preserve">kabel </t>
    </r>
    <r>
      <rPr>
        <b/>
        <sz val="10"/>
        <rFont val="Arial"/>
        <family val="2"/>
        <charset val="238"/>
      </rPr>
      <t>NAYY 4x 70mm² + NAYY1x35mm²</t>
    </r>
    <r>
      <rPr>
        <sz val="10"/>
        <rFont val="Arial"/>
        <family val="2"/>
        <charset val="238"/>
      </rPr>
      <t xml:space="preserve">  
(GRO-R6)- položen u podnom kanalu</t>
    </r>
  </si>
  <si>
    <t>2.1.8.</t>
  </si>
  <si>
    <r>
      <t xml:space="preserve">kabel </t>
    </r>
    <r>
      <rPr>
        <b/>
        <sz val="10"/>
        <rFont val="Arial"/>
        <family val="2"/>
        <charset val="238"/>
      </rPr>
      <t xml:space="preserve">NAYY 4x150 mm² + NAYY 1x95mm² </t>
    </r>
    <r>
      <rPr>
        <sz val="10"/>
        <rFont val="Arial"/>
        <family val="2"/>
        <charset val="238"/>
      </rPr>
      <t xml:space="preserve">
(GRO-CHILLER)- položen u podnom kanalu</t>
    </r>
  </si>
  <si>
    <t>2.1.9.</t>
  </si>
  <si>
    <r>
      <t xml:space="preserve">kabel </t>
    </r>
    <r>
      <rPr>
        <b/>
        <sz val="10"/>
        <rFont val="Arial"/>
        <family val="2"/>
        <charset val="238"/>
      </rPr>
      <t>NAYY 4x150 mm² + NAYY 1x95mm²</t>
    </r>
    <r>
      <rPr>
        <sz val="10"/>
        <rFont val="Arial"/>
        <family val="2"/>
        <charset val="238"/>
      </rPr>
      <t xml:space="preserve"> 
(GRO-CHILLER)- položen u podnom kanalu</t>
    </r>
  </si>
  <si>
    <t>2.1.10.</t>
  </si>
  <si>
    <r>
      <t xml:space="preserve">kabel </t>
    </r>
    <r>
      <rPr>
        <b/>
        <sz val="10"/>
        <color indexed="8"/>
        <rFont val="Arial"/>
        <family val="2"/>
        <charset val="238"/>
      </rPr>
      <t>NAYY 4x 70mm² + NAYY1x35mm²</t>
    </r>
    <r>
      <rPr>
        <sz val="10"/>
        <color indexed="8"/>
        <rFont val="Arial"/>
        <family val="2"/>
        <charset val="238"/>
      </rPr>
      <t xml:space="preserve"> 
(GRO- grijač bačvi)- položen u podnom kanalu</t>
    </r>
  </si>
  <si>
    <t>2.1.11.</t>
  </si>
  <si>
    <r>
      <t xml:space="preserve">kabel </t>
    </r>
    <r>
      <rPr>
        <b/>
        <sz val="10"/>
        <rFont val="Arial"/>
        <family val="2"/>
        <charset val="238"/>
      </rPr>
      <t>NAYY 4x 35mm² + NAYY 1x16mm²</t>
    </r>
    <r>
      <rPr>
        <sz val="10"/>
        <rFont val="Arial"/>
        <family val="2"/>
        <charset val="238"/>
      </rPr>
      <t xml:space="preserve"> 
(GRO- stroj za probijanje) - položen u podnom kanalu</t>
    </r>
  </si>
  <si>
    <t>2.1.12.</t>
  </si>
  <si>
    <r>
      <t xml:space="preserve">kabel </t>
    </r>
    <r>
      <rPr>
        <b/>
        <sz val="10"/>
        <rFont val="Arial"/>
        <family val="2"/>
        <charset val="238"/>
      </rPr>
      <t xml:space="preserve">NAYY 4x 25mm² + NAYY 1x16mm² </t>
    </r>
    <r>
      <rPr>
        <sz val="10"/>
        <rFont val="Arial"/>
        <family val="2"/>
        <charset val="238"/>
      </rPr>
      <t xml:space="preserve">
(GRO- stroj za savijanje) - položen u podnom kanalu</t>
    </r>
  </si>
  <si>
    <t>2.1.13.</t>
  </si>
  <si>
    <r>
      <t xml:space="preserve">kabel </t>
    </r>
    <r>
      <rPr>
        <b/>
        <sz val="10"/>
        <rFont val="Arial"/>
        <family val="2"/>
        <charset val="238"/>
      </rPr>
      <t xml:space="preserve">NAYY 4x 70mm² + NAYY 1x35mm² </t>
    </r>
    <r>
      <rPr>
        <sz val="10"/>
        <rFont val="Arial"/>
        <family val="2"/>
        <charset val="238"/>
      </rPr>
      <t xml:space="preserve">
(GRO-brizgalica) - položen u podnom kanalu</t>
    </r>
  </si>
  <si>
    <t>2.1.14.</t>
  </si>
  <si>
    <r>
      <t xml:space="preserve">kabel </t>
    </r>
    <r>
      <rPr>
        <b/>
        <sz val="10"/>
        <rFont val="Arial"/>
        <family val="2"/>
        <charset val="238"/>
      </rPr>
      <t>NAYY 4x 70mm² + NAYY 1x35mm²</t>
    </r>
    <r>
      <rPr>
        <sz val="10"/>
        <rFont val="Arial"/>
        <family val="2"/>
        <charset val="238"/>
      </rPr>
      <t xml:space="preserve"> 
(GRO-preša) - položen u podnom kanalu</t>
    </r>
  </si>
  <si>
    <t>2.1.15.</t>
  </si>
  <si>
    <r>
      <t xml:space="preserve">kabel </t>
    </r>
    <r>
      <rPr>
        <b/>
        <sz val="10"/>
        <rFont val="Arial"/>
        <family val="2"/>
        <charset val="238"/>
      </rPr>
      <t xml:space="preserve">NYM-J 5x10 mm² </t>
    </r>
    <r>
      <rPr>
        <sz val="10"/>
        <rFont val="Arial"/>
        <family val="2"/>
        <charset val="238"/>
      </rPr>
      <t xml:space="preserve"> (GRO-UPS i RU) - položen na kabelskim policama i u instalacijskim cijevima</t>
    </r>
  </si>
  <si>
    <t>2.1.16.</t>
  </si>
  <si>
    <r>
      <t xml:space="preserve">kabel </t>
    </r>
    <r>
      <rPr>
        <b/>
        <sz val="10"/>
        <rFont val="Arial"/>
        <family val="2"/>
        <charset val="238"/>
      </rPr>
      <t xml:space="preserve">NAYY 4x150 mm² + NAYY 1x95mm² </t>
    </r>
    <r>
      <rPr>
        <sz val="10"/>
        <rFont val="Arial"/>
        <family val="2"/>
        <charset val="238"/>
      </rPr>
      <t xml:space="preserve">od razdjelnika GRO do ormara automatske kompenzacije jalove snage. </t>
    </r>
  </si>
  <si>
    <t>2.1.17.</t>
  </si>
  <si>
    <r>
      <t xml:space="preserve">kabel </t>
    </r>
    <r>
      <rPr>
        <b/>
        <sz val="10"/>
        <rFont val="Arial"/>
        <family val="2"/>
        <charset val="238"/>
      </rPr>
      <t>NYY-J 5x10 mm²-</t>
    </r>
    <r>
      <rPr>
        <sz val="10"/>
        <rFont val="Arial"/>
        <family val="2"/>
        <charset val="238"/>
      </rPr>
      <t xml:space="preserve"> za prepumpavanje, položen u kabelski rov, komplet s iskopom rova, 
izradom pješčane posteljice, polaganjem zaštitnih 
štitnika, upozoravajuće trake, zatrpavanjem rova, te 
spajanjem kabela na oba kraja. </t>
    </r>
  </si>
  <si>
    <t>2.2.</t>
  </si>
  <si>
    <t>Kabel za utičnice, rasvjetu, klimatizaciju i grijanje</t>
  </si>
  <si>
    <r>
      <t>Obuhvaća nabavu, dopremu, polaganje kabela na kabelske police, te provlačenje kroz instalacijske cijevi. Stavkom je obuhvaćen sav potreban pribor za spajanje kabela (stopice, tuljci, kabelski završetci</t>
    </r>
    <r>
      <rPr>
        <sz val="10"/>
        <rFont val="Arial"/>
        <family val="2"/>
        <charset val="238"/>
      </rPr>
      <t>, te sva potrebna mjerenja i ispitivanja do potpune funkcionalnosti.</t>
    </r>
  </si>
  <si>
    <t>Obračun po m ugrađenog kabela.</t>
  </si>
  <si>
    <t>2.2.1.</t>
  </si>
  <si>
    <r>
      <t>Kabel NYM-J 3x1,5 mm</t>
    </r>
    <r>
      <rPr>
        <vertAlign val="superscript"/>
        <sz val="10"/>
        <rFont val="Arial"/>
        <family val="2"/>
      </rPr>
      <t xml:space="preserve">2 </t>
    </r>
    <r>
      <rPr>
        <sz val="10"/>
        <rFont val="Arial"/>
        <family val="2"/>
        <charset val="238"/>
      </rPr>
      <t xml:space="preserve"> (za rasvjetu)</t>
    </r>
  </si>
  <si>
    <t>2.2.2.</t>
  </si>
  <si>
    <r>
      <t>Kabel NYM-J 3x2,5 mm</t>
    </r>
    <r>
      <rPr>
        <vertAlign val="superscript"/>
        <sz val="10"/>
        <rFont val="Arial"/>
        <family val="2"/>
      </rPr>
      <t xml:space="preserve">2  </t>
    </r>
    <r>
      <rPr>
        <sz val="10"/>
        <rFont val="Arial"/>
        <family val="2"/>
        <charset val="238"/>
      </rPr>
      <t>(za utičnice)</t>
    </r>
  </si>
  <si>
    <t>2.2.3.</t>
  </si>
  <si>
    <r>
      <t>Kabel NYM-O 4x1,5 mm</t>
    </r>
    <r>
      <rPr>
        <vertAlign val="superscript"/>
        <sz val="10"/>
        <rFont val="Arial"/>
        <family val="2"/>
      </rPr>
      <t xml:space="preserve">2 </t>
    </r>
    <r>
      <rPr>
        <sz val="10"/>
        <rFont val="Arial"/>
        <family val="2"/>
        <charset val="238"/>
      </rPr>
      <t>(za križni prekidač)</t>
    </r>
  </si>
  <si>
    <t>2.2.4.</t>
  </si>
  <si>
    <r>
      <t>Kabel NYM-J 5x1,5 mm</t>
    </r>
    <r>
      <rPr>
        <vertAlign val="superscript"/>
        <sz val="10"/>
        <rFont val="Arial"/>
        <family val="2"/>
      </rPr>
      <t>2</t>
    </r>
    <r>
      <rPr>
        <sz val="10"/>
        <rFont val="Arial"/>
        <family val="2"/>
        <charset val="238"/>
      </rPr>
      <t xml:space="preserve"> (za paljenje rasvjete tipkalima)</t>
    </r>
  </si>
  <si>
    <t>2.2.5.</t>
  </si>
  <si>
    <r>
      <t>Kabel NYM-J 5x2,5mm</t>
    </r>
    <r>
      <rPr>
        <vertAlign val="superscript"/>
        <sz val="10"/>
        <rFont val="Arial"/>
        <family val="2"/>
      </rPr>
      <t xml:space="preserve">2 </t>
    </r>
    <r>
      <rPr>
        <sz val="10"/>
        <rFont val="Arial"/>
        <family val="2"/>
        <charset val="238"/>
      </rPr>
      <t>(za trofazne utičnice)</t>
    </r>
  </si>
  <si>
    <t>2.2.6.</t>
  </si>
  <si>
    <r>
      <t>Kabel NYY-J 3x1,5 mm</t>
    </r>
    <r>
      <rPr>
        <vertAlign val="superscript"/>
        <sz val="10"/>
        <rFont val="Arial"/>
        <family val="2"/>
      </rPr>
      <t xml:space="preserve">2 </t>
    </r>
    <r>
      <rPr>
        <sz val="10"/>
        <rFont val="Arial"/>
        <family val="2"/>
        <charset val="238"/>
      </rPr>
      <t>(za rasvjetu)</t>
    </r>
  </si>
  <si>
    <t>2.2.7.</t>
  </si>
  <si>
    <r>
      <t>Kabel NYY-J 3x2,5 mm</t>
    </r>
    <r>
      <rPr>
        <vertAlign val="superscript"/>
        <sz val="10"/>
        <rFont val="Arial"/>
        <family val="2"/>
      </rPr>
      <t xml:space="preserve">2 </t>
    </r>
    <r>
      <rPr>
        <sz val="10"/>
        <rFont val="Arial"/>
        <family val="2"/>
        <charset val="238"/>
      </rPr>
      <t>(za jednof. utičnice)</t>
    </r>
  </si>
  <si>
    <t>2.2.8.</t>
  </si>
  <si>
    <r>
      <t>Kabel NYY-J 4x1,5mm</t>
    </r>
    <r>
      <rPr>
        <vertAlign val="superscript"/>
        <sz val="10"/>
        <rFont val="Arial"/>
        <family val="2"/>
      </rPr>
      <t xml:space="preserve">2 </t>
    </r>
    <r>
      <rPr>
        <sz val="10"/>
        <rFont val="Arial"/>
        <family val="2"/>
        <charset val="238"/>
      </rPr>
      <t>(za križni prekidač)</t>
    </r>
  </si>
  <si>
    <t>2.2.9.</t>
  </si>
  <si>
    <r>
      <t>Kabel NYY-J 5x2,5mm</t>
    </r>
    <r>
      <rPr>
        <vertAlign val="superscript"/>
        <sz val="10"/>
        <rFont val="Arial"/>
        <family val="2"/>
      </rPr>
      <t xml:space="preserve">2 </t>
    </r>
    <r>
      <rPr>
        <sz val="10"/>
        <rFont val="Arial"/>
        <family val="2"/>
        <charset val="238"/>
      </rPr>
      <t>(za trofazne utičnice)</t>
    </r>
  </si>
  <si>
    <t>2.2.10.</t>
  </si>
  <si>
    <r>
      <t>Kabel NYY-J 3x4mm</t>
    </r>
    <r>
      <rPr>
        <vertAlign val="superscript"/>
        <sz val="10"/>
        <rFont val="Arial"/>
        <family val="2"/>
      </rPr>
      <t>2</t>
    </r>
    <r>
      <rPr>
        <sz val="10"/>
        <rFont val="Arial"/>
        <family val="2"/>
        <charset val="238"/>
      </rPr>
      <t xml:space="preserve"> (za jednofazne klima uređaje i grijalice)</t>
    </r>
  </si>
  <si>
    <t>2.2.11.</t>
  </si>
  <si>
    <r>
      <t>Kabel NYY-J 5x6mm</t>
    </r>
    <r>
      <rPr>
        <vertAlign val="superscript"/>
        <sz val="10"/>
        <rFont val="Arial"/>
        <family val="2"/>
      </rPr>
      <t>2</t>
    </r>
    <r>
      <rPr>
        <sz val="10"/>
        <rFont val="Arial"/>
        <family val="2"/>
        <charset val="238"/>
      </rPr>
      <t xml:space="preserve"> (za trofazni klima uređaj)</t>
    </r>
  </si>
  <si>
    <t>2.2.12.</t>
  </si>
  <si>
    <r>
      <t>Kabel NYY-J 5x4mm</t>
    </r>
    <r>
      <rPr>
        <vertAlign val="superscript"/>
        <sz val="10"/>
        <rFont val="Arial"/>
        <family val="2"/>
      </rPr>
      <t xml:space="preserve">2 </t>
    </r>
    <r>
      <rPr>
        <sz val="10"/>
        <rFont val="Arial"/>
        <family val="2"/>
        <charset val="238"/>
      </rPr>
      <t>( za grijalice iz R6 i R3 )</t>
    </r>
  </si>
  <si>
    <t>2.2.13.</t>
  </si>
  <si>
    <t>2.2.14.</t>
  </si>
  <si>
    <t>2.2.15.</t>
  </si>
  <si>
    <t>NAPOJNI KABELI I PRIBOR UKUPNO:</t>
  </si>
  <si>
    <t xml:space="preserve">SVJETILJKE, PREKIDAČI I UTIČNICE </t>
  </si>
  <si>
    <t>3.1.</t>
  </si>
  <si>
    <t>3.1.1.</t>
  </si>
  <si>
    <t>Industrijska led dimabilna svjetiljka LED 180W, 24000lm DALI, oznaka u projektu 1</t>
  </si>
  <si>
    <t>3.1.2.</t>
  </si>
  <si>
    <t>VODOTJESNA SVJETILJKA 228, IP65, oznaka u projektu 2</t>
  </si>
  <si>
    <t>3.1.3.</t>
  </si>
  <si>
    <t>Ugradna svjetiljka LED 65W, oznaka u projektu 4</t>
  </si>
  <si>
    <t>3.1.4.</t>
  </si>
  <si>
    <t>Ugradna svjetiljka LED 25W, oznaka u projektu 5</t>
  </si>
  <si>
    <t>3.1.5.</t>
  </si>
  <si>
    <t>Ugradna downlight svjetiljka  LED 30W, oznaka u projektu 6</t>
  </si>
  <si>
    <t xml:space="preserve">Obračun po kom </t>
  </si>
  <si>
    <t>3.1.6.</t>
  </si>
  <si>
    <t>Ugradna downlight svjetiljka LED 22W, oznaka u projektu 7</t>
  </si>
  <si>
    <t>3.1.7.</t>
  </si>
  <si>
    <t>Nadgradna stropna/zidna svjetiljka  LED 11W, oznaka u projektu 8</t>
  </si>
  <si>
    <t>3.1.8.</t>
  </si>
  <si>
    <t>Nadgradni downlight 2x18W oznaka u projektu 10</t>
  </si>
  <si>
    <t>izvor svjetla 18W</t>
  </si>
  <si>
    <t>3.1.9.</t>
  </si>
  <si>
    <t>Ugradna LED svjetiljka LED 39W, oznaka u projektu 11</t>
  </si>
  <si>
    <t>3.1.10.</t>
  </si>
  <si>
    <t>Ovjesna  dimabilna direktna svjetiljka LED 33W, DALI ovjesna direktna, oznaka u projektu 12</t>
  </si>
  <si>
    <t>3.1.11.</t>
  </si>
  <si>
    <t>Ovjesna LED direktno indirektna svjetiljka LED 39W, ovjesna D/I, oznaka u projektu 13</t>
  </si>
  <si>
    <t>3.1.12.</t>
  </si>
  <si>
    <t>Nadgradna stropna/zidna  svjetiljka LED 16W, nadgradna/zidna, oznaka u projektu 14</t>
  </si>
  <si>
    <t>3.1.13.</t>
  </si>
  <si>
    <t>Ovjesna dimabilna direktna svjetiljka LED 35W, DALI visilica, oznaka u projektu 15</t>
  </si>
  <si>
    <t>3.1.14.</t>
  </si>
  <si>
    <t>Ovjesna direktna svjetiljka  LED 58W, visilica, oznaka u projektu 17</t>
  </si>
  <si>
    <t>3.1.15.</t>
  </si>
  <si>
    <t>Nadgradna zidna svjetiljka 12W IP65, zidna nadgradna,  oznaka u projektu 18</t>
  </si>
  <si>
    <t>3.1.16.</t>
  </si>
  <si>
    <t>Vanjska reflektor svjetiljka s LED izvorom svjetla  LED 54W, 4450lm IP67, oznaka u projektu 19</t>
  </si>
  <si>
    <t>3.1.17.</t>
  </si>
  <si>
    <t>Protupanična LED svjetiljka IP42, maksimalnog svjetlosnog toka 150lm, autonomije 1 sat. Dimenzije svjetiljke 250x114x39mm, LED, 150lm, NM., 1h, IP42, oznaka u projektu 1</t>
  </si>
  <si>
    <t>3.1.18.</t>
  </si>
  <si>
    <t>Protupanična LED svjetiljka IP42, maksimalnog svjetlosnog toka 500lm, autonomije 1 sat. Dimenzije svjetiljke 250x114x39mm, LED, 500lm, NM., 1h, IP42, oznaka u projektu 2</t>
  </si>
  <si>
    <t>3.1.19.</t>
  </si>
  <si>
    <t>Protupanična LED svjetiljka IP42 sa piktogramom, autonomije 1 sat, vidljivost 29 metara. Dimenzije svjetiljke 300x237,5x36mm, 1H, IP42</t>
  </si>
  <si>
    <t>3.2.</t>
  </si>
  <si>
    <t>Dobava, ugradnja i spajanje prekidača prema izboru investitora:</t>
  </si>
  <si>
    <t>3.2.1.</t>
  </si>
  <si>
    <t>sklopka obična jednopolna, 10A, 250V,  p/ž</t>
  </si>
  <si>
    <t>3.2.2.</t>
  </si>
  <si>
    <t>sklopka serijska, 10A, 250V, p/ž</t>
  </si>
  <si>
    <t>3.2.3.</t>
  </si>
  <si>
    <t>sklopka izmjenična, 10A, 250V, p/ž</t>
  </si>
  <si>
    <t>3.2.4.</t>
  </si>
  <si>
    <t>sklopka križna, 10A, 250V, p/ž</t>
  </si>
  <si>
    <t>3.2.5.</t>
  </si>
  <si>
    <t>sklopka jednopolna, 10A, 250V,  n/ž</t>
  </si>
  <si>
    <t>3.2.6.</t>
  </si>
  <si>
    <t>sklopka izmjenična, 10A, 250V, n/ž</t>
  </si>
  <si>
    <t>3.2.7.</t>
  </si>
  <si>
    <t>sklopka križna, 10A, 250V, n/ž</t>
  </si>
  <si>
    <t>3.2.8.</t>
  </si>
  <si>
    <t>tipkalo za paljenje rasvjete</t>
  </si>
  <si>
    <t>3.2.9.</t>
  </si>
  <si>
    <t>tipkalo za nužni isklop napajanja objekta JPR</t>
  </si>
  <si>
    <t>3.3.</t>
  </si>
  <si>
    <t xml:space="preserve">Dobava, ugradnja i spajanje utičnica ugrađenih u podnu kutiju ispod radnog stola u uredskim prostorijama. Kutija je opremljena sljedećim elementima: </t>
  </si>
  <si>
    <t>Podna kutija siva 12 modula s poklopcem za tepih, dimenzije (212x252x85 mm)</t>
  </si>
  <si>
    <t>Utičnica 2P+E, bijela</t>
  </si>
  <si>
    <t>Utičnica 2P+E, crvena</t>
  </si>
  <si>
    <t>Dvostruka utičnica RJ45, bijela</t>
  </si>
  <si>
    <t>3.4.</t>
  </si>
  <si>
    <t xml:space="preserve">Dobava, ugradnja i spajanje utičnica ugrađenih u podnu kutiju ispod radnog stola u prostoriji SASTANCI. Kutija je opremljena sljedećim elementima: </t>
  </si>
  <si>
    <t>Podna kutija siva 18 modula s poklopcem za tepih, dimenzije (252x252x85 mm)</t>
  </si>
  <si>
    <t>Utičnica TV-FM-SAT</t>
  </si>
  <si>
    <t>3.5.</t>
  </si>
  <si>
    <t>Dobava, ugradnja i spajanje utičnica prema izboru investitora:</t>
  </si>
  <si>
    <t>3.5.1.</t>
  </si>
  <si>
    <t>Utičnica šuko jednofazna podžbukna, 16A, 230V</t>
  </si>
  <si>
    <t>3.5.2.</t>
  </si>
  <si>
    <t>Dvostruka utičnica šuko jednofazna podžbukna, 16A, 230V</t>
  </si>
  <si>
    <t>3.5.3.</t>
  </si>
  <si>
    <t>Utičnica šuko jednofazna nadžbukna, 16A, 230V</t>
  </si>
  <si>
    <t>3.5.4.</t>
  </si>
  <si>
    <t>Utičnica šuko, jednofazna za UPS, podžbukna, crvena, 16A, 230V</t>
  </si>
  <si>
    <t>3.5.5.</t>
  </si>
  <si>
    <t>Utičnica šuko trofazna nadžbukna, 16A, 400V</t>
  </si>
  <si>
    <t>3.5.6.</t>
  </si>
  <si>
    <t>Podna iskočna kutija, 6 modula, opremljene s 3 x 2P+E utičnicom (Mosaic), 16A, 230V</t>
  </si>
  <si>
    <t>3.5.7.</t>
  </si>
  <si>
    <t xml:space="preserve">Razvodna kutija Ø 80 </t>
  </si>
  <si>
    <t>3.5.8.</t>
  </si>
  <si>
    <t>Razvodna kutija - 100x100 mm</t>
  </si>
  <si>
    <t>3.5.9.</t>
  </si>
  <si>
    <t>Razvodna kutija OG - 100x100 mm</t>
  </si>
  <si>
    <t>SVJETILJKE, PREKIDAČI I UTIČNICE UKUPNO:</t>
  </si>
  <si>
    <t>INSTALACIJSKE CIJEVI, PERFORIRANI KABELSKI 
KANALI I OSTALI PRIBOR I MATERIJAL POTREBAN 
ZA IZVEDBU ELEKTRIČNE INSTALACIJE OBJEKTA</t>
  </si>
  <si>
    <t>4.1.</t>
  </si>
  <si>
    <t>Instalacijska savitljiva cijev CS 20</t>
  </si>
  <si>
    <t xml:space="preserve">Nabava i  polaganje instalacijskih savitljivih cijevi za 
betonsku ugradnju CS 20, promjera 15,5 mm za 
polaganje napojnih i komunikacijskih kabela </t>
  </si>
  <si>
    <t xml:space="preserve">Obračun po m </t>
  </si>
  <si>
    <t>4.2.</t>
  </si>
  <si>
    <t>Instalacijska savitljiva cijev CS 25</t>
  </si>
  <si>
    <t xml:space="preserve">Nabava i  polaganje instalacijskih savitljivih cijevi za 
betonsku ugradnju CS 25, promjera 20 mm za 
polaganje napojnih i komunikacijskih kabela </t>
  </si>
  <si>
    <t>4.3.</t>
  </si>
  <si>
    <t>Instalacijska savitljiva cijev CS 32</t>
  </si>
  <si>
    <t xml:space="preserve">Nabava i  polaganje instalacijskih savitljivih cijevi za 
betonsku ugradnju CS 32, promjera 26,2 mm za 
polaganje napojnih i komunikacijskih kabela </t>
  </si>
  <si>
    <t>4.4.</t>
  </si>
  <si>
    <t>Kabelska polica PK 50</t>
  </si>
  <si>
    <t>Nabava i postavljanje na konzole kabelskih polica tip PK 50, komplet s kutnim elementima, poklopcima i spojnim priborom, te nosačima od profilnog željeza</t>
  </si>
  <si>
    <t>Obračun po m položenih polica</t>
  </si>
  <si>
    <t>4.5.</t>
  </si>
  <si>
    <t>Kabelska polica PK 100</t>
  </si>
  <si>
    <t>Nabava i postavljanje na konzole kabelskih polica tip PK 100, komplet s kutnim elementima, poklopcima i spojnim priborom, te nosačima od profilnog željeza</t>
  </si>
  <si>
    <t>4.6.</t>
  </si>
  <si>
    <t>Kabelska polica PK 200</t>
  </si>
  <si>
    <t>Nabava i postavljanje na konzole kabelskih polica tip PK 200, komplet s kutnim elementima, poklopcima i spojnim priborom, te nosačima od profilnog željeza</t>
  </si>
  <si>
    <t>4.7.</t>
  </si>
  <si>
    <t>Kabelska polica PK 400</t>
  </si>
  <si>
    <t>Nabava i postavljanje na konzole kabelskih polica tip PK 400, komplet s kutnim elementima, poklopcima i spojnim priborom, te nosačima od profilnog željeza</t>
  </si>
  <si>
    <t>4.8.</t>
  </si>
  <si>
    <t>PNT cijev Ø 16 mm</t>
  </si>
  <si>
    <t>Nabava i  polaganje instalacijskih plastičnih PNT cijevi za nadgradnu montažu, unutarnjeg  promjera 16 mm za instalaciju rasvjete i utičnica</t>
  </si>
  <si>
    <t>4.9.</t>
  </si>
  <si>
    <t>PNT cijev Ø 29 mm</t>
  </si>
  <si>
    <t>Nabava i  polaganje instalacijskih plastičnih PNT cijevi za nadgradnu montažu, unutarnjeg  promjera 29 mm za instalaciju rasvjete i utičnica</t>
  </si>
  <si>
    <t>4.10.</t>
  </si>
  <si>
    <t>Parapetni kanal</t>
  </si>
  <si>
    <t>Nabava i  postavljanje parapetnog kanala za instalaciju
utičnica</t>
  </si>
  <si>
    <t>4.11.</t>
  </si>
  <si>
    <t>Vatrootporne obujmice</t>
  </si>
  <si>
    <t>Nabava i postavljanje metalnih odstojnih vatrootpornih obujmica za očuvanje funkcije vatrootpornih kabela u kompletu sa sidrenim vijkom za pričvršćavanje obujmica</t>
  </si>
  <si>
    <t>ISPITIVANJA I ATESTI</t>
  </si>
  <si>
    <t>5.1.</t>
  </si>
  <si>
    <t>Ispitivanje el. instalacije, te izdavanje atesta o:</t>
  </si>
  <si>
    <t xml:space="preserve"> - mjerenje otpora izolacije pojedinih strujnih krugova
 - provjera zaštite od indireknog dodira
 - provjera povezanosti metalnih masa
 - provjera neprekinutosti zaštitnog vodiča
 - vizualni pregled
Kompletno ispitivanje i provjeravanje električne instalacije u objektu izvodi se prema normi HRN HD 60364-6 i normama na koje ta norma upućuje, te odredbama tehničkog propisa o niskonaponskim električnim instalacijama</t>
  </si>
  <si>
    <t>ISPITIVANJA I ATESTI UKUPNO :</t>
  </si>
  <si>
    <t>UREĐAJ ZA BESPREKIDNO NAPAJANJE</t>
  </si>
  <si>
    <t>6.1.</t>
  </si>
  <si>
    <t>Uređaj za besprekidno napajanje</t>
  </si>
  <si>
    <t>Dobava, postava i spajanje uređaja za besprekidno napajanje sljedećih karakteristika: 
- 12 kVA/ 10,8 kW
- autonomija 15 minuta
- dimenzije (VxŠxD)  812x305x710 mm
- masa 160 kg
- trofazni ulaz, trofazni izlaz</t>
  </si>
  <si>
    <t>6.2.</t>
  </si>
  <si>
    <t>Ispitivanje autonomije UPS-a</t>
  </si>
  <si>
    <t>Ispitivanje autonomije UPS-a ( uz isključeno napajanje 
i priključenu potrošnju )</t>
  </si>
  <si>
    <t>UREĐAJ ZA BESPREKIDNO NAPAJANJE UKUPNO</t>
  </si>
  <si>
    <t>STRUKTURNO KABLIRANJE</t>
  </si>
  <si>
    <t>Komunikacijski ormar KO</t>
  </si>
  <si>
    <t xml:space="preserve">Nabava, montaža i spajanje komunikacijskog 
ormara. Obuhvaćena je sva pasivna oprema 
(komunikacijski ormar i univerzalno strukturno kabliranje). 
Aktivna oprema bit će naknadno izvedena. </t>
  </si>
  <si>
    <t>Komunikacijski ormar 42U dimenzija 2126x800x800, crni, s uklonjivim bočnim stranama te prednjim staklenim vratima s bravicom sa ključem</t>
  </si>
  <si>
    <t>Kit za uzemljenje ormara</t>
  </si>
  <si>
    <t>Podnožje ormara visine 100 mm</t>
  </si>
  <si>
    <t>Vertikalni nosači 2kom</t>
  </si>
  <si>
    <t>Prespojni panel, 24xRJ45 Kat.6 UTP za bezalatno spajanje</t>
  </si>
  <si>
    <t>Prespojni panel, 6xRJ45 Kat.6 UTP za bezalatno spajanje</t>
  </si>
  <si>
    <t>Prespojni panel prazni, za opremanje</t>
  </si>
  <si>
    <t>Kazeta za prihvat svjetlovodnog panela, ugradnja u prazni prespojni panel ladica, za opremanje</t>
  </si>
  <si>
    <t>Svjetlovodni prespojni panel za opremanje sa 6 SC SM konektora</t>
  </si>
  <si>
    <t>Svjetlovodni konektor - pigtail SM 9/125 µm 6 x SC-UPC</t>
  </si>
  <si>
    <t>Slijepa ploča</t>
  </si>
  <si>
    <t>Polica dubine 800 mm</t>
  </si>
  <si>
    <t>Jedinica za napajanje, 9x2P+E</t>
  </si>
  <si>
    <t>Ploča 3U sa 2 ventilatora</t>
  </si>
  <si>
    <t>Termostat</t>
  </si>
  <si>
    <t>Horizontalna vodilica kablova 1U</t>
  </si>
  <si>
    <t>Vertikalna vodilica kablova h42U, širine 250 mm</t>
  </si>
  <si>
    <t>Nosači (3kom) za vertikalnu vodilicu kablova</t>
  </si>
  <si>
    <t>Prespojni kabel Kat.6 UTP, 1m</t>
  </si>
  <si>
    <t>Vertikalne vodilice kabela s četkama i prstenovima, set od 2 kom</t>
  </si>
  <si>
    <t>Ispitivanje, izadavanje potrebnih atesta i puštanje u pogon</t>
  </si>
  <si>
    <t>Ostali sitni nespecificirani materijal (kabelske vezice, vijci, pribor za označavanje i sl.).</t>
  </si>
  <si>
    <t>Kabel UTP 4x2x0,56mm, cat.6</t>
  </si>
  <si>
    <t>Nabava i polaganje kabela UTP 4x2x0,56mm, cat.6, po već pripremljenim trasama ili elementima razvoda i spajanje</t>
  </si>
  <si>
    <t>Obračun po metru kabela</t>
  </si>
  <si>
    <t>Kabel STP 4x2x0,56mm, cat.6</t>
  </si>
  <si>
    <t>Nabava i polaganje kabela STP 4x2x0,56mm, cat.6, po već pripremljenim trasama ili elementima razvoda i spajanje</t>
  </si>
  <si>
    <t>Komunikacijska priključnica</t>
  </si>
  <si>
    <t>Nabava, montaža i spajanje komunikacijske priključnice za montažu u zid,  parapetni kanal ili u opremu interijera, a sastoji se od okvira s nosačem i insertom RJ 45</t>
  </si>
  <si>
    <t>Komunikacijska priključnica, dvostruka</t>
  </si>
  <si>
    <t>Nabava, montaža i spajanje komunikacijske priključnice za montažu u zid,  parapetni kanal ili u opremu interijera, a sastoji se od okvira s nosačem i insertom 2xRJ 45</t>
  </si>
  <si>
    <t>Oznake i pribor</t>
  </si>
  <si>
    <t>Nabava potrebnih oznaka i pribora i označavanje svih elemenata komunikacijskog sustava, prema blok shemi</t>
  </si>
  <si>
    <t>Ispitivanje i mjerenje instalacije slabe struje</t>
  </si>
  <si>
    <t>Ispitivanje i mjerenje instalacije slabe struje te izrada potrebnih atesta</t>
  </si>
  <si>
    <t>STRUKTURNO KABLIRANJE UKUPNO :</t>
  </si>
  <si>
    <t>RTV INSTALACIJA</t>
  </si>
  <si>
    <t>8.1.</t>
  </si>
  <si>
    <t>Antenski sustav</t>
  </si>
  <si>
    <t>Dobava, montaža i spajanje antenskog sustava sastavljenog iz sljedećih elemenata:</t>
  </si>
  <si>
    <t>Aluminijski dvodjelni stup, P 916</t>
  </si>
  <si>
    <t>Krovni lim, P 82 R</t>
  </si>
  <si>
    <t>Obujmica za pričvršćenje, P 912 S</t>
  </si>
  <si>
    <t xml:space="preserve">Obujmica za uzemljenje, P 909 S </t>
  </si>
  <si>
    <t xml:space="preserve">Obujmica za sidrenje, P 905 </t>
  </si>
  <si>
    <t>Poklopac za stup, P 76</t>
  </si>
  <si>
    <t>UKV antena, UKV 452</t>
  </si>
  <si>
    <t xml:space="preserve">VHF antena, TV 3009 </t>
  </si>
  <si>
    <t>UHF antena, TV 4543</t>
  </si>
  <si>
    <t xml:space="preserve">Sat antena TD 100/110 cm, TRIAX </t>
  </si>
  <si>
    <t>LNB Quattro, GSS GRUNDIG GLQ 40</t>
  </si>
  <si>
    <t xml:space="preserve">Nosač dva LNB-a, TRIAX </t>
  </si>
  <si>
    <t>Koaksijalni kabel 75 Ohm-a, UC21</t>
  </si>
  <si>
    <t>8.2.</t>
  </si>
  <si>
    <t>RTV stanica</t>
  </si>
  <si>
    <t>Dobava, postava i spajanje RTV stanice sa svim potrebnim radom i materijalom do potpune funcionalnosti. RTV stanica sastavljena iz sljedećih elemenata:</t>
  </si>
  <si>
    <t>Ormarić limeni dimenzija 300x200x150 podžbukni</t>
  </si>
  <si>
    <t>Pojačalo</t>
  </si>
  <si>
    <t>Multiprekidač 9/9</t>
  </si>
  <si>
    <t>Atenuator f 20db</t>
  </si>
  <si>
    <t>Atenuator f 10db</t>
  </si>
  <si>
    <t>Adapter za uzemljenje dvostruki</t>
  </si>
  <si>
    <t>Konektor F</t>
  </si>
  <si>
    <t>8.3.</t>
  </si>
  <si>
    <t>Kabel</t>
  </si>
  <si>
    <t>Obuhvaća nabavu, dopremu i uvlačenje kabela kroz cijevi. Stavkom je obuhvaćen sav potreban materijal i rad potreban za spajanje kabela te sva potrebna mjerenja i ispitivanja do potpune funkcionalnosti.</t>
  </si>
  <si>
    <t>Koaksijalni kabel 75 Ohm-a, UC21  _________________________________________</t>
  </si>
  <si>
    <t>8.4.</t>
  </si>
  <si>
    <t>Antenska priključnica</t>
  </si>
  <si>
    <t>Dobava, ugradnja i spajanje antenskih priključnica te ostali potreban rad, spojni pribor i materijal.</t>
  </si>
  <si>
    <t>Obračun po kom ugrađene priključnice.</t>
  </si>
  <si>
    <t>8.5.</t>
  </si>
  <si>
    <t>Ugradne kutije</t>
  </si>
  <si>
    <t>Dobava i ugradnja kutija  te ostali potreban spojni pribor i materijal.</t>
  </si>
  <si>
    <t>Obračun po kom ugrađene kutije.</t>
  </si>
  <si>
    <t>Plastična ugradna kutija PS 50 s poklopcem</t>
  </si>
  <si>
    <t>Plastična ugradna kutija 60 mm</t>
  </si>
  <si>
    <t>8.6.</t>
  </si>
  <si>
    <t>Puštanje u rad</t>
  </si>
  <si>
    <t>Stavka obuhvaća mjerenje prijemnih signala i usklađivanje sa projektom.
Dosmjeravanje antena, podešavanje i programiranje RTV stanice.
Ispitivanje rada cijelog sustava sa pismenim protokolom.
Pribavljanje potrebnih atesta i suglasnosti od ovlaštene pravne osobe.</t>
  </si>
  <si>
    <t>Obračun po kompletu.</t>
  </si>
  <si>
    <t>RTV INSTALACIJA UKUPNO</t>
  </si>
  <si>
    <t>KABELSKA KANALIZACIJA</t>
  </si>
  <si>
    <t>9.1.</t>
  </si>
  <si>
    <t xml:space="preserve">Trasiranje rova kabelske kanalizacije. </t>
  </si>
  <si>
    <t>9.2.</t>
  </si>
  <si>
    <t>Strojni iskop rova u zelenom pojasu</t>
  </si>
  <si>
    <t>Strojni iskop rova u zemlji i nasutom šljunkovitom terenu duljine 50 m, širine 0,45m i dubine 0,93m, za polaganje PVC i PEHD cijevi kabelske kanalizacije</t>
  </si>
  <si>
    <r>
      <t>Obračun po m</t>
    </r>
    <r>
      <rPr>
        <vertAlign val="superscript"/>
        <sz val="10"/>
        <rFont val="Arial"/>
        <family val="2"/>
        <charset val="238"/>
      </rPr>
      <t>3</t>
    </r>
  </si>
  <si>
    <t>9.3.</t>
  </si>
  <si>
    <t>Čišćenje i planiranje dna rova</t>
  </si>
  <si>
    <r>
      <t>Obračun po m</t>
    </r>
    <r>
      <rPr>
        <vertAlign val="superscript"/>
        <sz val="10"/>
        <rFont val="Arial"/>
        <family val="2"/>
        <charset val="238"/>
      </rPr>
      <t>2</t>
    </r>
  </si>
  <si>
    <t>9.4.</t>
  </si>
  <si>
    <t>Kabelski zdenac tip  MZ-D1</t>
  </si>
  <si>
    <t>Dobava i montaža montažnog kabelskog zdenca  MZ, tipa D1 (78x108x101cm)/150 kN, uključeni svi iskopi i podešavanja prema ostalim elementima TK mreže i okolnom terenu, brtvljenje prostora između kabela i cijevi u zdencu termoskupljajućom cijevi, te brtvljenje neiskorištenih prodora na zdencu</t>
  </si>
  <si>
    <t>9.5.</t>
  </si>
  <si>
    <t>Zasipavanje dna rova sitnim pijeskom</t>
  </si>
  <si>
    <t>Zasipavanje dna rova sitnim pijeskom (izrada posteljice) debljine 10 cm. Zasipavanje cijevi uz pažljivo nabijanje između cijevi s drvenim nabijačem. Debljina sloja pijeska iznad cijevi iznosi 10 cm. U cijenu je uračunata nabava i doprema.</t>
  </si>
  <si>
    <t>9.6.</t>
  </si>
  <si>
    <t>PEHD cijevi Ø 50 mm</t>
  </si>
  <si>
    <t>Dobava i polaganje PEHD cijevi Ø 50 mm uključujući i držače razmaka u rov.</t>
  </si>
  <si>
    <t>9.7.</t>
  </si>
  <si>
    <t xml:space="preserve">PVC cijevi Ø 110 mm </t>
  </si>
  <si>
    <t>Dobava i polaganje PVC cijevi Ø 110 mm uključujući i držače razmaka u rov.</t>
  </si>
  <si>
    <t>9.8.</t>
  </si>
  <si>
    <t>Zatrpavanje rova</t>
  </si>
  <si>
    <t>Zatrpavanje rova dubine 93 cm iskopanom zemljom u slojevima od 20-30 cm cm s nabijanjem iskopane zemlje vibronabijačima.</t>
  </si>
  <si>
    <t>9.9.</t>
  </si>
  <si>
    <t>Dobava i postavljanje obilježavajuće trake iznad cijevi</t>
  </si>
  <si>
    <t>9.10.</t>
  </si>
  <si>
    <t>Nabava i polaganje PVC štitnika za zaštitu cijevi u iskopani i pripremljeni rov.</t>
  </si>
  <si>
    <t>9.11.</t>
  </si>
  <si>
    <t>Kalibracija cijevi Ø 110 i Ø 50 mm.</t>
  </si>
  <si>
    <t>9.12.</t>
  </si>
  <si>
    <t>Izrada dokumentacije katastra vodova</t>
  </si>
  <si>
    <t>KABELSKA KANALIZACIJA UKUPNO:</t>
  </si>
  <si>
    <t xml:space="preserve">Dobava i ugradnja sljedećih elemenata vanjskog sustava zaštite od munje: </t>
  </si>
  <si>
    <t>10.1.</t>
  </si>
  <si>
    <t xml:space="preserve">Traka FeZn 30x4 mm za temeljni uzemljivač </t>
  </si>
  <si>
    <t>10.2.</t>
  </si>
  <si>
    <t xml:space="preserve">Dijagonalno križna spojnica za spoj trake FeZn 30x4mm temeljnog uzemljvača i usponskih vodova </t>
  </si>
  <si>
    <t>10.3.</t>
  </si>
  <si>
    <t xml:space="preserve">Armaturna spojnica za spoj temeljnog  uzemljivača na armaturu </t>
  </si>
  <si>
    <t>10.4.</t>
  </si>
  <si>
    <t>Traka  FeZn 30x4 mm za usponski vod od temeljnog uzemljivača do mjernog spoja</t>
  </si>
  <si>
    <t>10.5.</t>
  </si>
  <si>
    <t xml:space="preserve">Rastavna vario spojnica za mjerni spoj </t>
  </si>
  <si>
    <t>10.6.</t>
  </si>
  <si>
    <t xml:space="preserve">Vrata-ormarić od inoxa za mjerni spoj </t>
  </si>
  <si>
    <t>10.7.</t>
  </si>
  <si>
    <t>Traka FeZn 25x3 mm za dovodni vod sa krova do mjernog spoja</t>
  </si>
  <si>
    <t>10.8.</t>
  </si>
  <si>
    <t xml:space="preserve">Zidni nosač trake FeZn 25x3 mm za postavljanje trake na betonske stupove  </t>
  </si>
  <si>
    <t>10.9.</t>
  </si>
  <si>
    <t xml:space="preserve">Križna spojnica za spajanje trake 25x3mm odvoda i žice Ø 8mm na krovu </t>
  </si>
  <si>
    <t>10.10.</t>
  </si>
  <si>
    <t xml:space="preserve">Kontaktna Al spojnica za montažu Al vodiča na atiku krova  kao </t>
  </si>
  <si>
    <t>10.11.</t>
  </si>
  <si>
    <t xml:space="preserve">Zidni nosači Al žice Ø 8mm  </t>
  </si>
  <si>
    <t>10.12.</t>
  </si>
  <si>
    <t xml:space="preserve">Krovni vodič Al žica Ø 8mm </t>
  </si>
  <si>
    <t>10.13.</t>
  </si>
  <si>
    <t xml:space="preserve">Krovni nosač Al vodiča za ravni krov  Ø 8 mm  </t>
  </si>
  <si>
    <t>10.14.</t>
  </si>
  <si>
    <t xml:space="preserve">Al multispojnica za Al vodič Ø 8 mm  </t>
  </si>
  <si>
    <t>Izjednačenje potencijala</t>
  </si>
  <si>
    <t>10.15.</t>
  </si>
  <si>
    <t>Vodič za izjednačenje potencijala</t>
  </si>
  <si>
    <r>
      <t>Dobava, polaganje i spajanje vodiča za izjednačenje potencijala sljedećih tipova:
- H07V-K (P/F) 6 mm</t>
    </r>
    <r>
      <rPr>
        <vertAlign val="superscript"/>
        <sz val="10"/>
        <rFont val="Arial"/>
        <family val="2"/>
        <charset val="238"/>
      </rPr>
      <t xml:space="preserve">2                          </t>
    </r>
    <r>
      <rPr>
        <sz val="10"/>
        <rFont val="Arial"/>
        <family val="2"/>
        <charset val="238"/>
      </rPr>
      <t xml:space="preserve"> 900 m
- H07V-K (P/F) 10 mm</t>
    </r>
    <r>
      <rPr>
        <vertAlign val="superscript"/>
        <sz val="10"/>
        <rFont val="Arial"/>
        <family val="2"/>
        <charset val="238"/>
      </rPr>
      <t>2</t>
    </r>
    <r>
      <rPr>
        <sz val="10"/>
        <rFont val="Arial"/>
        <family val="2"/>
        <charset val="238"/>
      </rPr>
      <t xml:space="preserve">                   350 m
- H07V-K (P/F) 16 mm</t>
    </r>
    <r>
      <rPr>
        <vertAlign val="superscript"/>
        <sz val="10"/>
        <rFont val="Arial"/>
        <family val="2"/>
        <charset val="238"/>
      </rPr>
      <t>2</t>
    </r>
    <r>
      <rPr>
        <sz val="10"/>
        <rFont val="Arial"/>
        <family val="2"/>
        <charset val="238"/>
      </rPr>
      <t xml:space="preserve">                    50 m</t>
    </r>
  </si>
  <si>
    <t>10.16.</t>
  </si>
  <si>
    <r>
      <t>Premoštenje spojeva kanala klimatizacije Cu pletenicom 16mm</t>
    </r>
    <r>
      <rPr>
        <vertAlign val="superscript"/>
        <sz val="10"/>
        <rFont val="Arial"/>
        <family val="2"/>
      </rPr>
      <t>2</t>
    </r>
    <r>
      <rPr>
        <sz val="10"/>
        <rFont val="Arial"/>
        <family val="2"/>
      </rPr>
      <t>, duljine 20cm, s kabelskom stopicom na oba kraja, s pocinčanim vijcima, maticama i nazubljenim podloškama, sve komplet.</t>
    </r>
  </si>
  <si>
    <t>10.17.</t>
  </si>
  <si>
    <t>Dobava, izrada otvora u zidu, ugradnja i spajanje kutije za izjednačenje potencijala u sanitarnim čvorovima, sve komplet sa zaštitnim poklopcem, te sitnim spojnim i montažnim materijalom i priborom.</t>
  </si>
  <si>
    <t>10.18.</t>
  </si>
  <si>
    <t>Dobava, izrada otvora u zidu, ugradnja u zid, te spajanje glavne tračnice za izjednačenje potencijala, sve komplet sa zaštitnim poklopcem, te sitnim spojnim i montažnim materijalom i priborom.</t>
  </si>
  <si>
    <t>10.19.</t>
  </si>
  <si>
    <t>Izrada spoja kućišta, odnosno PE sabirnica uređaja instalacija slabe struje ("KO") na vod za izjednačenje potencijala, sve komplet sa sitnim spojnim i montažnim materijalom i priborom.</t>
  </si>
  <si>
    <t>10.20.</t>
  </si>
  <si>
    <t>Dobava i postava obujmica za cijevi u sanitarijama, 
za izjednačenje potencijala, sve komplet sa spajanjem.</t>
  </si>
  <si>
    <t>10.21.</t>
  </si>
  <si>
    <t>Uzemljenje metalnih masa pomoću obujmice ili vijkom s nazubljenom podloškom, sve komplet.</t>
  </si>
  <si>
    <t>10.22.</t>
  </si>
  <si>
    <t>Izrada premoštenja prirubnica motora i ventila nazubljenom podloškom, vijkom i maticom s označavanjem crvenim lakom, sve komplet.</t>
  </si>
  <si>
    <t>10.23.</t>
  </si>
  <si>
    <t>Ostali nespecificirani sitni spojni i montažni materijal i pribor.</t>
  </si>
  <si>
    <t>Obračun paušalno</t>
  </si>
  <si>
    <t>10.24.</t>
  </si>
  <si>
    <t>Ispitivanje gromobranske instalacije i izvedba potrebnih mjerenja, izdavanje atesta i izrada revizione knjige, komplet</t>
  </si>
  <si>
    <t>VANJSKI SUSTAV ZAŠTITE OD MUNJE I INSTALACIJA IZJEDNAČENJA POTENCIJALA UKUPNO:</t>
  </si>
  <si>
    <t>Završni radovi</t>
  </si>
  <si>
    <t>4</t>
  </si>
  <si>
    <t>Ventilacija</t>
  </si>
  <si>
    <t>3</t>
  </si>
  <si>
    <t>VRV i split sustavi</t>
  </si>
  <si>
    <t>Grijanje i priprema PTV</t>
  </si>
  <si>
    <t>1</t>
  </si>
  <si>
    <t>U</t>
  </si>
  <si>
    <t>Ukupno završni radovi</t>
  </si>
  <si>
    <t>S</t>
  </si>
  <si>
    <t>O</t>
  </si>
  <si>
    <t>Protupožarno brtvljenje oko svih cijevi, kanala i sl. s prodorima kroz granice požarnih sektora, od ovlaštene tvrtke.</t>
  </si>
  <si>
    <t>4.1.1</t>
  </si>
  <si>
    <t>P</t>
  </si>
  <si>
    <t>N</t>
  </si>
  <si>
    <t>Ukupno ventilacija</t>
  </si>
  <si>
    <t>Fazonski komadi</t>
  </si>
  <si>
    <t>3.5.4</t>
  </si>
  <si>
    <t>3.5.3</t>
  </si>
  <si>
    <t>3.5.2</t>
  </si>
  <si>
    <t>3.5.1</t>
  </si>
  <si>
    <t>Stavka uključuje i sav ovjesni pribor.</t>
  </si>
  <si>
    <t>3.5</t>
  </si>
  <si>
    <t>3.4.1</t>
  </si>
  <si>
    <t>Materijal izrade: pocinčani čelik.</t>
  </si>
  <si>
    <t>3.4</t>
  </si>
  <si>
    <t>3.3.1</t>
  </si>
  <si>
    <t>Original ili jednakovrijedno: Klimaoprema OAS-R 425x125</t>
  </si>
  <si>
    <t>3.3</t>
  </si>
  <si>
    <t>3.2.1</t>
  </si>
  <si>
    <t>Odsisni zračni ventil s oblim ugradbenim okvirom, uključivo obodna  brtva. Zračni ventil s dugačkim konusom za podešavanje količine, s podesivim istrujnim dijelom s pocinčanim čeličnim navojnim vretenom i protumaticom, prilagođen za podešavanje količine zraka. Materijal prednje strane: pocinčani čelični lim lakiran zapečenom bojom RAL 9010. Navedeno: promjer priključka u mm.</t>
  </si>
  <si>
    <t>3.2</t>
  </si>
  <si>
    <t>3.1.1</t>
  </si>
  <si>
    <t xml:space="preserve"> ¤100</t>
  </si>
  <si>
    <t>Upućivanje preko rasvjete.</t>
  </si>
  <si>
    <t>Fiksni broj okretaja ventilatora.</t>
  </si>
  <si>
    <t>Spajanje ventilatora na električno napajanje obuhvaćeno je troškovnikom elektromonterskih radova.</t>
  </si>
  <si>
    <t>3.1</t>
  </si>
  <si>
    <t>Ukupno VRV i split sustavi</t>
  </si>
  <si>
    <t>S rashladnim sredstvom R410A</t>
  </si>
  <si>
    <t>2.7.1</t>
  </si>
  <si>
    <t>Nadopuna instalacije VRV/split sustava rashladnom radnom tvari, u potrebnoj količini.</t>
  </si>
  <si>
    <t>2.7</t>
  </si>
  <si>
    <t>2.6.1</t>
  </si>
  <si>
    <t xml:space="preserve"> Cijevi za odvod kondenzata.</t>
  </si>
  <si>
    <t>Polaganje cijevi u estrih.</t>
  </si>
  <si>
    <t>2.6</t>
  </si>
  <si>
    <t xml:space="preserve"> ¤6,4</t>
  </si>
  <si>
    <t>2.5.3</t>
  </si>
  <si>
    <t xml:space="preserve"> ¤9,57</t>
  </si>
  <si>
    <t>2.5.2</t>
  </si>
  <si>
    <t xml:space="preserve"> ¤19,1</t>
  </si>
  <si>
    <t>2.5.1</t>
  </si>
  <si>
    <t>Bakrene predizolirane cijevi za rashladna sredstva, prema HRN EN 12735-1. Cijevi su u kolutu, ili u šipkama duljine 5m, tvornički predizolirane i predviđene za rashladno sredstvo. Spajanje cijevi se izvodi isključivo tvrdim lemom, a na spojevima se izvodi dodatna izolacija. Sva potrebna ispitivanja cjevovoda, kao što su tlačne probe i ostalo, opisana su u tehničkim propisima i normama, te obuhvaćena jediničnom cijenom i neće se posebno obračunavati</t>
  </si>
  <si>
    <t>2.5</t>
  </si>
  <si>
    <t>2.4.1</t>
  </si>
  <si>
    <t>Priključak d4= ¤9,52/6,35</t>
  </si>
  <si>
    <t>Priključak d3= ¤9,52/6,35</t>
  </si>
  <si>
    <t>Priključak d2= ¤9,52/6,35</t>
  </si>
  <si>
    <t>Priključak d1= ¤19,05/9,52</t>
  </si>
  <si>
    <t>Za plinsku i tekuću fazu</t>
  </si>
  <si>
    <t>Kutija s jednim ulazom i 3 izlaza.</t>
  </si>
  <si>
    <t>Originalne, od proizvođača rashladne opreme odobrene,distributivne kutije za bakrene cijevi u rashladnoj instalaciji, prema projektu.</t>
  </si>
  <si>
    <t>2.4</t>
  </si>
  <si>
    <t>2.3.1</t>
  </si>
  <si>
    <t>Priključak d4= ¤9,52</t>
  </si>
  <si>
    <t>Priključak d3= ¤9,52</t>
  </si>
  <si>
    <t>Priključak d2= ¤9,52</t>
  </si>
  <si>
    <t>Priključak d1= ¤9,52</t>
  </si>
  <si>
    <t>Za tekuću fazu</t>
  </si>
  <si>
    <t>Priključak d4= ¤19,05</t>
  </si>
  <si>
    <t>Priključak d3= ¤19,05</t>
  </si>
  <si>
    <t>Priključak d2= ¤19,05</t>
  </si>
  <si>
    <t>Priključak d1= ¤19,05</t>
  </si>
  <si>
    <t>Za plinsku fazu</t>
  </si>
  <si>
    <t>Račva s jednim ulazom i 3 izlaza.</t>
  </si>
  <si>
    <t>Originalne, od proizvođača rashladne opreme odobrene, Y račve za bakrene cijevi u rashladnoj instalaciji, prema projektu.</t>
  </si>
  <si>
    <t>2.3</t>
  </si>
  <si>
    <t>2.2.4</t>
  </si>
  <si>
    <t>Lp (A) [dB]= 55</t>
  </si>
  <si>
    <t>Phl [kW]= 3,5</t>
  </si>
  <si>
    <t>Pgr [kW]= 3,9</t>
  </si>
  <si>
    <t>2.2.3</t>
  </si>
  <si>
    <t>Phl [kW]= 2,9</t>
  </si>
  <si>
    <t>Pgr [kW]= 2,9</t>
  </si>
  <si>
    <t>2.2.2</t>
  </si>
  <si>
    <t>Lp (A) [dB]= 57</t>
  </si>
  <si>
    <t>Phl [kW]= 2,1</t>
  </si>
  <si>
    <t>Pgr [kW]= 2,3</t>
  </si>
  <si>
    <t>2.2.1</t>
  </si>
  <si>
    <t>Phl [kW]= 1,5</t>
  </si>
  <si>
    <t>Pgr [kW]= 1,6</t>
  </si>
  <si>
    <t>Za ugradnju na zid</t>
  </si>
  <si>
    <t>Stavka obuhvaća međusobno spajanje unutarnjih i vanjskih jedinica signalnim i napojnim vodičima.</t>
  </si>
  <si>
    <t>Unutarnja klima jedinica za spoj s vanjskom jedinicom iz prethodne stavke. Komplet s infracrvenim daljinskim upravljačem.</t>
  </si>
  <si>
    <t>2.2</t>
  </si>
  <si>
    <t>2.1.3</t>
  </si>
  <si>
    <t xml:space="preserve"> Masa: 96 kg</t>
  </si>
  <si>
    <t>a×b×c [mm]= 950x1380x330</t>
  </si>
  <si>
    <t>Lp (A) [dB]= 56</t>
  </si>
  <si>
    <t>Uel [V]= 400</t>
  </si>
  <si>
    <t>Phl [kW]= 15,5</t>
  </si>
  <si>
    <t>Pgr [kW]= 17,4</t>
  </si>
  <si>
    <t>Za spoj do 9 unutarnjih jedinica</t>
  </si>
  <si>
    <t>2.1.2</t>
  </si>
  <si>
    <t xml:space="preserve"> Masa: 64 kg</t>
  </si>
  <si>
    <t>a×b×c [mm]= 850x834x330</t>
  </si>
  <si>
    <t>Lp (A) [dB]= 53</t>
  </si>
  <si>
    <t>Uel [V]= 230</t>
  </si>
  <si>
    <t>Phl [kW]= 8,8</t>
  </si>
  <si>
    <t>Pgr [kW]= 10,1</t>
  </si>
  <si>
    <t>Za spoj do 5 unutarnjih jedinica</t>
  </si>
  <si>
    <t>2.1.1</t>
  </si>
  <si>
    <t>a×b×c [mm]= 950x834x330</t>
  </si>
  <si>
    <t>Phl [kW]= 7,0</t>
  </si>
  <si>
    <t>Pgr [kW]= 8,4</t>
  </si>
  <si>
    <t>Za spoj do 4 unutarnjih jedinica</t>
  </si>
  <si>
    <t>S antivibracijskim stopama</t>
  </si>
  <si>
    <t>Spajanje dizalice topline na električno napajanje obuhvaćeno je troškovnikom elektromonterskih radova.</t>
  </si>
  <si>
    <t>Dizalica topline s izravnim isparavanjem rashladnog sredstva (vanjska jedinica)  freon - zrak, za ugradnju na krov, s inverterskim scroll kompresorom, s aksijalnim ventilatorom. Komplet sa svim nadzornim, upravljačkim, mjernim i sigurnosnim sustavima, kao i konzolama od nehrđajućeg čelika.</t>
  </si>
  <si>
    <t>2.1</t>
  </si>
  <si>
    <t>Ukupno grijanje i priprema PTV</t>
  </si>
  <si>
    <t>1.8.1</t>
  </si>
  <si>
    <t>Spajanje grijalice i termostata na električno napajanje obuhvaćeno je troškovnikom elektromonterskih radova.</t>
  </si>
  <si>
    <t>Termostat za upravljenje radom infragrijalica.</t>
  </si>
  <si>
    <t>1.8</t>
  </si>
  <si>
    <t>1.7.1</t>
  </si>
  <si>
    <t>a×b×c [mm]= 1680x75x40</t>
  </si>
  <si>
    <t>Pgr [kW]= 1,50</t>
  </si>
  <si>
    <t>Infracrvena, viseća, električna grijalica za zagrijavanje proizvodne hale. Stavka obuhvaća vješanje za strop na visini ca. 6,0 m prema zadanom rasteru, sav ovjesni pribor, te pokretnu skelu. Navedeno: dimenzije i snaga grijalice.</t>
  </si>
  <si>
    <t>1.7</t>
  </si>
  <si>
    <t>1.6.1</t>
  </si>
  <si>
    <t>a×b×c [mm]= 620x400x30</t>
  </si>
  <si>
    <t>Pgr [kW]= 0,460</t>
  </si>
  <si>
    <t>Spajanje ogrjevnog tijela i termostata na električno napajanje obuhvaćeno je troškovnikom elektromonterskih radova.</t>
  </si>
  <si>
    <t>Pločasta ogrijevna tijela glatke površine s integriranim elektrogrijačem, s termostatom. Navedeno: dimenzije i snaga grijača.</t>
  </si>
  <si>
    <t>1.6</t>
  </si>
  <si>
    <t xml:space="preserve"> ¤18×1</t>
  </si>
  <si>
    <t>1.5.5</t>
  </si>
  <si>
    <t xml:space="preserve"> ¤22×1</t>
  </si>
  <si>
    <t>1.5.4</t>
  </si>
  <si>
    <t xml:space="preserve"> ¤28×1,5</t>
  </si>
  <si>
    <t>1.5.3</t>
  </si>
  <si>
    <t xml:space="preserve"> ¤35×1,5</t>
  </si>
  <si>
    <t>1.5.2</t>
  </si>
  <si>
    <t xml:space="preserve"> ¤42×1,5</t>
  </si>
  <si>
    <t>1.5.1</t>
  </si>
  <si>
    <t>l/d [mm]= 13</t>
  </si>
  <si>
    <t>1.5</t>
  </si>
  <si>
    <t>T-račva 90°</t>
  </si>
  <si>
    <t>1.4.19</t>
  </si>
  <si>
    <t>Luk 90°</t>
  </si>
  <si>
    <t>1.4.18</t>
  </si>
  <si>
    <t>1.4.17</t>
  </si>
  <si>
    <t>1.4.16</t>
  </si>
  <si>
    <t>1.4.15</t>
  </si>
  <si>
    <t>Prijelaz</t>
  </si>
  <si>
    <t>1.4.14</t>
  </si>
  <si>
    <t>1.4.13</t>
  </si>
  <si>
    <t>1.4.12</t>
  </si>
  <si>
    <t>1.4.11</t>
  </si>
  <si>
    <t>1.4.10</t>
  </si>
  <si>
    <t>1.4.9</t>
  </si>
  <si>
    <t>1.4.8</t>
  </si>
  <si>
    <t>1.4.7</t>
  </si>
  <si>
    <t>1.4.6</t>
  </si>
  <si>
    <t>1.4.5</t>
  </si>
  <si>
    <t>1.4.4</t>
  </si>
  <si>
    <t>1.4.3</t>
  </si>
  <si>
    <t>1.4.2</t>
  </si>
  <si>
    <t>1.4.1</t>
  </si>
  <si>
    <t>1.4</t>
  </si>
  <si>
    <t>1.3.18</t>
  </si>
  <si>
    <t>1.3.17</t>
  </si>
  <si>
    <t>1.3.16</t>
  </si>
  <si>
    <t>1.3.15</t>
  </si>
  <si>
    <t>1.3.14</t>
  </si>
  <si>
    <t>1.3.13</t>
  </si>
  <si>
    <t>1.3.12</t>
  </si>
  <si>
    <t>1.3.11</t>
  </si>
  <si>
    <t>1.3.10</t>
  </si>
  <si>
    <t>1.3.9</t>
  </si>
  <si>
    <t>1.3.8</t>
  </si>
  <si>
    <t>1.3.7</t>
  </si>
  <si>
    <t>1.3.6</t>
  </si>
  <si>
    <t>1.3.5</t>
  </si>
  <si>
    <t>1.3.4</t>
  </si>
  <si>
    <t>1.3.3</t>
  </si>
  <si>
    <t>1.3.2</t>
  </si>
  <si>
    <t>1.3.1</t>
  </si>
  <si>
    <t>Priključak na jednoj strani.</t>
  </si>
  <si>
    <t>Priključak iz poda, za dvocjevno grijanje.</t>
  </si>
  <si>
    <t>S ugrađenim ventilskom slogom i termostatskom glavom.</t>
  </si>
  <si>
    <t>1.3</t>
  </si>
  <si>
    <t xml:space="preserve"> ¤100/¤60</t>
  </si>
  <si>
    <t>1.2.1</t>
  </si>
  <si>
    <t>Stavka uključuje sve fazonske i spojne komade, kao i završnu kapu.</t>
  </si>
  <si>
    <t>Materijal izrade: Polimerni materijal.</t>
  </si>
  <si>
    <t>Dimnjak za spoj kondenzacijskog plinskog kotla neovisnog o zraku u prostoru, sastavljen od predgotovljenih elemenata. Stavka obuhvaća sve pričvrsne i spojne elemente, prema uputama proizvođača. Navedeno: promjer dimnjaka, materijal izrade.</t>
  </si>
  <si>
    <t>1.2</t>
  </si>
  <si>
    <t>1.1.1</t>
  </si>
  <si>
    <r>
      <t>C</t>
    </r>
    <r>
      <rPr>
        <vertAlign val="subscript"/>
        <sz val="10"/>
        <rFont val="Arial"/>
        <family val="2"/>
        <charset val="238"/>
      </rPr>
      <t>32</t>
    </r>
  </si>
  <si>
    <t>V [m3]= 0,130</t>
  </si>
  <si>
    <t>p [mbar]= 20,0</t>
  </si>
  <si>
    <t>Pgr [kW]= 35,0</t>
  </si>
  <si>
    <t>Kondenzacijski uređaj s integriranim spremnikom PTV. Navedeno: volumen spremnika.</t>
  </si>
  <si>
    <t>Mjesto ugradnje: spremište na 2. katu.</t>
  </si>
  <si>
    <t>Spajanje aparata na električno napajanje obuhvaćeno je troškovnikom elektromonterskih radova.</t>
  </si>
  <si>
    <t>Plinski aparat, prema Pravilniku za plinske aparate NN 135/05, izrađen od nekorozivnog materijala, s ugrađenim regulatorom temperature, sigurnosnim termostatom, termometrom, manometrom, optočnom crpkom, ekspanzijskom posudom i sigurnosnim ventilom. Kao gorivo koristi se plin (zemni ili UNP), s plinskim elektromagnetnim ventilom, regulatorom tlaka plina, i elektronskim paljenjem, nadzorom plamena i ionizacije. S ugrađenim ventilatorom za zrak ili dimne plinove, uključivo nadzorni sklop, za priključak na dimnjak ili kroz vanjski zid, odnosno krov. U stavku je uključena i toplinska izolacija, kao i limena oplata, zaštićena i lakirana. Navedeno: nazivna snaga, radni tlak plina, vrsta ložišta.</t>
  </si>
  <si>
    <t>1.1</t>
  </si>
  <si>
    <t>Y</t>
  </si>
  <si>
    <t>Ukoliko nije drukčije navedeno, u jediničnim cijenama uračunat je sav trošak organizacije radilišta, trošak potrebne energije, vode i odvodnje.</t>
  </si>
  <si>
    <t>Ukoliko nije drukčije navedeno, u jediničnim cijenama uračunat je sav spojni i pričvrsni pomoćni materijal, potreban za ugradnju instalacije.</t>
  </si>
  <si>
    <t>Ukoliko nije drukčije navedeno, u jediničnim cijenama uračunati su svi pomoćni građevinski radovi skupa s potrebnim materijalom, kao što su izrada proboja kroz zidove i ploče, kanala u tlu, utora u zidovima i sl. kao i njihovo zatrpavanje nakon ugradnje instalacija.</t>
  </si>
  <si>
    <t>Ukoliko nije drukčije navedeno, u jediničnim cijenama uračunata je izrada svih potrebnih shema, uputa za rukovanje i održavanje, te obuka korisnika.</t>
  </si>
  <si>
    <t>Ukoliko nije drukčije navedeno, u jediničnim cijenama uračunato je puštanje postrojenja u pogon od strane ovlaštenog servisa, te probni pogon.</t>
  </si>
  <si>
    <t>Ukoliko nije drukčije navedeno, u jediničnim cijenama uračunati su atesti za svu ugrađenu opremu i materijal, atesti zavarivača, atesti o tlačnim i funkcionalnim probama, kao i atesti o kvaliteti radnog okoliša i sigurnosti rukovanja postrojenjem, izdani od ovlaštenih ustanova.</t>
  </si>
  <si>
    <t>Ukoliko nije drukčije navedeno, u jediničnim cijenama uračunat je trošak horizontalnog i vertikalnog transporta, kao i  skladištenja materijala, opreme i alata na gradilištu, te trošak čišćenja gradilišta.</t>
  </si>
  <si>
    <t>Ukoliko nije drukčije navedeno, svi radovi odvijaju se na visini do 3,5 m. U jediničnim cijenama uračunata je nabava, izrada, demontaža i odvoz, kao i korištenje skele, ukoliko je potrebna.</t>
  </si>
  <si>
    <t>Ukoliko nije drukčije navedeno, sve stavke troškovnika obuhvaćaju dobavu i ugradnju.</t>
  </si>
  <si>
    <t>Izvoditelj radova dužan je provoditi sve mjere zaštite na radu i zaštite od požara, a za njihovo provođenje odgovoran je voditelj radova.</t>
  </si>
  <si>
    <t>Voditelj radova dužan je napisati završnu izjavu izvoditelja, zapisnik o primopredaji radova, te sudjelovati na tehničkom pregledu.</t>
  </si>
  <si>
    <t>Izvoditelj radova dužan je sve izmjene koje su odobrene od nadzornog inženjera, odnosno projektanta upisom u građevinski dnevnik, unijeti u projekt izvedenog stanja, te ga priložiti dokumentaciji za tehnički pregled, skupa s pisanom suglasnošću od projektanta.</t>
  </si>
  <si>
    <t>Izvoditelj radova dužan je jednom mjesečno vršiti izmjeru izvršenih radova, i izmjerene količine sa svim dokaznicama unijeti u građevinsku knjigu, koju ovjeravaju voditelj radova i nadzorni inženjer nakon provjere dokaznica.</t>
  </si>
  <si>
    <t>Izvoditelj radova dužan je voditi građevinski dnevnik, koji mora stalno biti na gradilištu, a ovjeravaju ga voditelj radova i nadzorni inženjer.</t>
  </si>
  <si>
    <t>Izvoditelj radova dužan je radove izvoditi prema odobrenom projektu, uputama nadzornog inženjera upisanim u građevinski dnevnik, te pravilima struke i važećim propisima.</t>
  </si>
  <si>
    <t>Voditelj radova dužan je prije početka radova pregledati i proučiti projektnu dokumentaciju, te pisanim putem upozoriti nadzornog inženjera na greške koje je uočio.</t>
  </si>
  <si>
    <t>Ponuđač radova na strojarskim instalacijama dužan je u jedinične cijene uračunati trošak voditelja radova, koji mora zadovoljavati sve uvjete za voditelja radova. Rješenje o imenovanju voditelja radova mora biti ovjereno od odgovorne osobe tvrtke izvoditelja, kao i od imenovane osobe, te skupa s uvjerenjem o položenom stručnom ispitu imenovane osobe dostavljeno nadzornom inženjeru za strojarske instalacije, prije početka radova.</t>
  </si>
  <si>
    <t xml:space="preserve">Ukoliko opis stavke nije u potpunosti sukladan navedenom tipu proizvoda, ponuđač je dužan prije davanja ponude zatražiti pojašnjenje od projektanta. U suprotnom, smatra se da je ponudio upravo proizvod koji je predviđen projektom. </t>
  </si>
  <si>
    <t xml:space="preserve">Ponuđač nije dužan ponuditi proizvode/tipove navedene u stavkama ovog troškovnika, ali je za sve zamjenske proizvode/tipove dužan prilikom nuđenja priložiti dokaz o jednakovrijednosti. Smatra se da je jednakovrijednost zadovoljena ukoliko su ponuđenim proizvodom/tipom zadovoljeni, bez iznimke, svi traženi parametri, uz istu ili bolju kakvoću. </t>
  </si>
  <si>
    <t>Ponuđač je dužan ponuditi sve stavke ovog troškovnika, bez iznimke. Ponude s nepopunjenim stavkama, ili s pogrešno množenim, odnosno zbrojenim cijenama i količinama, smatrat će se nevažećima.</t>
  </si>
  <si>
    <t>Svi u ovim uvodnim odredbama navedeni radovi, materijali i usluge uračunati su u jedinične cijene, te se ne zaračunavaju posebno.</t>
  </si>
  <si>
    <t>Opći uvjeti</t>
  </si>
  <si>
    <t>AB montažna konstrukcija</t>
  </si>
  <si>
    <t xml:space="preserve">      00.</t>
  </si>
  <si>
    <t xml:space="preserve">      01.</t>
  </si>
  <si>
    <t>Stup dimenzije 0,50/0,50/11,30 m ; beton klase C25/30  S1</t>
  </si>
  <si>
    <t xml:space="preserve">      01.a.</t>
  </si>
  <si>
    <t>Stup dimenzije 0,50/0,50/11,30 m ; beton klase C25/30  S2</t>
  </si>
  <si>
    <t xml:space="preserve">      01.b.</t>
  </si>
  <si>
    <t>Stup dimenzije 0,60/0,60/11,50 m ; beton klase C25/30  S8</t>
  </si>
  <si>
    <t xml:space="preserve">      02.</t>
  </si>
  <si>
    <t>Stup dimenzije 0,50/0,50/11,40 m ; beton klase C25/30  S3</t>
  </si>
  <si>
    <t xml:space="preserve">      03.</t>
  </si>
  <si>
    <t>Stup dimenzije 0,50/0,50/8,15 m ; beton klase C25/30  S6</t>
  </si>
  <si>
    <t xml:space="preserve">      04.</t>
  </si>
  <si>
    <t>Krovni "A" nosač, poprečnog "T" presjeka, dvostrešnog pada 2%, dimenzije 0,20-0,50/0,82-1,00/18,00 m ; beton klase C50/60  KN1</t>
  </si>
  <si>
    <t xml:space="preserve">      04.a.</t>
  </si>
  <si>
    <t>Krovni "A" nosač, poprečnog "T" presjeka, dvostrešnog pada 2%, dimenzije 0,20-0,50/0,82-1,00/18,00 m ; beton klase C50/60  KN1B</t>
  </si>
  <si>
    <t xml:space="preserve">      05.</t>
  </si>
  <si>
    <t>Krovni "A" nosač, poprečnog "T" presjeka, dimenzije 0,15-0,50/0,50-0,56/6,40 m ; beton klase 30/37  KN2</t>
  </si>
  <si>
    <t xml:space="preserve">      06.</t>
  </si>
  <si>
    <t>Krovni "T" nosač, dimenzije 0,15-0,50/0,50/5,80 m ; beton klase C30/37  KN3</t>
  </si>
  <si>
    <t xml:space="preserve">      07.</t>
  </si>
  <si>
    <t>Vjenčana "I" greda, dimenzije 0,20/0,50/6,60 m ; beton klase C30/37  VG1</t>
  </si>
  <si>
    <t xml:space="preserve">      07.a.</t>
  </si>
  <si>
    <t>Vjenčana "I" greda, dimenzije 0,20/0,50/4,80 m ; beton klase C30/37  VG2</t>
  </si>
  <si>
    <t xml:space="preserve">      08.</t>
  </si>
  <si>
    <t>Stropna "L" greda, dimenzije 0,60-0,40/0,80/6,70 m ; beton klase C30/37  LG1 i LG2 (II. kat)</t>
  </si>
  <si>
    <t xml:space="preserve">      09.</t>
  </si>
  <si>
    <t>Stropna "L" greda, dimenzije 0,60-0,40/0,52/4,90 m ; beton klase C30/37  LG3 (I. i II. kat)</t>
  </si>
  <si>
    <t xml:space="preserve">      09.a.</t>
  </si>
  <si>
    <t>Stropna "L" greda, dimenzije 0,60-0,40/0,80/2,60 m ; beton klase C30/37  LG3A (I. i II. kat)</t>
  </si>
  <si>
    <t xml:space="preserve">      10.</t>
  </si>
  <si>
    <t>Stropna "OTG" greda, dimenzije 0,30-0,50/0,70/4,90 m ; beton klase C30/37  OTG1</t>
  </si>
  <si>
    <t xml:space="preserve">      10.a.</t>
  </si>
  <si>
    <t>Stropna "OTG" greda, dimenzije 0,30-0,50/0,70/2,60 m ; beton klase C30/37  OTG1A</t>
  </si>
  <si>
    <t xml:space="preserve">      11.</t>
  </si>
  <si>
    <t>Stropna TT ploča dimenzije 2,40/0,60/12,20 m ; beton klase C30/37  TT2 Cijena bez tlačne ploče d=10 cm. Obračun po m2.</t>
  </si>
  <si>
    <r>
      <t>m</t>
    </r>
    <r>
      <rPr>
        <vertAlign val="superscript"/>
        <sz val="9"/>
        <rFont val="Arial"/>
        <family val="2"/>
        <charset val="238"/>
      </rPr>
      <t>2</t>
    </r>
  </si>
  <si>
    <t xml:space="preserve">      12.</t>
  </si>
  <si>
    <t>Stropna TT ploča dimenzije 2,40/0,60/18,00 m ; beton klase C50/60  TT1 Cijena bez tlačne ploče d=10 cm. Kalkulirano pokretno opterećenje 5,0 kN/m2. Obračun po m2.</t>
  </si>
  <si>
    <t xml:space="preserve">      13.</t>
  </si>
  <si>
    <t>Međukatna OMNIA ploče, dužine l=6,00 m, debljine d=8 cm ; beton klase C30/37  Obračun po m2. U cijenu nije uključena tlačna ploča d=14 cm. (beton, oplata, armatura)</t>
  </si>
  <si>
    <t>Stup dimenzije 0,50/0,50/7,60 m ; beton klase C25/30  S4, S5</t>
  </si>
  <si>
    <t xml:space="preserve">      02.a.</t>
  </si>
  <si>
    <t>Krovni "A" nosač, poprečnog "T" presjeka, dvostrešnog pada 2%, dimenzije 0,20-0,50/0,82-1,00/18,00 m ; beton klase C50/60  KN1A</t>
  </si>
  <si>
    <t>Krovni "A" nosač, poprečnog "T" presjeka, dvostrešnog pada 2%, dimenzije 0,20-0,50/0,82-1,00/18,00 m ; beton klase C50/60  KN4, KN5</t>
  </si>
  <si>
    <t>Kranska "T" greda, dimenzije 0,20-0,50/0,70/7,20 m ; beton klase C30/37  KG1 Kalkulirana greda za kran nosivosti 5 t. U cijenu uključene pločevine dimenzije 150x150x10 mm - 15 kom po gredi.</t>
  </si>
  <si>
    <t xml:space="preserve">   A/IV/ 01.</t>
  </si>
  <si>
    <t xml:space="preserve">   A/IV/ 02</t>
  </si>
  <si>
    <t xml:space="preserve">   A/IV/ 03.</t>
  </si>
  <si>
    <t xml:space="preserve">   A/IV/ 04.</t>
  </si>
  <si>
    <t>Anker pločice</t>
  </si>
  <si>
    <t>Dobava i ugradba raznih anker pločica na spojevima s čeličnim dijelovima. Obračun po kg.</t>
  </si>
  <si>
    <t xml:space="preserve">   A/IV/ 05.</t>
  </si>
  <si>
    <t>Podupiranje OMNIA PLOČA</t>
  </si>
  <si>
    <t>Postava čeličnih podupirača s drvenom potkonstrukcijom na ležajevima i na trečinama raspona omnia ploča. Obračun po m2 poduprte konstrukcije.</t>
  </si>
  <si>
    <t>Protupožarna brtvljenja</t>
  </si>
  <si>
    <t>Protupožarna brtvljenja spojeva konstrukcije na spoju požarnih sektora, obavlja se sa specijalnim materijalima za požarno brtvljenje. Obračun po stvarno utrošenom vremenu i materijalu, ovjerenom od nadzornog inženjera.</t>
  </si>
  <si>
    <t xml:space="preserve">Stavke obuhvaćaju izradu, dobavu (transport) i montaža armirano betonskih montažnih elemenata prema statičkom proračunu i nacrtima, iz betona propisanih projektom ,dimenzija prema projektu ,  izrada rupa vel. 60/60 cm (2 komada po nosaču za ugradnju ovjesa). Stavka obuhvaća i izvedbu potrebnih oplata. Beton se izvodi u glatkim oplatama i naknadno se ne obrađuje. Svi eventualni naknadni troškovi obrade betona teret su izvoditelja radova. Stavkom obuhvaćeno umetanje trobridnih kutnih letvica na svim oštrim rubovima betonskih ploha. Dobava, sječenje, savijanje i postava armature prema planovima savijanja armature i statičkom proračunu. Armatura  B 500B-R posebno iskazana i obračunata. Pozicija uključuje izvedbu svih potrebnih prodora bez posebne nadoplate. Obračun po komadu izvedene i montirane grede.
</t>
  </si>
  <si>
    <t>D/I</t>
  </si>
  <si>
    <t>D/II/2.</t>
  </si>
  <si>
    <t>D/II/3.</t>
  </si>
  <si>
    <t>D/II/4.</t>
  </si>
  <si>
    <t>D/II/5.</t>
  </si>
  <si>
    <t>D/II/6.</t>
  </si>
  <si>
    <t>D/II/7.</t>
  </si>
  <si>
    <t>D/II/8.</t>
  </si>
  <si>
    <t>D/II/9.</t>
  </si>
  <si>
    <t>D/II/10.</t>
  </si>
  <si>
    <t>D/II/13.</t>
  </si>
  <si>
    <t>D/II/14.</t>
  </si>
  <si>
    <t>D/III</t>
  </si>
  <si>
    <r>
      <t>Izrada vertikalne hidroizolacije zida i poda sanitarnih prostora - tuševi, jame za podiznu platformu, i ostalih šahtova gdje je potrebno polimer cementnim elastičnim  premazom. Izrada obuhvaća:
-vlaženje pripremljene površine zida četkom ili prskalicom;
-priprema materijala prema uputama proizvođača materijala;
-nanošenje polimer cementnog premaza</t>
    </r>
    <r>
      <rPr>
        <sz val="11"/>
        <color indexed="8"/>
        <rFont val="Calibri"/>
        <family val="2"/>
        <charset val="238"/>
      </rPr>
      <t xml:space="preserve"> četkom u tri sloja s razmakom među slojevima 10÷24sata;
-njegovanje nanešenog materijala vodenom maglicom. Obračun po m2 izvedene hidroizolacije. U cijenu uključiti kompletan sistem hidroizolacije (armiranje s staklenom mrežicom), koji obuhvaća i prijelaze pod-zid, brtvljenje oko instalacija i slično. (Napomena: podizanje hidroizolacije na visinu do 2 m)</t>
    </r>
  </si>
  <si>
    <t>Dobava i postava KOMBIPOR ploča d=75 mm na zid između grijanog dijela objekat  i proizvodnog prostora. Kombipor ploče pričvršćuju se prema ETICS pravilima s ljepilom i plastičnim tiplama, zaglađuju se s 2 sloja ljepila u koji se postavlja staklena mrežica kao armatura.</t>
  </si>
  <si>
    <t>TERMOIZOLACIJA TEMELJNE PLOČE PRIZEMLJA XPS 50-5 cm</t>
  </si>
  <si>
    <t>Dobava i postava sloja PE-folija debljine 0,20 mm kao zaštite termoizolacije poda za vrijeme izvedbe AB PLOČE. Eventualni spojevi folija moraju biti izvedeni vodonepropusno. Foliju je uza zidove potrebno uzdići tako, da štiti i rubne uzdignute trake polistirena, koje odvajaju plivajući pod od zidova i stupova. Izvedba na terasama i podovima kata, te na podovima stubišnih jezgri na svim etažama.</t>
  </si>
  <si>
    <t>A/X/4.</t>
  </si>
  <si>
    <t>A/X/6.</t>
  </si>
  <si>
    <t>A/X/7.</t>
  </si>
  <si>
    <t>A/X/8.</t>
  </si>
  <si>
    <t>A/X/9.</t>
  </si>
  <si>
    <t>B/III/2.</t>
  </si>
  <si>
    <t>B/III/1.</t>
  </si>
  <si>
    <t>B/III/3.</t>
  </si>
  <si>
    <t>B/III/4.</t>
  </si>
  <si>
    <t>B/III/5.</t>
  </si>
  <si>
    <t>B/III/6.</t>
  </si>
  <si>
    <t>Dobava izrada i ugradba, elektromotornih kliznih ulaznih vratiju za ulaz na parcelu, daljinski upravljanih, Vrata su izvedena od čeličnih profila, i nalaze se na vodilici ugrađenoj u betonsku gredu. Dužina vratiju 700 cm, visina 150 cm. AKZ vruće pocinčavanje t=100 mikrona. Obračun po komadu.</t>
  </si>
  <si>
    <t>B/IV/3.</t>
  </si>
  <si>
    <t>B/III</t>
  </si>
  <si>
    <t>B/V/1.</t>
  </si>
  <si>
    <t>B/VII/1</t>
  </si>
  <si>
    <t>B/VII/2</t>
  </si>
  <si>
    <t>B/VII/3</t>
  </si>
  <si>
    <t>B/VII/4</t>
  </si>
  <si>
    <t>B/VII/5</t>
  </si>
  <si>
    <t>B/VII/6</t>
  </si>
  <si>
    <t>B/VII/7</t>
  </si>
  <si>
    <t>B/VIII/1.</t>
  </si>
  <si>
    <t>B/VIII/2.</t>
  </si>
  <si>
    <t>B/VIII/3.</t>
  </si>
  <si>
    <t>B/VIII/4.</t>
  </si>
  <si>
    <t>B/VIII/5.</t>
  </si>
  <si>
    <t>B/VIII/6.</t>
  </si>
  <si>
    <r>
      <t xml:space="preserve">Izvedba lakog montažnog pregradnog zida s
gipskartonskim pločama
Sistem kao pregradni zid Knauf W112.
</t>
    </r>
    <r>
      <rPr>
        <b/>
        <sz val="10"/>
        <rFont val="Arial CE"/>
        <charset val="238"/>
      </rPr>
      <t>Ukupna debljina zida 15,0 cm.</t>
    </r>
    <r>
      <rPr>
        <sz val="10"/>
        <rFont val="Arial CE"/>
        <family val="2"/>
        <charset val="238"/>
      </rPr>
      <t xml:space="preserve">
Pregradni zid s jednostrukom metalnom
potkonstrukcijom iz pocinčanih čeličnih CW i UW
profila širine d=7,0 cm, te izolacijom iz kamene
vune, obostrano dvostruko obložen gipskartonskim pločama.
Izloacijski sloj: kamena vuna volumenske mase
30kg/m3 , d= 5,0 cm
Dvostruka obloga sa jedne strane potkonstrukcije
izvodi se iz gipskartonskih ploča tipa kao Knauf A13 (d=2x1,25 cm)
Kvaliteta obrade površine Q2 (prema kategorizaciji proizvođača sistema).
Stavkom obuhvaćena i izvedba ojačanja od UA profila za ugradnju dovratnika.
U cijenu izrade uračunata je dobava, transport,
montaža i ugradnja svih potrebnih elemenata, kao i sve radnje i izrada svih detalja(kod spajanja
na obodne konstrukcije, izrada dilatacija),
a sve prema uputama i tehničkoj specifikaciji
proizvođača sistema
</t>
    </r>
  </si>
  <si>
    <t>LAKI MONTAŽNI PREGRADNI ZID S GIPSKARTONSKIM PLOČAMA TIPA KNAUF W-112  d=15 cm</t>
  </si>
  <si>
    <t>LAKI MONTAŽNI PREGRADNI ZID S GIPSKARTONSKIM PLOČAMA TIPA KNAUF W-112  d=10 cm</t>
  </si>
  <si>
    <r>
      <t xml:space="preserve">Izvedba lakog montažnog pregradnog zida s
gipskartonskim pločama
Sistem kao pregradni zid Knauf W112.
</t>
    </r>
    <r>
      <rPr>
        <b/>
        <sz val="10"/>
        <rFont val="Arial CE"/>
        <charset val="238"/>
      </rPr>
      <t>Ukupna debljina zida 10,0 cm.</t>
    </r>
    <r>
      <rPr>
        <sz val="10"/>
        <rFont val="Arial CE"/>
        <family val="2"/>
        <charset val="238"/>
      </rPr>
      <t xml:space="preserve">
Pregradni zid s jednostrukom metalnom
potkonstrukcijom iz pocinčanih čeličnih CW i UW
profila širine d=7,0 cm, te izolacijom iz kamene
vune, obostrano dvostruko obložen gipskartonskim pločama.
Izloacijski sloj: kamena vuna volumenske mase
30kg/m3 , d= 5,0 cm
Dvostruka obloga sa jedne strane potkonstrukcije
izvodi se iz gipskartonskih ploča tipa kao Knauf A13 (d=2x1,25 cm)
Kvaliteta obrade površine Q2 (prema kategorizaciji proizvođača sistema).
Stavkom obuhvaćena i izvedba ojačanja od UA profila za ugradnju dovratnika.
U cijenu izrade uračunata je dobava, transport,
montaža i ugradnja svih potrebnih elemenata, kao i sve radnje i izrada svih detalja(kod spajanja
na obodne konstrukcije, izrada dilatacija),
a sve prema uputama i tehničkoj specifikaciji
proizvođača sistema
</t>
    </r>
  </si>
  <si>
    <t>JEDNOKRILNA VRATA 90/200   st.12</t>
  </si>
  <si>
    <t xml:space="preserve">Unutarnja puna jednokrilna zaokretna vrata, svijetlog otvora 90/200 cm, u građ. otvoru vel. 100/205 cm. Ugradba u zid od gips-kartona deb. 10 cm ili deblji.  Dovratnik je metalni tipski Knauf bojan poliuretanskom bojom po izboru projektanta, a krilo je furnir-bukva. Završna obrada vratnog krila trostruki nalič lazurnom bojom po izboru projektanta. Uključivo standardni okov i pokrovne letvice. Izvesti po shemi stolarije </t>
  </si>
  <si>
    <t>JEDNOKRILNA VRATA  80/200  st.13</t>
  </si>
  <si>
    <t>Unutarnja puna jednokrilna zaokretna vrata, svijetlog otvora 80/200 cm, u građ. otvoru vel. 90/205 cm. Ugradba u zid deb. 10 cm.  Dovratnik je metalni tipski Knauf bojan poliuretanskom bojom po izboru projektanta, a krilo je furnir-bukva. Završna obrada vratnog krila trostruki nalič lazurnom bojom po izboru projektanta. Uključivo standardni okov i pokrovne letvice. Izvesti po shemi stolarije</t>
  </si>
  <si>
    <t>DVOKRILNA VRATA 200/200   st.17</t>
  </si>
  <si>
    <t>Unutarnja puna dvokrilna zaokretna vrata, svijetlog otvora 200/200 cm, u građ. otvoru vel. 205/205 cm. Ugradba u zid deb. 20 cm.  Dovratnik je metalni tipski Knauf bojan poliuretanskom bojom po izboru projektanta, a krilo je furnir-bukva. Završna obrada vratnog krila trostruki nalič lazurnom bojom po izboru projektanta. Uključivo standardni okov i pokrovne letvice. Izvesti po shemi stolarije.</t>
  </si>
  <si>
    <t>B/VI/6.</t>
  </si>
  <si>
    <t>Doprema i ugradnja pregradnih stijena u sanitarnim čvorovima, debljine 10,0 cm, visine 2,00 m sa jednokrilnim vratima 65/200 cm, od PVC-stolarije. Izvesti po shemi stolarije u prizemlju, 1. i 2.  katu.</t>
  </si>
  <si>
    <t>PVC PREGRADA U SANITARNIM ČVOROVIMA IZMEĐU PISOARA I UMIVAONIKA</t>
  </si>
  <si>
    <t>Doprema i ugradnja PVC pregrade u aluminijskom okviru u sanitarnim čvorovima, debljine 1,0 cm, visine 1,00 m, širine 60 cm, od PVC-stolarije. Izvesti po shemi.</t>
  </si>
  <si>
    <t>JEDNOKRILNA VRATA - 65/200  st 14.</t>
  </si>
  <si>
    <t>B/VI/5.</t>
  </si>
  <si>
    <t>D/III/1.</t>
  </si>
  <si>
    <t>D/III/2.</t>
  </si>
  <si>
    <t>D/III/3.</t>
  </si>
  <si>
    <t>Ličenje vidljivog dijela cjevovoda lakom žute boje, stavka obuhvaća i pripremu površine. Obračun po dužnom metru cijevi. Navedeno: dimenzija cijevi.</t>
  </si>
  <si>
    <t>LIČENJE CIJEVI ŽUTOM BOJOM</t>
  </si>
  <si>
    <t>Troškovničke stavke za instalacije zemnog plina prilagoditi opremi i smjernicama koje propisuje operator distribucijskog sustava plina.</t>
  </si>
  <si>
    <t>Iskolčenje trase cjevovoda i objekata. Rad obuvaća sva geodetska mjerenja kojima se podaci iz projekta prenose na teren, osiguranje osi iskolčene trase, profiliranje, obnavljanje i održavanje iskolčenih oznaka na terenu za sve vrijeme građenja odnosno do predaje radova investitoru. Izvođač je dužan sve točke osigurati položajno i visinski tako da ih je u tijeku ili po završenom radu moguće lako obnoviti. Prije početka iskopa izvođač je dužan navedeni plan iskolčenja predati nadzornom inženjeru na uvid radi kontrole ispravnosti postupka. Izvođač ne smije početi sa radovima prije nego što dobije suglasnost nadzornog inženjera na ovu dokumentaciju. Iskolčenje trase provesti na temelju podataka iz projekta. Obračun po m' iskolčene trase.</t>
  </si>
  <si>
    <t>D/II/1.0.</t>
  </si>
  <si>
    <t>D/II/1.1.</t>
  </si>
  <si>
    <t>IZO KOMAD neposredno prije ulaza cijevi u plinski ormarić.</t>
  </si>
  <si>
    <t>D/II/15.</t>
  </si>
  <si>
    <t>Geodetski snimak cjelokupne mreže podzemnih cjevovoda, s oznalama cjevovoda, trasama i visinskim kotama, kao i svih podzemnih građevina.</t>
  </si>
  <si>
    <t>D/II/16.</t>
  </si>
  <si>
    <t>B/VI/7.</t>
  </si>
  <si>
    <t>Doprema i ugradnja unutarnje staklene pregrade 490/300 cm u aluminijskom okviru s ugrađenim dvokrilnim staklenim vratima 200/215 cm koja se mogu otvarati za 180 stupnjeva. Izvesti po shemi. Komplet sa svim brtvama,  okovom i bravama, do potpune funkcionalnosti.</t>
  </si>
  <si>
    <t>UNUTARNJA STAKLENA  PREGRADA S DVOKRILNIM VRATIMA PREMA IZLOŽBENOM PROSTORU stavka 10.</t>
  </si>
  <si>
    <t>VANJSKA STAKLENA  PREGRADA S DVOKRILNIM VRATIMA NA ULAZU U OBJEKT stavka 3.</t>
  </si>
  <si>
    <t>B/VI/8.</t>
  </si>
  <si>
    <t>UNUTARNJA STAKLENA  PREGRADA S DVOKRILNIM VRATIMA ULAZ - VJETROBRAN stavka 3a.</t>
  </si>
  <si>
    <t>ALUMINIJSKA VRATA 90/215 - PANIK IZLAZ PRIZEMLJE st 1.</t>
  </si>
  <si>
    <t>ALUMINIJSKA VRATA 90/240 - PANIK IZLAZ II KAT st 1A.</t>
  </si>
  <si>
    <t>B/III/7.</t>
  </si>
  <si>
    <t>B/III/8.</t>
  </si>
  <si>
    <t>ALUMINIJSKA DVOKRILNA VRATA 170/215 - PANIK IZLAZ PRIZEMLJE st 2A.</t>
  </si>
  <si>
    <t>Dobava i ugradnja staklene bezokvirne stijene 600/310 cm s ugrađenim mimokretnim dvokrilnim vratima 200/215 cm (otvaranje za 180 st), Staklo je sigurnosno kaljeno, laminirano, Stukturalno kontinuiranu staklenu stijenu sa termo izolacijskim staklom minimalno K 1,3 W/m2, protuprovalna zastita Wk2. Komplet sa svim brtvama i panik bravama s letvom,  do potpune funkcionalnosti. Ugraditi senzore i motore za automatsko otvaranje  i aluminijsku žaluzinu s montažom s unutarnje strane stakla. Prema shemi 3a.</t>
  </si>
  <si>
    <t>ALUMINIJSKA DVOKRILNA VRATA 170/215 -  IZLAZ PRIZEMLJE st 2.</t>
  </si>
  <si>
    <t>B/III/9.</t>
  </si>
  <si>
    <t>AL PROZORI   4x70/110 - stavka 7.</t>
  </si>
  <si>
    <t>B/III/10.</t>
  </si>
  <si>
    <t>B/VI/9.</t>
  </si>
  <si>
    <t>B/VI/10.</t>
  </si>
  <si>
    <t>B/VI/11.</t>
  </si>
  <si>
    <t>VANJSKA STAKLENA STIJENA 205+205/220 cm  st.</t>
  </si>
  <si>
    <t>Dobava i ugradnja staklene bezokvirne stijene 205+205/220 cm, Staklo je sigurnosno kaljeno, laminirano. Stukturalno kontinuiranu staklenu stijenu sa termo izolacijskim staklom minimalno K 1,3 W/m2, zvucne izolacije do 47 db, protuprovalna zastita Wk2. Komplet sa svim brtvama, čeličnom potkonstrukcijom,  prekidom toplinskog mosta,   do potpune funkcionalnosti. Ugraditi aluminijsku žaluzinu s montažom s unutarnje strane stakla. Prema shemi.</t>
  </si>
  <si>
    <t>Dobava i ugradnja staklene bezokvirne stijene 425/310 cm s ugrađenim mimokretnim dvokrilnim vratima 200/215 cm (otvaranje za 180 st), Staklo je sigurnosno kaljeno, laminirano. Stukturalno kontinuiranu staklenu stijenu sa termo izolacijskim staklom minimalno K 1,3 W/m2, zvucne izolacije do 47 db, protuprovalna zastita Wk2. Komplet sa svim brtvama, prekidom toplinskog mosta, čeličnom potkonstrukcijom i panik bravama s letvom,  do potpune funkcionalnosti. Ugraditi senzore i motore za automatsko otvaranje i aluminijsku žaluzinu s montažom s unutarnje strane stakla. Prema shemi 3.</t>
  </si>
  <si>
    <t>AL PROZORI   115/170 - stavka 8.</t>
  </si>
  <si>
    <t>AL PROZORI   115/162 - stavka 8A.</t>
  </si>
  <si>
    <t>B/III/11.</t>
  </si>
  <si>
    <t>B/III/12.</t>
  </si>
  <si>
    <t>AL PROZORI   ČETVEROKRILNI  2x60/2x120 KAT stavka 8B.</t>
  </si>
  <si>
    <t>AL PROZORI   ČETVEROKRILNI  2x60/2x120  (II KAT) S MEHANIZMOM ZA OTVARANJE (prozor za odimljavanje) stavka 8B-1.</t>
  </si>
  <si>
    <t>B/III/13.</t>
  </si>
  <si>
    <t>B/III/14.</t>
  </si>
  <si>
    <t>AL PROZORI   DVOKRILNI  2x115/170 KAT stavka 9.</t>
  </si>
  <si>
    <t>AL PROZORI   DVOKRILNI  2x115/162 (II KAT) stavka 9A.</t>
  </si>
  <si>
    <t>B/III/15.</t>
  </si>
  <si>
    <t>B/III/16.</t>
  </si>
  <si>
    <t>B/III/17.</t>
  </si>
  <si>
    <t>ULAZNA VRATA KLIZNA ELEKTRIČNA</t>
  </si>
  <si>
    <t>a) 2 vertikalne  čel. cijevi O 25 mm na 57,5 cm osnog razmaka;</t>
  </si>
  <si>
    <t>b) prečki od  čel. cijevi O 25 mm na osnom razmaku 30 cm (kom 23) + (9 kom klizni dio);</t>
  </si>
  <si>
    <t xml:space="preserve"> - obruča od  čelika 50/10 mm, savijeno R=37 cm (8 kom);</t>
  </si>
  <si>
    <t xml:space="preserve"> - vertikalnih ukruta od plosnog  čelika 40/10 mm (8 kom).</t>
  </si>
  <si>
    <t>Svi spojevi vareni, svi varovi fino obrušeni.  AKZ 2 naliča boje ukupno 80 mikrona</t>
  </si>
  <si>
    <t>Penjalice s leđobranima za penjanje na krov ukupne visine 6,5 m. Penjalice se sastoje od:</t>
  </si>
  <si>
    <t>h=6,5 m</t>
  </si>
  <si>
    <t>PENJALICE ZA NA KROV NIŽI</t>
  </si>
  <si>
    <t>Penjalice s leđobranima za penjanje na krov ukupne visine 5,0 m. Penjalice se sastoje od:</t>
  </si>
  <si>
    <t>PENJALICE ZA NA KROV S NIŽEG NA VIŠI</t>
  </si>
  <si>
    <t>h=5,0 m</t>
  </si>
  <si>
    <t>A/X/11.</t>
  </si>
  <si>
    <t>UKUPNO PODOPOLAGAČKI RADOVI:</t>
  </si>
  <si>
    <t>VANJSKA STAKLENA STIJENA 205+120+205/220 cm  st.</t>
  </si>
  <si>
    <t>Dobava i ugradnja staklene bezokvirne stijene 205+120+205/220 cm, Staklo je sigurnosno kaljeno, laminirano. Stukturalno kontinuiranu staklenu stijenu sa termo izolacijskim staklom minimalno K 1,3 W/m2, zvucne izolacije do 47 db, protuprovalna zastita Wk2. Komplet sa svim brtvama, čeličnom potkonstrukcijom,  prekidom toplinskog mosta,   do potpune funkcionalnosti. Ugraditi aluminijsku žaluzinu s montažom s unutarnje strane stakla. Prema shemi.</t>
  </si>
  <si>
    <t>SEKCIJSKA ROLO VRATA VEL. 360/420 cm  St.6</t>
  </si>
  <si>
    <t>Fasadna sekcijska rolo vrata prizemlja za ulaz u halu izrađena od punjenih panela s dodatnim jednokrilnim ugrađenim vratima, za građ. otvor vel. 360/420 cm. Kutija za namatanje ugrađena iznad stropa. Vodilice visine 420 cm. Mogućnost ručnog upravljanja i blokiranja u slučaju pružanja otpora. Osnovna konstrukcija obuhvaćena čel. radovima (rubni vertikalni čel. stupovi). Stavka uključuje i svu dodatnu potrebnu čel. potkonstrukciju za prihvaćanje vodilica, ugradbu motora, stopiranje rolo krila i ostalo te sav potrebni okov, brtvljenje i opšavne limove. Izvesti prema shemi bravarije  6. Obračun po komadu ugrađenih vratiju.</t>
  </si>
  <si>
    <t>SEKCIJSKA ROLO VRATA VEL. 400/420 cm St.4.</t>
  </si>
  <si>
    <t>B/III/2a.</t>
  </si>
  <si>
    <t>Napomena: bez Pluvia sifona, u cijeni samo usmjerivači</t>
  </si>
  <si>
    <t xml:space="preserve">KABELSKA KANALIZACIJA </t>
  </si>
  <si>
    <t>Luk 30°</t>
  </si>
  <si>
    <t>Plinski priključni ormarić za smještaj regulacijskog sklopa te plinskog brzozatvarajućeg ventila. Izrađen od čeličnog lima, zaštićen od korozije postupkom fosfatizacije, završni sloj plastificiran u žutoj boji, RAL 1021. Opremljen je bravicom za osiguranje od neovlaštenog pristupa. ukupna površina za prozračivanje je 30 cm2. Na vratima se nalazi natpis „PLIN“. Navedeno: vanjske mjere ormarića.</t>
  </si>
  <si>
    <t>Original ili jednakovrijedno: ELSTER M2R5 25F</t>
  </si>
  <si>
    <t>Plinomjer volumetrijsko membranski, vatrootporni, brzohodni s dvije komore i razvodom s klizačima. Namijenjeni su za mjerenje potrošnje zemnog plina. Tlak plina u plinomjeru može se kretati od 3 do 500 mbar. Ugradnja u prostoru.</t>
  </si>
  <si>
    <t>Qmax [m3/h]= 6,0</t>
  </si>
  <si>
    <t>Original ili jednakovrijedno: Ikom G-4 R</t>
  </si>
  <si>
    <t xml:space="preserve"> NO 50</t>
  </si>
  <si>
    <t>NO 25</t>
  </si>
  <si>
    <t>NO15</t>
  </si>
  <si>
    <t>DN15</t>
  </si>
  <si>
    <t>DOJAVA POŽARA</t>
  </si>
  <si>
    <t>SUSTAV DOJAVE POŽARA</t>
  </si>
  <si>
    <t>Cijena za svaku točku ovog troškovnika mora obuhvatiti dobavu, montažu, spajanje, po potrebi uzemljenje, te dovođenje u stanje potpune funkcionalnosti.</t>
  </si>
  <si>
    <t>U cijenu također ukalkulirati sav potreban spojni, montažni, pridržni i ostali materijal potreban za potpuno funkcioniranje.</t>
  </si>
  <si>
    <t>Radeći ponudu obavezno pročitati tehnički opis i pregledati nacrte, te tražiti pojašnjenje prije zaključivanja ponude.</t>
  </si>
  <si>
    <t>Za sve eventualne primjedbe u pogledu izvođenja i troškovnika, obratiti se prije davanja ponude projektantu.</t>
  </si>
  <si>
    <t>Izvođač je dužan uskladiti projektnu dokumentaciju sa stvarno izvedenim stanjem, te istu s izmjenama isporučiti investitoru u 1 primjerku.</t>
  </si>
  <si>
    <t>Izvođač radova mora obvezno izvoditi radove prema glavnom-izvedbenom projektu, kao i prema kotnom planu načinjenom nakon izrade izvedbenog projekta. Mora sa ostalim izvođačima i nadzorom uskladiti redosljed  izvođenja kako ne bi došlo do preklapanja s ostalim trasama. Sva takva nekoordinirana preklapanja izvođač je dužan o svom trošku otkloniti.</t>
  </si>
  <si>
    <t xml:space="preserve">Ponuđač radova mora ponuditi sve stavke iz ovog troškovnika. Ukoliko neke od stavki ne nudi ili predlaže alternativu, to u svojoj ponudi mora posebno naglasiti te u obračun uvrstiti samo stvarno izvedene količine. </t>
  </si>
  <si>
    <t>U sklopu troškova izvođenja izvođač mora uključiti izradu potrebnih radioničkih nacrta i detalja, te iste dati nadzoru i projektantu na ovjeru.</t>
  </si>
  <si>
    <t xml:space="preserve">VATRODOJAVNA ADRESABILNA CENTRALA </t>
  </si>
  <si>
    <t>Centrala za dojavu požara s dvije petlje_x000D_
- dvije petlje s po do ne manje od 128 javljača_x000D_
- obavezno modularno proširiva do ne manje od 8 petlji_x000D_
- obavezno podešavanje osjetljivosti svih javljača sa centrale u ne manje od dva automatska režima (dnevni i noćni)_x000D_
- obavezno funkcija automatskog testa detektora_x000D_
- obavezno mogućnost umrežavanja s drugim centralama u prstenastu mrežu s tolerancijom na kvar_x000D_
- obavezno mogućnost ugradnje integralnog telefonskog dojavnika_x000D_
- obavezno mogućnost spajanja na Ethernet lokalnu računalnu mrežu_x000D_
- obavezno tekstualni LCD zaslon i funkcijska tipkovnica na hrvatskom jeziku_x000D_
TIP KAO: INIM SmartLoop 2080/G ili jedankovrijedan proizvod</t>
  </si>
  <si>
    <t>LCD tipkovnica za SmartLoop centrale
- obavezno moguće proširenje s LEd repeaterom
- obaveznougrađena zujalica za zvučnu signalizaciju_x000D_
- obaveznocertificirano po EN54 normi
- obavezno tekstualni LCD zaslon i funkcijska tipkovnica na hrvatskom jeziku_x000D_
TIP KAO: INIM SmartLetUSee/LCD ili jednakovrijedan proizvod</t>
  </si>
  <si>
    <t>TELEFONSKI DOJAVNIK</t>
  </si>
  <si>
    <t>Ugradna kartica centrale dojave požara za telefonsku dojavu_x000D_
- obavezno integralni dio centrale za dojavu požara_x000D_
- obavezno mogućnost da se kroz jedan dojavni modul dojavljuju alarmi svih centrala u prstenu_x000D_
- obavezno Contact ID protokol_x000D_
- obavezno dojava alarma ili kvara s točnom adresom svakog uređaja na petlji (grupni alarmi nisu prihvatljivi)_x000D_
TIP KAO: INIM SmartLoop/PSTN ili jedankovrijedan proizvod</t>
  </si>
  <si>
    <t>Analogno-adresabilni optički detektor s izolatorom, Inim protokol_x000D_
- obavezno automatsko adresiranje s centrale_x000D_
- obavezno mogućnost ručnog adresiranja s centrale_x000D_
- obavezno podesiva osjetljivost s centrale, posebno za dnevni, posebno za noćni režim_x000D_
- za rad sa novim Inim protokolom, ugraden izolator kratkog spoja_x000D_
- napredni dizajn opticke komore, zaštita od smetnji, dvostruka zaštita od prašine i insekata , zaštitna mrežica sa ultra-malim otvorima (500µm)_x000D_
- trobojna LED vidljiva 360°_x000D_
- mogucnost izbora osjetljivosti detektora i moda rada daljinski putem centrale_x000D_
TIP KAO: INIM S-ED100 ili jednakovrijedan proizvod</t>
  </si>
  <si>
    <t>ADRESABILNI TERMIČKI DETEKTOR DIMA</t>
  </si>
  <si>
    <t>Analogno-adresabilni termički detektor s izolatorom, Inim protokol_x000D_
- obavezno automatsko adresiranje s centrale_x000D_
- obavezno mogućnost ručnog adresiranja s centrale_x000D_
- obavezno podesiva osjetljivost s centrale, posebno za dnevni, posebno za noćni režim_x000D_
- za rad sa novim Inim protokolom, ugraden izolator kratkog spoja_x000D_
- novi dizajn opticke komore, zaštita od smetnji, dvostruka zaštita od prašine i insekata , zaštitna mrežica sa ultra-malim otvorima (500µm)_x000D_
- trobojna LED vidljiva 360°_x000D_
- mogucnost izbora osjetljivosti detektora i moda rada (putem EDRV1000 drivera)_x000D_
TIP KAO: INIM S-ED200 ili jednakovrijedan proizvod</t>
  </si>
  <si>
    <t>ADRESABILNI OPTIČKO TERMIČKI DETEKTOR DIMA</t>
  </si>
  <si>
    <t>Analogno-adresabilni optičko-termički detektor s izolatorom, Inim protokol_x000D_
- obavezno automatsko adresiranje s centrale_x000D_
- obavezno mogućnost ručnog adresiranja s centrale_x000D_
- obavezno podesiva osjetljivost s centrale, posebno za dnevni, posebno za noćni režim_x000D_
- za rad sa novim Inim protokolom, ugraden izolator kratkog spoja_x000D_
- novi dizajn opticke komore, zaštita od smetnji, dvostruka zaštita od prašine i insekata , zaštitna mrežica sa ultra-malim otvorima (500µm)_x000D_
- trobojna LED vidljiva 360°_x000D_
- mogucnost izbora osjetljivosti detektora i moda rada (putem EDRV1000 drivera)_x000D_
TIP KAO: INIM S-ED300 ili jednakovrijedan proizvod</t>
  </si>
  <si>
    <t>Podnožje za Inim konvencionalne detektore Iris serije i adresabilne detektore Enea serije_x000D_
- opremljeno sa kontaktom(mostom) koji osigurava neprekinutost linije prilikom skidanja detektora_x000D_
TIP KAO: INIM S-EB0010 ili jednakovrijedan proizvod</t>
  </si>
  <si>
    <t>ODSTOJNIK ZA NADŽBUKNU MONTAŽU</t>
  </si>
  <si>
    <t>Odstojnik za nadžbuknu montažu_x000D_
- za Inim ED i ID tip detektora, za montažu ispod EB0010 i EB0020 tipa podnožja_x000D_
TIP KAO: INIM S-EB0030 ili jednakovrijedan proizvod</t>
  </si>
  <si>
    <t>Adresabilni ručni javljač požara s izolatorom, bez razbijanja stakla, crvene boje, reset ključem_x000D_
- mehanička vizualna inidkacija aktivacije_x000D_
- s mogućnošću reseta pomoću ključa_x000D_
- po naredbi iz adresabilne centrale šalje informaciju o stanju javljača_x000D_
- višekratna upotreba, nije potrebno razbijati i mijenjati staklo_x000D_
- radi na Inim protokolu_x000D_
- ugrađen autoizolator_x000D_
TIP KAO: INIM S-EC0020 ili jednakovrijedan proizvod</t>
  </si>
  <si>
    <t>ADRESABILNA SIRENA S BLJESKALICOM</t>
  </si>
  <si>
    <t>Adresabilna vatrodojavna sirena_x000D_ s bljeskalicom
- napajanje iz petlje_x000D_
- pogodna i za vanjsku ugradnju IP67_x000D_
- Inim protokol_x000D_
PROIZVOĐAČ: Inim_x000D_
TIP KAO: S-ES0020RE</t>
  </si>
  <si>
    <t>AKUMULATOR</t>
  </si>
  <si>
    <t>Akumulator 12V,18Ah_x000D_
- maksimalna struja punjenja ne veća od 5,4 A_x000D_
- zatvoreni tip - bez održavanja_x000D_
PROIZVOĐAČ: (generički)_x000D_
TIP KAO: (generički)</t>
  </si>
  <si>
    <t>KNJIGA ODRŽAVANJA</t>
  </si>
  <si>
    <t>Knjiga održavanja sustava za dojavu požara_x000D_
TIP KAO: Alarm Automatika KO 2-DP ili jednakovrijedan proizvod</t>
  </si>
  <si>
    <t>VATROOTPORNI ORMAR</t>
  </si>
  <si>
    <t>Vatrootporni ormar 70x70x25 cm, PP vrata čeličnaostakljena T-60
PROIZVOĐAČ: (generički)_x000D_
TIP KAO: (generički)</t>
  </si>
  <si>
    <t>SITNI MATERIJAL</t>
  </si>
  <si>
    <t>Sitni nespecificirani potrošni materijal_x000D_
- tiple, vide, vezice, instalacijske letvice, gips, patch kabeli, itd....._x000D_
PROIZVOĐAČ: (generički)_x000D_
TIP KAO: (generički)</t>
  </si>
  <si>
    <t>MONTAŽA VDC</t>
  </si>
  <si>
    <t>Montaža adresabilne vatrodojavne centrale_x000D_
Montaža adresabilne vatrodojavne centrale na zid s vijcima i tiplama s uvlačenjem kabela;_x000D_
Montaža i spajanje akumulatora za vatrodojavnu centralu;
Spajanje adresabilne vatrodojavne centrale;_x000D_
Skidanje izolacije s kabela i izvođenje ožičenja unutar vatrodojavne centrale</t>
  </si>
  <si>
    <t>Montaža paralelnog upravljačkog panela
Montaža panela na zid s vijcima i tiplama s uvlačenjem kabela;
Skidanje izolacije s kabela i izvođenje ožičenja unutar vatrodojavne centrale</t>
  </si>
  <si>
    <t>MONTAŽA PODNOŽJA</t>
  </si>
  <si>
    <t>Montaža podnožja i spajanje podnožja vatrodojavnog detektora na liniju</t>
  </si>
  <si>
    <t>MONTAŽA I SPAJANJE JAVLJAČA POŽARA</t>
  </si>
  <si>
    <t>Montaža javljača požara na podnožje i adresiranje detektora</t>
  </si>
  <si>
    <t>MONTAŽA ODSTOJNIKA</t>
  </si>
  <si>
    <t>Montaža odstojnika</t>
  </si>
  <si>
    <t>MONTAŽA I SPAJANJE U/I MODULA</t>
  </si>
  <si>
    <t>Montaža i spajanje ulazno izlaznog modula</t>
  </si>
  <si>
    <t>MONTAŽA I SPAJANJE RUČNOG JAVLJAČA</t>
  </si>
  <si>
    <t>Montaža i spajanje ručnog javljača požara i adresiranje</t>
  </si>
  <si>
    <t>MONTAŽA I SPAJANJE UNUTARNJE SIRENE</t>
  </si>
  <si>
    <t>Montaža i spajanje unutarnje vatrodojavne sirene</t>
  </si>
  <si>
    <t>C/I/24.</t>
  </si>
  <si>
    <t>MONTAŽA I SPAJANJE VANJSKE SIRENE</t>
  </si>
  <si>
    <t>Montaža i spajanje vanjske vatrodojavne sirene</t>
  </si>
  <si>
    <t>C/I/25.</t>
  </si>
  <si>
    <t>MONTAŽA PP ORMARA</t>
  </si>
  <si>
    <t>Montaža protupožarnog ormara na zid</t>
  </si>
  <si>
    <t>C/I/26.</t>
  </si>
  <si>
    <t>PROGRAMIRANJE TELEFONSKE DOJAVE</t>
  </si>
  <si>
    <t>Programiranje telefonske dojave centrale za dojavu požara_x000D_
- programiranje telefonske dojave i spajanje na dojavni centar po izboru investitora sa zoningom</t>
  </si>
  <si>
    <t>C/I/27.</t>
  </si>
  <si>
    <t>PROGRAMIRANJE VDC</t>
  </si>
  <si>
    <t>Programiranje adresabilne vatrodojavne centrale_x000D_
- po jednom detektoru, javljaču, sireni ili modulu</t>
  </si>
  <si>
    <t>C/I/28.</t>
  </si>
  <si>
    <t>OZNAČAVANJE</t>
  </si>
  <si>
    <t>Dobava potrebnih oznaka i označavanje svih elemenata vatrodojavnog sustava prema blok shemi</t>
  </si>
  <si>
    <t>C/I/29.</t>
  </si>
  <si>
    <t>PP BRTVLJENJE</t>
  </si>
  <si>
    <t>Izrada protupožarnog brtvljenja_x000D_
- na probojima između požarnih sektora sa atestiranim negorivim materijalima odgovarajuće klase vatrootpornosti i označavanje mjesta protupožarnog brtvljenja</t>
  </si>
  <si>
    <t>C/I/30.</t>
  </si>
  <si>
    <t>IZRADA PROJEKTA IZVEDENOG STANJA</t>
  </si>
  <si>
    <t xml:space="preserve">Izrada projekta izvedenog stanja sustava za dojavu požara
- u 3 tiskana primjerka te jednom primjeku u digitalnom obliku
</t>
  </si>
  <si>
    <t>C/I/31.</t>
  </si>
  <si>
    <t>IZDAVANJE IZJAVE</t>
  </si>
  <si>
    <t>Izdavanje Izjave projektanta
- izjava projektanta na projekt izvedenog stanja</t>
  </si>
  <si>
    <t>C/I/32.</t>
  </si>
  <si>
    <t>PRVO ISPITIVANJE</t>
  </si>
  <si>
    <t>Prvo ispitivanje sustava od strane ovlaštene tvrtke_x000D_
- cijena izražena po pojedinoj ispitnoj točki_x000D_
- uključuje izdavanje uvjerenja</t>
  </si>
  <si>
    <t>C/I/33.</t>
  </si>
  <si>
    <t>OBUKA KORSNIKA</t>
  </si>
  <si>
    <t>Obuka korisnika za rukovanje sustavom dojave požara_x000D_
- uključivo tiskane upute za rukovanje na hrvatskom jeziku (2 primjerka)</t>
  </si>
  <si>
    <t>C/I/34.</t>
  </si>
  <si>
    <t>SERVISIRANJE</t>
  </si>
  <si>
    <t>Periodičko servisiranje sustava u garantnom roku
- ukjučuje periodički servis 2 puta godišnje</t>
  </si>
  <si>
    <t>C/I/35.</t>
  </si>
  <si>
    <t>REDOVITO ODRŽAVANJE</t>
  </si>
  <si>
    <t>Periodičko ispitivanje sustava od strane ovlaštene tvrtke u garantnom roku
- ukjučuje ispitivanje 1 puta godišnje</t>
  </si>
  <si>
    <t>C/I/36.</t>
  </si>
  <si>
    <t>KABEL ZA NAPAJANJE</t>
  </si>
  <si>
    <t>Instalacijski kabel HHXH E90 3x2,5mm2 za napajanje VDC
PROIZVOĐAČ: (generički)_x000D_
TIP KAO: (generički)</t>
  </si>
  <si>
    <t>C/I/37.</t>
  </si>
  <si>
    <t>KOMUNIKACIJSKI KABEL</t>
  </si>
  <si>
    <t>Kabel UTP AWG Cat 5e_x000D_
PROIZVOĐAČ: (generički)_x000D_
TIP KAO: (generički)</t>
  </si>
  <si>
    <t>C/I/38.</t>
  </si>
  <si>
    <t>SIGNALNI KABEL</t>
  </si>
  <si>
    <t>Vatrodojavni kabel E30, krutih vodiča 2x1,0 mm2, oznake JEB-H(St)-H FE180 E30 1x2x1,0
- crvene boje_x000D_
- samogasiva PVC izolacija_x000D_
- bezhalogeni, malodimni_x000D_, E30
PROIZVOĐAČ: (generički)_x000D_
TIP KAO: SAS0210HFEEH-F3 ili jednakovrijedan proizvod</t>
  </si>
  <si>
    <t>C/I/39.</t>
  </si>
  <si>
    <t>DOBAVA I MONTAŽA KANALICA</t>
  </si>
  <si>
    <t>Dobava i nadžbukna ugradnja plastične kabelske kanalice 60x40mm_x000D_
- uključujući potrebni instalacijski spojni i montažni pribor i materijal (razvodne kutije, uvodnice, gips, tiple, vijci, spojnice, koljena, nosači)</t>
  </si>
  <si>
    <t>C/I/40.</t>
  </si>
  <si>
    <t>DOBAVA I MONTAŽA PNT CIJEVI</t>
  </si>
  <si>
    <t>Dobava i nadžbukna ugradnja PNT plastične tvrde cijevi Ø 13 mm_x000D_
- uključujući potrebni instalacijski spojni i montažni pribor i materijal (razvodne kutije, uvodnice, gips, tiple, vijci, spojnice, koljena, nosači)</t>
  </si>
  <si>
    <t>C/I/41.</t>
  </si>
  <si>
    <t>DOBAVA I MONTAŽA CS CIJEVI</t>
  </si>
  <si>
    <t>Dobava i ugradnja CS plastične savitljive cijevi Ø 13 mm_x000D_
- uključujući potrebni instalacijski spojni i montažni pribor i materijal (razvodne kutije, uvodnice, gips, tiple, vijci, spojnice, koljena, nosači)</t>
  </si>
  <si>
    <t>C/I/42.</t>
  </si>
  <si>
    <t>BUŠENJE PRODORA KROZ ZIDOVE I STROPOVE</t>
  </si>
  <si>
    <t>Bušenje proboja Ø 24 mm kroz abetonske zidove debljine do 300 mm</t>
  </si>
  <si>
    <t>C/I/43.</t>
  </si>
  <si>
    <t>POLAVANJE VODOVA</t>
  </si>
  <si>
    <t>Uvlačenje voda u instalacijske cijevi ili kanalice</t>
  </si>
  <si>
    <t>C/I/44.</t>
  </si>
  <si>
    <t>PRIKLJUČAK NA NAPAJANJE</t>
  </si>
  <si>
    <t>Priključak vatrodojavne centrale na napajanje_x000D_
Izrada glavnog dovoda mrežnog napajanja 3x1,5mm (cca 20m) do ormarića s osiguračima te spajanje osigurača u razvodnom ormaru</t>
  </si>
  <si>
    <t>UKUPNO SUSTAV DOJAVE POŽARA</t>
  </si>
  <si>
    <t>C/II</t>
  </si>
  <si>
    <t>SUSTAV ZA ODIMLJAVANJE</t>
  </si>
  <si>
    <t>NAPOMENA: Motore i konzole isporučuje dobavljač prozora, te moraju biti kompatibilni sa GEZE vatrodojavnom centralom za odimljavanje.Istosmjerni 24Vdc/ 2A max.</t>
  </si>
  <si>
    <t>C/II/1.</t>
  </si>
  <si>
    <t>Otvaranje prozora za odimljavanje, 100x100 neto, montiranih sa bočne strane, direktno otvaranje elektromotorom, centrala povezuje sve komponente odimljavanja, osigurava autonomiju 72h</t>
  </si>
  <si>
    <t>C/II/2.</t>
  </si>
  <si>
    <t>CENTRALA ZA ODIMLJAVANJE</t>
  </si>
  <si>
    <t xml:space="preserve">Centrala za odimljavanje GEZE E 260 N 2/1, VdS, 2,0 A, napajanje centrale 230V, izlaz za komponente 24V, osigurana autonomija 72h, osigurati beznaponski kontakt centralnog požarnog sustava za automatsku aktivaciju. </t>
  </si>
  <si>
    <t>C/II/3.</t>
  </si>
  <si>
    <t>RUČNI JAVLJAČ ZA ODIMLJAVANJE</t>
  </si>
  <si>
    <t>Ručni javljač / tipkalo GEZE FT- 4, 24V DC, VdS, RAL 2011 orange</t>
  </si>
  <si>
    <t>C/II/4.</t>
  </si>
  <si>
    <t>TIPKALO ZA PROVJETRAVANJE</t>
  </si>
  <si>
    <t>Prekidač AS500 LTA-24, funkcije otvori/stop/zatvori, sa LED signalizacijom</t>
  </si>
  <si>
    <t>C/II/5.</t>
  </si>
  <si>
    <t>KUTIJA ZA TIPKALO</t>
  </si>
  <si>
    <t>Nadžbukna kutija za prekidač AS500</t>
  </si>
  <si>
    <t>C/II/6.</t>
  </si>
  <si>
    <t>VREMENSKA STANICA</t>
  </si>
  <si>
    <t>Vremenska stanica</t>
  </si>
  <si>
    <t>C/II/7.</t>
  </si>
  <si>
    <t>SIGNALNI KABEL ZA PROVJETRAVANJE</t>
  </si>
  <si>
    <t>KABEL BM-Y(St)Y2x2x0,8mm2 sa polaganjem</t>
  </si>
  <si>
    <t>C/II/8.</t>
  </si>
  <si>
    <t>KABEL NAPAJANJE</t>
  </si>
  <si>
    <t>KABEL NHXH(E90) 3x1,5mm2 sa polaganjem</t>
  </si>
  <si>
    <t>C/II/9.</t>
  </si>
  <si>
    <t>SIGNALNI KABEL ZA ODIMLJAVANJE</t>
  </si>
  <si>
    <t>JB-Y(St)Y  4x2x0,8mm2 sa polaganjem</t>
  </si>
  <si>
    <t>C/II/10.</t>
  </si>
  <si>
    <t>DOBAVAI MONTAŽA CIJEVI SA POLAGANJEM</t>
  </si>
  <si>
    <t>CS25mm/PNT20mm sa polaganjem</t>
  </si>
  <si>
    <t>C/II/11.</t>
  </si>
  <si>
    <t>IZRADA UTORA ZA CIJEVI</t>
  </si>
  <si>
    <t>Šlicanje za CS cijev sa zatvaranjem</t>
  </si>
  <si>
    <t>C/II/12.</t>
  </si>
  <si>
    <t>MONTAŽA, SPAJANJE I ISPITIVANJE</t>
  </si>
  <si>
    <t>Montaža, spajanje, ispitivanje</t>
  </si>
  <si>
    <t>C/II/13.</t>
  </si>
  <si>
    <t>PROGRAMIRANJE</t>
  </si>
  <si>
    <t>Programiranje</t>
  </si>
  <si>
    <t>C/II/14.</t>
  </si>
  <si>
    <t>ISPITIVANJE ODIMLJAVANJA</t>
  </si>
  <si>
    <t>Prvo ispitivanje sustava od strane ovlaštene ustanove</t>
  </si>
  <si>
    <t>C/II/15.</t>
  </si>
  <si>
    <t>PUŠTANJE U RAD</t>
  </si>
  <si>
    <t>Puštanje u rad sustava</t>
  </si>
  <si>
    <t>C/II/16.</t>
  </si>
  <si>
    <t>OBUKA KORISNIKA</t>
  </si>
  <si>
    <t>Obuka korisnika i uputstva na hr jeziku</t>
  </si>
  <si>
    <t>PRIMOPREDAJA SUSTAVA</t>
  </si>
  <si>
    <t>Primopredaja sustava investitoru</t>
  </si>
  <si>
    <t>UKUPNO SUSTAV ZA ODIMLJAVANJE</t>
  </si>
  <si>
    <t>Fasadna sekcijska rolo vrata prizemlja za ulaz u halu izrađena od punjenih panela s dodatnim jednokrilnim ugrađenim vratima za evakuaciju, za građ. otvor vel. 400/420 cm. Kutija za namatanje ugrađena iznad stropa. Vodilice visine 420 cm. Mogućnost ručnog upravljanja i blokiranja u slučaju pružanja otpora. Osnovna konstrukcija obuhvaćena čel. radovima (rubni vertikalni čel. stupovi). Stavka uključuje i svu dodatnu potrebnu čel. potkonstrukciju za prihvaćanje vodilica, ugradbu motora, stopiranje rolo krila i ostalo te sav potrebni okov, brtvljenje i opšavne limove. Izvesti prema shemi bravarije stavka 4. Obračun po komadu ugrađenih vrata.</t>
  </si>
  <si>
    <t>U cijenu se uključuje dobava  materijala  i  rad. Pod  materijalom  podrazumijevamo  samo  parket, a  pod  radom  podrazumijevamo  sav  pomoćni materijal, ljepilo  i rad na  postavljanju  sokla.</t>
  </si>
  <si>
    <t>Dobava i postava gotovog parketa od hrastovih dužica debljine 14 mm. dužice minimalne dužine 600 mm, postavlja se ljepljenjem dvokomponentnim ljepilom na ploču vlaknaticu d=18 mm.  Slaže se na način kako odredi projektant. Jedinična cijena sadrži radove prema sljedećem opisu  -  čišćenje i otprašivanje ploče vlaknatice,  postava gotovih parketnih  dužica  lijepljenjem, završno čišćenje i zaštita po postavi.</t>
  </si>
  <si>
    <t>2.1.18.</t>
  </si>
  <si>
    <t>kabel NAYY-O 4x150 mm²- od samostojećeg priključno mjernog ormara SPMO-P pokraj nove transformatorske stanice do glavnog razdjelnika objekta GRO, položen u kabelski rov, komplet s iskopom rova, izradom pješčane posteljice, polaganjem zaštitnih štitnika, upozoravajuće trake, zatrpavanjem rova, te spajanjem kabela na oba kraja. Ukupno se polažu tri kabela dužine cca 70m.</t>
  </si>
  <si>
    <r>
      <t>Kabel NYM-J 3x1,5 mm</t>
    </r>
    <r>
      <rPr>
        <vertAlign val="superscript"/>
        <sz val="10"/>
        <rFont val="Arial"/>
        <family val="2"/>
        <charset val="238"/>
      </rPr>
      <t xml:space="preserve">2  </t>
    </r>
    <r>
      <rPr>
        <sz val="10"/>
        <rFont val="Arial"/>
        <family val="2"/>
        <charset val="238"/>
      </rPr>
      <t>(za protupanik rasvjetu)</t>
    </r>
  </si>
  <si>
    <r>
      <t>Kabel NHXH EI 90 3x1,5 mm</t>
    </r>
    <r>
      <rPr>
        <vertAlign val="superscript"/>
        <sz val="10"/>
        <rFont val="Arial"/>
        <family val="2"/>
        <charset val="238"/>
      </rPr>
      <t xml:space="preserve">2  </t>
    </r>
    <r>
      <rPr>
        <sz val="10"/>
        <rFont val="Arial"/>
        <family val="2"/>
        <charset val="238"/>
      </rPr>
      <t>(za tipkalo JPR)</t>
    </r>
  </si>
  <si>
    <r>
      <t>Kabel NHXH EI 90 3x2,5 mm</t>
    </r>
    <r>
      <rPr>
        <vertAlign val="superscript"/>
        <sz val="10"/>
        <rFont val="Arial"/>
        <family val="2"/>
        <charset val="238"/>
      </rPr>
      <t xml:space="preserve">2  </t>
    </r>
    <r>
      <rPr>
        <sz val="10"/>
        <rFont val="Arial"/>
        <family val="2"/>
        <charset val="238"/>
      </rPr>
      <t xml:space="preserve">(centrala prozora za odimljavanje). </t>
    </r>
  </si>
  <si>
    <t>INSTALACIJSKE CIJEVI, PERFORIRANI KABELSKI KANALI I OSTALI PRIBOR I MATERIJAL POTREBAN ZA IZVEDBU ELEKTRIČNE INSTALACIJE OBJEKTA</t>
  </si>
  <si>
    <t>INSTALACIJSKE CIJEVI, PERFORIRANI KABELSKI KANALI I OSTALI PRIBOR I MATERIJAL POTREBAN ZA IZVEDBU ELEKTRIČNE INSTALACIJE OBJEKTA 
UKUPNO:</t>
  </si>
  <si>
    <t>C</t>
  </si>
  <si>
    <t>UKUPNO DOJAVA POŽARA</t>
  </si>
  <si>
    <t xml:space="preserve">VISOKOPROFILIRANI TRAPEZNI LIM - VIŠI DIO </t>
  </si>
  <si>
    <t>Obračun po m2 tlocrtne površine krova.</t>
  </si>
  <si>
    <t xml:space="preserve">VISOKOPROFILIRANI TRAPEZNI LIM - NIŽI DIO 3x7,2m  </t>
  </si>
  <si>
    <t xml:space="preserve">VISOKOPROFILIRANI TRAPEZNI LIM - NIŽI DIO polje uz viši dio 7,2 m  </t>
  </si>
  <si>
    <t>A/VII/7.</t>
  </si>
  <si>
    <t>Niži krov</t>
  </si>
  <si>
    <t>Viši krov</t>
  </si>
  <si>
    <t>Niži krov (r.š. 35 cm)</t>
  </si>
  <si>
    <t>Viši krov (r.š. 115 cm)</t>
  </si>
  <si>
    <t xml:space="preserve">Dobava i montaža dvostrukih okomitih odzračnika na bazi tvrdog FPO-a, toplinski izoliranih sa ekspandiranim polietilenom (EFE), sa mogućnošću spajanja na parnu branu i na hidroizolaciju, promjera Ǿ110 i visine 500mm, tipa kao Sarnafil Control Pipe TPO Complete ili jednakovrijednog. Jedan na svakih 250 m2. Obračun po komadu ugrađenog elementa. </t>
  </si>
  <si>
    <t>REKAPITULACIJA INSTALACIJA VATRODOJAVE</t>
  </si>
  <si>
    <t>Sustav dojave požara</t>
  </si>
  <si>
    <t>Sustav za odimljavanje</t>
  </si>
  <si>
    <t>C)</t>
  </si>
  <si>
    <t>UKUPNO DOJAVA POŽARA:</t>
  </si>
  <si>
    <r>
      <t xml:space="preserve">Čelična konstrukcija se izrađuje od vruće valjanih profila prema statičkom proračunu (HEA, IPE, UNP, i četvrtasti profili 150/100/8 i 100/100/7.1). Materijal za izradu čelične konstrukcije je S355. Elementi čelične konstrukcije se međusobno spajaju zavarivanjem (var I klase) i vijčanim spojevima. Vijčani spojevi se izvode VV  vijcima prema normi DIN 6914 kvalitete 10.9 (komplet sadrži vijak, maticu i dvije podloške), odnosno vijcima prema normi DIN 7990 kvalitete 5.6 (komplet sadrži vijak, maticu i podlošku).  AKZ se izvodi vručim pocinčavanjem ili bojanjem koje se sastoji od dva temeljna premaza i dva završna premaza lakom, ukupne debljine 120 </t>
    </r>
    <r>
      <rPr>
        <sz val="10"/>
        <rFont val="Calibri"/>
        <family val="2"/>
        <charset val="238"/>
      </rPr>
      <t>µ</t>
    </r>
    <r>
      <rPr>
        <sz val="10"/>
        <rFont val="Arial"/>
        <family val="2"/>
        <charset val="238"/>
      </rPr>
      <t>m. Boja prema RALU fasade</t>
    </r>
  </si>
  <si>
    <t xml:space="preserve">Izvođač radova je dužan posebnu pažnju posvetiti izvedbi izolaterskih radova. Svi preklopi ljepenki trebaju biti min 10 cm. Ugradba bravarskih elemenata koje izvodi izvođač mora biti solidno izvedena. Ovo se odnosi i na razne rešetke, okvire i dr.                                                   Pri projektiranju zidova zgrada mora se  izraditi statički proračun po kome sigurnost pojedinih zidova kao  i cijele zgrade moraju odgovarati tehničkim mjerama koje su propisane  pravilnikom. Za zidove zgrade se upotrebljavaju slijedeći proizvodi:                                                             - šuplja blok opeka 29 cm, 19 cm, 12 cm, 10, cm i 7 cm (kao Unipor).
-  za zidove zgrade upotrebljava se produžni cementni mort M -10, cementni mort M-10 i toplinska žbuka kao "TERATERMO". Prilikom izvođenja zidova izvođač se mora pridržavati sljedećih mjera:
- zidni elementi prijeupotrebe moraju se močiti vodom ako
nemaju potrebnu vlažnost ili ako se za zidanje upotrebljava cementni mort
- debljina horizontalnih reški ne smije biti veća od 15 mm, a širina vertikalnih reški ne smije biti manja od 10 mm ni veća od 15 mm
</t>
  </si>
  <si>
    <t>B/VI/1.</t>
  </si>
  <si>
    <t>B/VI/2.</t>
  </si>
  <si>
    <t>REKAPITULACIJA TROŠKOVNIKA</t>
  </si>
  <si>
    <t>F)</t>
  </si>
  <si>
    <t>F</t>
  </si>
  <si>
    <t>ELEKTRIČNIH INSTALACIJA</t>
  </si>
  <si>
    <t>UKUPNO ELEKTRIČNE INSTALACIJE:</t>
  </si>
  <si>
    <t>STROJARSTVO</t>
  </si>
  <si>
    <t>REKAPITULACIJA TROŠKOVNIKA STROJARSTVA</t>
  </si>
  <si>
    <t>I TROŠKOVNIK</t>
  </si>
  <si>
    <t>II TROŠKOVNIK</t>
  </si>
  <si>
    <t>III TROŠKOVNIK</t>
  </si>
  <si>
    <t>IV TROŠKOVNIK</t>
  </si>
  <si>
    <t>V TROŠKOVNIK</t>
  </si>
  <si>
    <t>VI TROŠKOVNIK</t>
  </si>
  <si>
    <t>Glavni  projektI</t>
  </si>
  <si>
    <t>OK</t>
  </si>
  <si>
    <r>
      <t>m</t>
    </r>
    <r>
      <rPr>
        <vertAlign val="superscript"/>
        <sz val="10"/>
        <rFont val="Arial"/>
        <family val="2"/>
      </rPr>
      <t>2</t>
    </r>
  </si>
  <si>
    <t>Dobava i postava parne brane na bazi polietilena, d=0,20 mm           ( μ=1.0100.000, LDPE). Membrana se slobodno polaže na podlogu i spaja samoljepljivom trakom na bazi butil-gume u preklopu spoja od 8 cm. Periferno se membrana lijepi za atiku ili zid specijalnom trakom. Sloj parne brane potrebno je dići do visine termo izolacije. Lijepljenje uračunato u stavku.</t>
  </si>
  <si>
    <t>Dobava i postava horizontalne hidroizolacije iz sintetičke membrane na bazi mekog PVC-a, armirana poliesterskim pletivom, UV stabilna, debljine d= 1,6 mm. Membrana mora zadovoljavati klasu Bkrov(t1) prema EN 13501-1.Membrane se polažu i mehanički fiksiraju za podlogu, nehrđajućim vijcima s podložnom pločicom u skladu s proračunom proizvođača hidroizolacijske membrane (Jet-Stream, prema Eurocodu1). Spojevi se obrađuju toplinskim ili kemijskim putem sa širinom vara od min. 3 cm, preklop 12 cm, u skladu s propisanom tehnologijom od strane proizvođača membrane. Vanjski i unutarnji kutovi se trebaju dodatno ojačati sa gotovim elementima. Obračun po m2 ugrađenog materijala.</t>
  </si>
  <si>
    <t>Dobava i postava vertikalne hidroizolacije (parapetni zid) iz sintetičke membrane na bazi mekog PVC-a, armirana poliesterskim pletivom, UV stabilna, debljine d= 1,6 mm. Membrana mora zadovoljavati klasu Bkrov(t1) prema EN 13501-1.Membrane se polažu i mehanički fiksiraju za podlogu, nehrđajućim vijcima s podložnom pločicom u skladu s proračunom proizvođača hidroizolacijske membrane (Jet-Stream, prema Eurocodu1). Spojevi se obrađuju toplinskim ili kemijskim putem sa širinom vara od min. 3 cm, preklop 12 cm, u skladu s propisanom tehnologijom od strane proizvođača membrane. Vanjski i unutarnji kutovi se trebaju dodatno ojačati sa gotovim elementima. Obračun po m2 ugrađenog materijala.</t>
  </si>
  <si>
    <t>Izrada i ugradnja ograde unutarnjeg dvokrakog stubišta  od inox profila (cijevi ).  Rukohvat ograde od profila promjera 50 mm, stupove od profila promjera 40 mm, te ispunu od 4 profila promjera 15 mm, postavljene  paralelno sa  rukohvatom. Obračun po m1 izvedene i ugrađene ograde.</t>
  </si>
  <si>
    <r>
      <t xml:space="preserve">Dobava i postavljanje krovnog pokrova - visokoprofiliranog, pocinčanog  čeličnog lima (debljina cinka min 100 </t>
    </r>
    <r>
      <rPr>
        <sz val="10"/>
        <rFont val="Calibri"/>
        <family val="2"/>
        <charset val="238"/>
      </rPr>
      <t>µ</t>
    </r>
    <r>
      <rPr>
        <sz val="10"/>
        <rFont val="Arial"/>
        <family val="2"/>
        <charset val="238"/>
      </rPr>
      <t>m, čelik S320 GD), debljine lima d=0,88 mm, profilacija treba statički zadovoljiti raspon oslonaca. Postava na betonske nosače barem preko 2 polja. Nalijeganje na betonske nosače min 300 mm.  U cijenu uračunat sav pričvrsni pribor po specifikaciji i tehničkim uputama isporučitelja (samourezni SL2-4.8*20 ).
Obračun po m2 izvedenog krova.</t>
    </r>
  </si>
  <si>
    <r>
      <t xml:space="preserve">Dobava i postavljanje krovnog pokrova - visokoprofiliranog, pocinčanog  čeličnog lima (debljina cinka min 100 </t>
    </r>
    <r>
      <rPr>
        <sz val="10"/>
        <rFont val="Calibri"/>
        <family val="2"/>
        <charset val="238"/>
      </rPr>
      <t>µ</t>
    </r>
    <r>
      <rPr>
        <sz val="10"/>
        <rFont val="Arial"/>
        <family val="2"/>
        <charset val="238"/>
      </rPr>
      <t>m, čelik S320 GD), profilacija treba statički zadovoljiti raspon oslonaca, debljine lima d=1,25 mm. Postava na betonske nosače barem preko 1 polja. Nalijeganje na betonske nosače min 300 mm.  U cijenu uračunat sav pričvrsni pribor (samourezni SL2-4.8*20 ) po specifikaciji i tehničkim uputama isporučitelja.
Obračun po m2 izvedenog krova.</t>
    </r>
  </si>
  <si>
    <t>Dobava i postava hidroizolacijske nearmirane membrane na bazi mekog PVC-a za izradu dodatnog ojačanja u kutovima i istakama detalja na već izvedenim membranama.</t>
  </si>
  <si>
    <t xml:space="preserve">Dobava materijala i izravnavanje AB ploča ,stropa
stubišta tankoslojnom izravnavajućom masom uz
prethodnu pripremu podloge( čišćenje sitnijih
istaka od oplate,odmaščivanje i sl....).
U cijeni stavke nanošenje odgovarajućeg
prajmera. Do pune gotovosti i funkcionalnosti stavke.
Sitni montažni materijal i pribor u cijeni.
</t>
  </si>
  <si>
    <t xml:space="preserve">Dobava materijala i izvedba zaštite svih vidljivih
betonskih površina zaštitnim bezbojnim
dekoracijskim premazom. Uključivo sve potrebne predradnje.
Do pune gotovosti i funkcionalnosti stavke.
</t>
  </si>
  <si>
    <t>GRADNJE</t>
  </si>
  <si>
    <t>TEHNOLOŠKE OPREME</t>
  </si>
  <si>
    <t>Strojno planiranje posteljice iskopa. Podlogu treba zbiti do zbijenosti Ms=30MN/m2.</t>
  </si>
  <si>
    <t>STROJNO PLANIRANJE POSTELJICE</t>
  </si>
  <si>
    <r>
      <t xml:space="preserve">Dobava i postava toplinske izolacije od mineralne vune, gustoće ≥ 150 kg/m3, debljine </t>
    </r>
    <r>
      <rPr>
        <sz val="9"/>
        <rFont val="Arial"/>
        <family val="2"/>
        <charset val="238"/>
      </rPr>
      <t xml:space="preserve">200 </t>
    </r>
    <r>
      <rPr>
        <sz val="9"/>
        <rFont val="Arial"/>
        <family val="2"/>
      </rPr>
      <t>mm prema proračunu građevinske fizike (klasa negorivosti A1, uporabljivost DIN 18165/1.).</t>
    </r>
  </si>
  <si>
    <t>Unutarnja puna jednokrilna zaokretna vrata s rešetkom za ventilaciju, svijetli otvor 65/200 cm, u građ. otvoru vel. 75/205 cm. Ugradba u knauf zid deb. 10 cm. Dovratnik je metalni tipski Knauf, bojan poliuretanskom bojom po izboru projektanta, a krilo je furnir-bukva. Završna obrada vratnog krila trostruki nalič lazurnom bojom po izboru projektanta. Uključivo standardni okov i pokrovne letvice. Izvesti po shemi stolarije.</t>
  </si>
  <si>
    <t>1. GRADNJA OBJEKTA</t>
  </si>
  <si>
    <r>
      <t xml:space="preserve">Zatrpavanje temelja samaca zemljanim materijalom od iskopa. Visina rada do 1,1 m. Izvesti u slojevima od po 30 cm, s eventualnim vlaženjem i strojnim zbijanjem do potrebne zbijenosti. Uključivo </t>
    </r>
    <r>
      <rPr>
        <sz val="10"/>
        <rFont val="Arial CE"/>
        <charset val="238"/>
      </rPr>
      <t>dovoz materijala s gradilišne deponije udaljene 300 m. Zbiijanje na Ms&gt;80 MPa.</t>
    </r>
  </si>
  <si>
    <t xml:space="preserve">Dobava, ugradba i zaštitnog sloja nearmiranog betona ispod kojeg se postavlja hidroizolacija. Betoniranje betonske podloge d=5-6 cm s betonom klase C12/15 (MB-15). </t>
  </si>
  <si>
    <r>
      <t xml:space="preserve">Podrazumijeva izradu mikroarmirane betonske ploče prizemlja d=20 cm betonom klase C30/37 na tvrdom XPS 50 d=5 cm i  tlu prethodno zbijenom na modul zbijenost Ms=100 MPa, zaravnanom na +/-1cm. Mikrobeton se armira sa polipropilenskim vlaknima </t>
    </r>
    <r>
      <rPr>
        <sz val="10"/>
        <rFont val="Arial"/>
        <family val="2"/>
        <charset val="238"/>
      </rPr>
      <t>u količini od 910gr/m3.i čeličnim vlaknima u količini od min 30 kg/m3</t>
    </r>
    <r>
      <rPr>
        <sz val="10"/>
        <color indexed="10"/>
        <rFont val="Arial"/>
        <family val="2"/>
        <charset val="238"/>
      </rPr>
      <t>.</t>
    </r>
    <r>
      <rPr>
        <sz val="10"/>
        <color indexed="8"/>
        <rFont val="Arial"/>
        <family val="2"/>
      </rPr>
      <t xml:space="preserve"> Gornja površina ploče, u većem dijelu mora biti zaglađena do crnog sjaja uz posipanje krundom i  špricanje tekućinom Ashford Formula  za ojačavanje površine štiti ih, čuva i ojačava. Ashford formula ovo radi efikasnim prodiranjem u površinu i očvršćivanjem komponenti betona u jednu čvrstu masu, takav beton je otporan na vlagu cijeli svoj vijek.  Ispod AB ploče obavezno se mora radi smanjenja trenja sa podlogom postaviti 2 sloja PVC folje. Sve ostalo prema statičkom računu. Uključen sav materijal, oprema i rad, prijevozi i prijenosi, izrada, ugradnja, obrada gornje površine i njega betona. Nabava, prijevoz i rad s oplatom uključeni su u stavku. Armatura oko stupova i temelja zidova se obračunava posebno.</t>
    </r>
  </si>
  <si>
    <t xml:space="preserve">Dobava i postava dilatacijskih profila za teška opterećenja. Ima dva 10mm široka profila dimenzija 40x10mm,   debljina poda d=20 cm. Profili trebaju biti sa trapezoidnim moždanicima koji podnose gibanja ploča debljine do 340 mm i rapezoidnim moždanicima koji podnose gibanja ploča debljine iznad 340mm.  Dilatacijski profili služi kao zaštita rubova kod teških opterečenja. Dodatna čvrstoća i krutost. Ankeri čvrsto usidre dilataciju uzduž svoje duljine. Velika otpornost na uvijanje uzrokovana utjecajem kotača viljuškara.
Učinkovito prenošenje opterećenja između susjednih betonskih ploča.
Omogućuje kontrolirano horizontalno kretanje ploča, sprečava nekontrolirane pukotine.
Eliminira vertikalno kretanje između ploča betona tijekom kontrakcije, te omogučuje da ostane ravan pod. 
Isporučuju se po komadu te se tako  i ugrađuje - dvije strane su povezane s lomljivim zakovicama koje se razdvajaju same nakon instalacije i širenja betona.
Obračun po m1 dostavljenog i ugrađenenog profila. </t>
  </si>
  <si>
    <r>
      <t xml:space="preserve">Dobava i montaža </t>
    </r>
    <r>
      <rPr>
        <b/>
        <sz val="10"/>
        <rFont val="Arial"/>
        <family val="2"/>
        <charset val="238"/>
      </rPr>
      <t xml:space="preserve">donjeg početnog opšava za horizontalnu postavu panela </t>
    </r>
    <r>
      <rPr>
        <sz val="10"/>
        <rFont val="Arial"/>
        <family val="2"/>
        <charset val="238"/>
      </rPr>
      <t>koji se izvode iz čeličnog plastificiranog lima debljine 0.60mm sa svim spojnim i brtvenim materijalom prema uputstvima i detaljima proizvođača. Obračun po m1 prema stvarno izvedenim količinama.</t>
    </r>
  </si>
  <si>
    <r>
      <t xml:space="preserve">Dobava i montaža </t>
    </r>
    <r>
      <rPr>
        <b/>
        <sz val="10"/>
        <rFont val="Arial"/>
        <family val="2"/>
        <charset val="238"/>
      </rPr>
      <t>temeljnog nosača panela za horizontalnu postavu panela za debljinu panela 120mm</t>
    </r>
    <r>
      <rPr>
        <sz val="10"/>
        <rFont val="Arial"/>
        <family val="2"/>
        <charset val="238"/>
      </rPr>
      <t xml:space="preserve"> sa svim spojnim materijalom prema uputstvima i detaljima proizvođača (na svakih 50cm). Obračun  po komadu prema stvarno izvedenim količinama.</t>
    </r>
  </si>
  <si>
    <r>
      <t xml:space="preserve">Dobava, izrada i montaža </t>
    </r>
    <r>
      <rPr>
        <b/>
        <sz val="10"/>
        <rFont val="Arial"/>
        <family val="2"/>
        <charset val="238"/>
      </rPr>
      <t xml:space="preserve">opšava oko otvora prema standardnim detaljima </t>
    </r>
    <r>
      <rPr>
        <sz val="10"/>
        <rFont val="Arial"/>
        <family val="2"/>
        <charset val="238"/>
      </rPr>
      <t>koji se izvode iz čeličnog plastificiranog lima debljine 0.60mm u boji prema RAL-u fasadnih panela sa svim spojnim i brtvenim materijalom prema uputstvima i detaljima proizvođača. Obračun po m1 prema stvarno izvedenim količinama.</t>
    </r>
  </si>
  <si>
    <r>
      <t xml:space="preserve">Dobava i montaža </t>
    </r>
    <r>
      <rPr>
        <b/>
        <sz val="10"/>
        <rFont val="Arial"/>
        <family val="2"/>
        <charset val="238"/>
      </rPr>
      <t>opšava prodora kroz panele</t>
    </r>
    <r>
      <rPr>
        <sz val="10"/>
        <rFont val="Arial"/>
        <family val="2"/>
        <charset val="238"/>
      </rPr>
      <t xml:space="preserve"> prema standardnom detalju, boja prema RAL-u fasadnih panela uključivo sav spojni i brtveni materijal prema uputstvima i detaljima proizvođača. Obračun prema stvarno izvedenim količinama.</t>
    </r>
  </si>
  <si>
    <r>
      <t xml:space="preserve">Dobava i montaža </t>
    </r>
    <r>
      <rPr>
        <b/>
        <sz val="10"/>
        <rFont val="Arial"/>
        <family val="2"/>
        <charset val="238"/>
      </rPr>
      <t>opšava spoja sa višom halom</t>
    </r>
    <r>
      <rPr>
        <sz val="10"/>
        <rFont val="Arial"/>
        <family val="2"/>
        <charset val="238"/>
      </rPr>
      <t xml:space="preserve"> z prema standardnom detalju, boja prema RAL-u fasadnih panela uključivo sav spojni i brtveni materijal prema uputstvima i detaljima proizvođača. Obračun prema stvarno izvedenim količinama.</t>
    </r>
  </si>
  <si>
    <r>
      <t xml:space="preserve">Dobava i montaža </t>
    </r>
    <r>
      <rPr>
        <b/>
        <sz val="10"/>
        <rFont val="Arial"/>
        <family val="2"/>
        <charset val="238"/>
      </rPr>
      <t>omega profila</t>
    </r>
    <r>
      <rPr>
        <sz val="10"/>
        <rFont val="Arial"/>
        <family val="2"/>
        <charset val="238"/>
      </rPr>
      <t xml:space="preserve"> za zatvaranje vertikalnog spoja horizontalne montaže panela prema standardnom detalju, boja prema RAL-u fasadnih panela uključivo sav spojni i brtveni materijal prema uputstvima i detaljima proizvođača. Obračun po m1 prema stvarno izvedenim količinama.</t>
    </r>
  </si>
  <si>
    <t>FASADNI IZOLACIJSKI PANEL  - horizontalna postava</t>
  </si>
  <si>
    <t>Obračun po m2 fasadnih ploha uključujući sve</t>
  </si>
  <si>
    <t>potrebne opšave spojeva panela i spojni materijal</t>
  </si>
  <si>
    <t>B/I/13.</t>
  </si>
  <si>
    <t xml:space="preserve">Dobava, izrada i ugradba četverokrilnog otklopnog zaokretnog prozora (izo staklo K=1,1 W/m2) s alu profolima za prekid toplinskog mosta, koji se sastoji od četiri otklopna zaokretna krila. Ugradba u čeličnu konstrukciju i  fasadni izo panel deb. 15 cm. u  otvor dim.4x70/110 cm. S unutarnje strane staklenih prozora izvesti aluminijsku žaluzinu s montažom ispred prozora. U stavci uključivo unutarnja i vanjska aluminijska klupčica širine cca 5-13 cm. Kompletno s opšavom, okovom, brtvljenjem U boji fasadnog panela.Izvesti prema shemi alu bravarije. Obračun po komadu ugrađenih prozora St.7. </t>
  </si>
  <si>
    <t xml:space="preserve">Dobava, izrada i ugradba jednokrilnog otklopnog zaokretnog prozora (izo staklo K=1,1 W/m2) s alu profolima za prekid toplinskog mosta, koji se sastoji od jednog otklopna zaokretna krila. Ugradba u čeličnu konstrukciju i  fasadni izo panel deb. 15 cm. u  otvor dim. 115/170 cm. S unutarnje strane staklenih prozora izvesti aluminijsku žaluzinu s montažom ispred prozora. U stavci uključivo unutarnja i vanjska  aluminijska klupčica širine cca 5-13 cm. Kompletno s opšavom, okovom, brtvljenjem U boji fasadnog panela.Izvesti prema shemi alu bravarije. Obračun po komadu ugrađenih prozora St.8. </t>
  </si>
  <si>
    <t xml:space="preserve">Dobava, izrada i ugradba jednokrilnog otklopnog zaokretnog prozora (izo staklo K=1,1 W/m2) s alu profolima za prekid toplinskog mosta, koji se sastoji od jednog otklopna zaokretna krila. Ugradba u čeličnu konstrukciju i  fasadni izo panel deb. 15 cm. u  otvor dim. 115/162 cm. S unutarnje strane staklenih prozora izvesti aluminijsku žaluzinu s montažom ispred prozora. U stavci uključivo unutarnja i vanjska  aluminijska klupčica širine cca 5-13 cm. Kompletno s opšavom, okovom, brtvljenjem U boji fasadnog panela.Izvesti prema shemi alu bravarije. Obračun po komadu ugrađenih prozora St.8A. </t>
  </si>
  <si>
    <t xml:space="preserve">Dobava, izrada i ugradba četverokrilnog otklopnog zaokretnog prozora koji služi i kao prozor za odimljavanje (izo staklo K=1,1 W/m2) s alu profolima za prekid toplinskog mosta, koji se sastoji od četiri otklopna zaokretna krila. Ugradba u betonsku konstrukciju i  fasadni izo panel deb. 15 cm. u  otvor dim. 2x60/2x120 cm. S unutarnje strane staklenih prozora izvesti aluminijsku žaluzinu s montažom ispred prozora. U stavci uključivo unutarnja i vanjska  aluminijska klupčica širine cca 5-13 cm. Kompletno s opšavom, okovom, brtvljenjem i uređajem za otvaranje u slučaju požara (vezano na senzor i vatrodojavnu centralu).  U boji fasadnog panela.Izvesti prema shemi alu bravarije. Obračun po komadu ugrađenih prozora St.8B-1. </t>
  </si>
  <si>
    <t xml:space="preserve">Dobava, izrada i ugradba dvokrilnog otklopnog zaokretnog prozora (izo staklo K=1,1 W/m2) s alu profolima za prekid toplinskog mosta, koji se sastoji od dva otklopna zaokretna krila. Ugradba u čeličnu konstrukciju i  fasadni izo panel deb. 15 cm. u  otvor dim. 2x115/170 cm. S unutarnje strane staklenih prozora izvesti aluminijsku žaluzinu s montažom ispred prozora. U stavci uključivo unutarnja i vanjska  aluminijska klupčica širine cca 5-13 cm. Kompletno s opšavom, okovom, brtvljenjem U boji fasadnog panela.Izvesti prema shemi alu bravarije. Obračun po komadu ugrađenih prozora St.9. </t>
  </si>
  <si>
    <t>A/IV/01.</t>
  </si>
  <si>
    <t>Hala tlocrta 18,5 x 39,85 m</t>
  </si>
  <si>
    <t>Hala tlocrta 18,50 x 29,05 m</t>
  </si>
  <si>
    <t>Izrada, prijevoz i montaža armirano - betonske montažne konstrukcije, klase SB2 po DBV/BDZ koja se sastoji od sljedećih elemenata:</t>
  </si>
  <si>
    <t>UNUTARNJA OBLOGA ATIKE</t>
  </si>
  <si>
    <t>Dobava i montaža nosivih ploča unutarnje strane atike za pričvršćivanje hidroizolacijske membrane vertikale atike. Obračun po dužnom metru izvedbene obloge atike.</t>
  </si>
  <si>
    <t>Paneli d=15cm, pocinčani lim obostrano, ispuna mineralna vuna, u skladu sa EN10142 i EN 147 i obojen poliester bojom u tri sloja RALa po odabiru projektanta debljine nanosa poliestar boje 25my. Izolacijska kamena vuna razred A1, EN 13501-1 debljine d=15 cm.</t>
  </si>
  <si>
    <r>
      <t xml:space="preserve">Dobava i montaža </t>
    </r>
    <r>
      <rPr>
        <sz val="10"/>
        <rFont val="Arial"/>
        <family val="2"/>
        <charset val="238"/>
      </rPr>
      <t xml:space="preserve"> </t>
    </r>
    <r>
      <rPr>
        <b/>
        <sz val="10"/>
        <rFont val="Arial"/>
        <family val="2"/>
        <charset val="238"/>
      </rPr>
      <t>kape atike</t>
    </r>
    <r>
      <rPr>
        <sz val="10"/>
        <rFont val="Arial"/>
        <family val="2"/>
        <charset val="238"/>
      </rPr>
      <t xml:space="preserve">  prema standardnom detalju, boja prema RAL-u fasadnih panela uključivo sav spojni i brtveni materijal prema uputstvima i detaljima proizvođača. Obračun prema stvarno izvedenim količinama.</t>
    </r>
  </si>
  <si>
    <t xml:space="preserve">Dobava, izrada i ugradba aluminijskih punih vratiju s profolima za prekid toplinskog mosta, ugrađuju se u čeličnu potkonstrukciju i sendvič panele d=15 cm. toplinski koeficijent min K=1,3 W/m2, dimenzije vrata 90/215cm. Ugradba u fasadni izo panel deb. 15 cm.  Kompletno s opšavom, okovom, brtvljenjem i bravom s panik letvom i oznakom IZLAZ. U boji fasadnog panela. Izvesti prema shemi alu bravarije. Obračun po komadu ugrađenih vrata St.1 </t>
  </si>
  <si>
    <t xml:space="preserve">Dobava, izrada i ugradba aluminijskih punih vrata s profolima za prekid toplinskog mosta, ugrađuju se u čeličnu potkonstrukciju i sendvič panele d=15 cm. toplinski koeficijent min K=1,3 W/m2, dimenzije vrata 90/240cm. Ugradba u fasadni izo panel deb. 15 cm.  Kompletno s opšavom, okovom, brtvljenjem i bravom s panik letvom i oznakom IZLAZ. U boji fasadnog panela. Izvesti prema shemi alu bravarije. Obračun po komadu ugrađenih vratiju St.1A </t>
  </si>
  <si>
    <t xml:space="preserve">Dobava, izrada i ugradba dvokrilnih aluminijskih vrata sa staklenim otvorom 2x60/100 (izo staklo K=1,3 W/m2) s profolima za prekid toplinskog mosta, ugrađuju se u čeličnu konstrukciju i sendvič panele d=15 cm. toplinski koeficijent min K=1,3 W/m2, dimenzije vrata 170/215cm. Ugradba u fasadni izo panel deb. 15 cm.  Kompletno s opšavom, okovom, brtvljenjem i bravom s panik letvom i oznakom IZLAZ. U boji fasadnog panela. S unutarnje strane staklenih prozora izvesti aluminijsku žaluzinu s montažom ispred prozora. Izvesti prema shemi alu bravarije. Obračun po komadu ugrađenih vrata St.2. </t>
  </si>
  <si>
    <t xml:space="preserve">Dobava, izrada i ugradba dvokrilnih aluminijskih vratiju s staklenim otvorom 2x60/100 (izo staklo K=1,3 W/m2) s profolima za prekid toplinskog mosta, ugrađuju se u betonsku konstrukciju i sendvič panele d=15 cm. toplinski koeficijent min K=1,3 W/m2, dimenzije vrata 170/215cm. Ugradba u fasadni izo panel deb. 15 cm.  Kompletno s opšavom, okovom, brtvljenjem i bravom s panik letvom i oznakom IZLAZ. U boji fasadnog panela. Izvesti prema shemi alu bravarije. Obračun po komadu ugrađenih vrata St.2A. </t>
  </si>
  <si>
    <t xml:space="preserve">Dobava, izrada i ugradba četverokrilnog otklopnog zaokretnog prozora (izo staklo K=1,1 W/m2) s alu profolima za prekid toplinskog mosta, koji se sastoji od četiri otklopna zaokretna krila. Ugradba u betonsku konstrukciju i  fasadni izo panel deb. 15 cm. u  otvor dim. 2x60/2x120 cm. S unutarnje strane staklenih prozora izvesti aluminijsku žaluzinu s montažom ispred prozora. U stavci uključivo unutarnja i vanjska  aluminijska klupčica širine cca 5-13 cm. Kompletno s opšavom, okovom, brtvljenjem U boji fasadnog panela.Izvesti prema shemi alu bravarije. Obračun po komadu ugrađenih prozora St.8B. </t>
  </si>
  <si>
    <t xml:space="preserve">Dobava, izrada i ugradba dvokrilnog otklopnog zaokretnog prozora (izo staklo K=1,1 W/m2) s alu profolima za prekid toplinskog mosta, koji se sastoji od dva otklopna zaokretna krila. Ugradba u čeličnu konstrukciju i  fasadni izo panel deb. 15 cm. u  otvor dim. 2x115/162 cm. S unutarnje strane staklenih prozora izvesti aluminijsku žaluzinu s montažom ispred prozora. U stavci uključivo unutarnja i vanjska  aluminijska klupčica širine cca 5-13 cm. Kompletno s opšavom, okovom, brtvljenjem U boji fasadnog panela.Izvesti prema shemi alu bravarije. Obračun po komadu ugrađenih prozora St.9A. </t>
  </si>
  <si>
    <t>P(90/70/20)=461 W</t>
  </si>
  <si>
    <t>P(90/70/20)=692 W</t>
  </si>
  <si>
    <t>P(90/70/20)=922 W</t>
  </si>
  <si>
    <t>P(90/70/20)=1038 W</t>
  </si>
  <si>
    <t>P(90/70/20)=668 W</t>
  </si>
  <si>
    <t>P(90/70/20)=1003 W</t>
  </si>
  <si>
    <t>P(90/70/20)=1792 W</t>
  </si>
  <si>
    <t>P(90/70/20)=1336 W</t>
  </si>
  <si>
    <t>P(90/70/20)=1671 W</t>
  </si>
  <si>
    <t>P(90/70/20)=2006 W</t>
  </si>
  <si>
    <t>P(90/70/20)=1343 W</t>
  </si>
  <si>
    <t>P(90/70/20)=883 W</t>
  </si>
  <si>
    <t>P(90/70/20)=1544 W</t>
  </si>
  <si>
    <t>P(90/70/20)=1986 W</t>
  </si>
  <si>
    <t>P(90/70/20)=2206 W</t>
  </si>
  <si>
    <t>P(90/70/20)=2647 W</t>
  </si>
  <si>
    <t>P(90/70/20)=2691 W</t>
  </si>
  <si>
    <t>P(90/70/20)=3588 W</t>
  </si>
  <si>
    <t>UKUPNO STROJARSTVO</t>
  </si>
  <si>
    <t>E/III/2</t>
  </si>
  <si>
    <t>IZRADA MOSTA ZA PROLAZ KROZ KANAL</t>
  </si>
  <si>
    <t xml:space="preserve">Iskop, izrada posteljice, dobava i postava </t>
  </si>
  <si>
    <t>Obračun po duljini mosta</t>
  </si>
  <si>
    <t>betonskih cijevi fi 40 cm i betoniranje gornje i</t>
  </si>
  <si>
    <t xml:space="preserve">bočnih strana mosta preko post. kanala </t>
  </si>
  <si>
    <t>I + II + III + IV + V +VI  SVEUKUPNO:</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</si>
</sst>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k_n_-;\-* #,##0.00\ _k_n_-;_-* &quot;-&quot;??\ _k_n_-;_-@_-"/>
    <numFmt numFmtId="164" formatCode="#,##0.00&quot;       &quot;;\-#,##0.00&quot;       &quot;;&quot; -&quot;#&quot;       &quot;;@\ "/>
    <numFmt numFmtId="165" formatCode="#,##0.00&quot;      &quot;;\-#,##0.00&quot;      &quot;;&quot; -&quot;#&quot;      &quot;;@\ "/>
    <numFmt numFmtId="166" formatCode="[$€]#,##0.00\ ;\-[$€]#,##0.00\ ;[$€]\-#\ ;@\ "/>
    <numFmt numFmtId="167" formatCode="mm/yy"/>
    <numFmt numFmtId="168" formatCode="#,##0.00\ ;[Red]\-#,##0.00\ "/>
    <numFmt numFmtId="169" formatCode="0.00\ ;[Red]\-0.00\ "/>
    <numFmt numFmtId="170" formatCode="_-* #,##0.0\ _k_n_-;\-* #,##0.0\ _k_n_-;_-* &quot;-&quot;??\ _k_n_-;_-@_-"/>
    <numFmt numFmtId="171" formatCode="_-&quot;kn&quot;\ * #,##0.00_-;\-&quot;kn&quot;\ * #,##0.00_-;_-&quot;kn&quot;\ * &quot;-&quot;??_-;_-@_-"/>
    <numFmt numFmtId="172" formatCode="#,##0.00_ ;[Red]\-#,##0.00\ "/>
    <numFmt numFmtId="173" formatCode="#,##0.00\ &quot;kn&quot;;[Red]#,##0.00\ &quot;kn&quot;"/>
    <numFmt numFmtId="174" formatCode="#,##0.00\ _k_n"/>
    <numFmt numFmtId="175" formatCode="#&quot;.&quot;"/>
    <numFmt numFmtId="176" formatCode="#,##0.00;#,##0.00;&quot;&quot;"/>
    <numFmt numFmtId="177" formatCode="#,###.00"/>
    <numFmt numFmtId="178" formatCode="#,##0.00\ &quot;kn&quot;"/>
    <numFmt numFmtId="179" formatCode="0.0"/>
  </numFmts>
  <fonts count="97">
    <font>
      <sz val="10"/>
      <name val="Dutch801 RmHd BT"/>
      <charset val="238"/>
    </font>
    <font>
      <sz val="10"/>
      <name val="Arial"/>
      <family val="2"/>
      <charset val="238"/>
    </font>
    <font>
      <sz val="10"/>
      <name val="Helv"/>
      <family val="2"/>
      <charset val="238"/>
    </font>
    <font>
      <sz val="11"/>
      <color indexed="8"/>
      <name val="Calibri"/>
      <family val="2"/>
      <charset val="238"/>
    </font>
    <font>
      <sz val="11"/>
      <color indexed="9"/>
      <name val="Calibri"/>
      <family val="2"/>
      <charset val="238"/>
    </font>
    <font>
      <b/>
      <sz val="11"/>
      <color indexed="8"/>
      <name val="Calibri"/>
      <family val="2"/>
      <charset val="238"/>
    </font>
    <font>
      <sz val="10"/>
      <name val="Times New Roman CE"/>
      <family val="1"/>
      <charset val="238"/>
    </font>
    <font>
      <sz val="12"/>
      <name val="Times New Roman CE"/>
      <family val="1"/>
      <charset val="238"/>
    </font>
    <font>
      <sz val="10"/>
      <name val="Futura Bk L2"/>
      <family val="2"/>
      <charset val="238"/>
    </font>
    <font>
      <sz val="14"/>
      <name val="Futura Bk L2"/>
      <family val="2"/>
      <charset val="238"/>
    </font>
    <font>
      <b/>
      <sz val="12"/>
      <name val="Futura Bk L2"/>
      <family val="2"/>
      <charset val="238"/>
    </font>
    <font>
      <b/>
      <sz val="18"/>
      <color indexed="62"/>
      <name val="Cambria"/>
      <family val="2"/>
      <charset val="238"/>
    </font>
    <font>
      <b/>
      <sz val="18"/>
      <color indexed="56"/>
      <name val="Cambria"/>
      <family val="2"/>
      <charset val="238"/>
    </font>
    <font>
      <sz val="10"/>
      <name val="Arial"/>
      <family val="2"/>
      <charset val="238"/>
    </font>
    <font>
      <b/>
      <sz val="14"/>
      <name val="Arial"/>
      <family val="2"/>
      <charset val="238"/>
    </font>
    <font>
      <b/>
      <sz val="14"/>
      <color indexed="9"/>
      <name val="Arial"/>
      <family val="2"/>
      <charset val="238"/>
    </font>
    <font>
      <b/>
      <u/>
      <sz val="18"/>
      <name val="Arial"/>
      <family val="2"/>
      <charset val="238"/>
    </font>
    <font>
      <b/>
      <sz val="12"/>
      <name val="Arial"/>
      <family val="2"/>
      <charset val="238"/>
    </font>
    <font>
      <b/>
      <sz val="11"/>
      <name val="Arial"/>
      <family val="2"/>
      <charset val="238"/>
    </font>
    <font>
      <b/>
      <u/>
      <sz val="12"/>
      <name val="Arial"/>
      <family val="2"/>
      <charset val="238"/>
    </font>
    <font>
      <b/>
      <i/>
      <sz val="10"/>
      <name val="Arial"/>
      <family val="2"/>
      <charset val="238"/>
    </font>
    <font>
      <b/>
      <i/>
      <u/>
      <sz val="10"/>
      <name val="Arial"/>
      <family val="2"/>
      <charset val="238"/>
    </font>
    <font>
      <b/>
      <sz val="10"/>
      <name val="Arial"/>
      <family val="2"/>
      <charset val="238"/>
    </font>
    <font>
      <b/>
      <i/>
      <sz val="14"/>
      <name val="Arial"/>
      <family val="2"/>
      <charset val="238"/>
    </font>
    <font>
      <b/>
      <u/>
      <sz val="16"/>
      <name val="Arial"/>
      <family val="2"/>
      <charset val="238"/>
    </font>
    <font>
      <b/>
      <i/>
      <u/>
      <sz val="14"/>
      <name val="Arial"/>
      <family val="2"/>
      <charset val="238"/>
    </font>
    <font>
      <sz val="14"/>
      <name val="Arial"/>
      <family val="2"/>
      <charset val="238"/>
    </font>
    <font>
      <sz val="14"/>
      <color indexed="12"/>
      <name val="Arial"/>
      <family val="2"/>
      <charset val="238"/>
    </font>
    <font>
      <b/>
      <sz val="16"/>
      <name val="Arial"/>
      <family val="2"/>
      <charset val="238"/>
    </font>
    <font>
      <sz val="12"/>
      <name val="Arial"/>
      <family val="2"/>
      <charset val="238"/>
    </font>
    <font>
      <b/>
      <sz val="10"/>
      <name val="Dutch801 RmHd BT"/>
      <family val="1"/>
      <charset val="238"/>
    </font>
    <font>
      <sz val="10"/>
      <name val="Dutch801 RmHd BT"/>
      <family val="1"/>
      <charset val="238"/>
    </font>
    <font>
      <vertAlign val="superscript"/>
      <sz val="10"/>
      <name val="Arial"/>
      <family val="2"/>
      <charset val="238"/>
    </font>
    <font>
      <b/>
      <sz val="24"/>
      <name val="Arial"/>
      <family val="2"/>
      <charset val="238"/>
    </font>
    <font>
      <b/>
      <sz val="14"/>
      <name val="Arial"/>
      <family val="2"/>
    </font>
    <font>
      <b/>
      <sz val="28"/>
      <name val="Arial"/>
      <family val="2"/>
    </font>
    <font>
      <b/>
      <sz val="10"/>
      <name val="Arial"/>
      <family val="2"/>
    </font>
    <font>
      <b/>
      <i/>
      <u/>
      <sz val="10"/>
      <name val="Arial"/>
      <family val="2"/>
    </font>
    <font>
      <sz val="14"/>
      <name val="Arial"/>
      <family val="2"/>
    </font>
    <font>
      <sz val="10"/>
      <color indexed="8"/>
      <name val="Arial"/>
      <family val="2"/>
    </font>
    <font>
      <vertAlign val="superscript"/>
      <sz val="10"/>
      <color indexed="8"/>
      <name val="Arial"/>
      <family val="2"/>
    </font>
    <font>
      <vertAlign val="superscript"/>
      <sz val="10"/>
      <color indexed="8"/>
      <name val="Arial"/>
      <family val="2"/>
      <charset val="238"/>
    </font>
    <font>
      <sz val="8"/>
      <name val="Arial"/>
      <family val="2"/>
      <charset val="238"/>
    </font>
    <font>
      <sz val="10"/>
      <color indexed="8"/>
      <name val="Arial"/>
      <family val="2"/>
      <charset val="238"/>
    </font>
    <font>
      <sz val="8"/>
      <name val="Arial CE"/>
      <family val="2"/>
      <charset val="238"/>
    </font>
    <font>
      <sz val="9"/>
      <name val="Arial CE"/>
      <charset val="238"/>
    </font>
    <font>
      <sz val="10"/>
      <name val="Helv"/>
    </font>
    <font>
      <sz val="9"/>
      <name val="Arial CE"/>
      <family val="2"/>
      <charset val="238"/>
    </font>
    <font>
      <sz val="10"/>
      <name val="Arial CE"/>
      <family val="2"/>
      <charset val="238"/>
    </font>
    <font>
      <sz val="10"/>
      <name val="Helv"/>
      <charset val="238"/>
    </font>
    <font>
      <sz val="10"/>
      <name val="Arial CE"/>
      <charset val="238"/>
    </font>
    <font>
      <b/>
      <sz val="10"/>
      <name val="Arial CE"/>
      <charset val="238"/>
    </font>
    <font>
      <b/>
      <sz val="10"/>
      <color indexed="22"/>
      <name val="Arial"/>
      <family val="2"/>
      <charset val="238"/>
    </font>
    <font>
      <sz val="10"/>
      <color indexed="22"/>
      <name val="Arial"/>
      <family val="2"/>
      <charset val="238"/>
    </font>
    <font>
      <sz val="10"/>
      <name val="Arial"/>
      <family val="2"/>
    </font>
    <font>
      <sz val="10"/>
      <name val="Calibri"/>
      <family val="2"/>
      <charset val="238"/>
    </font>
    <font>
      <sz val="10"/>
      <name val="Dutch801 RmHd BT"/>
      <charset val="238"/>
    </font>
    <font>
      <sz val="8"/>
      <name val="Dutch801 RmHd BT"/>
      <charset val="238"/>
    </font>
    <font>
      <sz val="11"/>
      <name val="Arial CE"/>
      <family val="2"/>
      <charset val="238"/>
    </font>
    <font>
      <b/>
      <i/>
      <sz val="11"/>
      <name val="Arial CE"/>
      <family val="2"/>
      <charset val="238"/>
    </font>
    <font>
      <sz val="10"/>
      <color indexed="10"/>
      <name val="Arial"/>
      <family val="2"/>
      <charset val="238"/>
    </font>
    <font>
      <sz val="9"/>
      <name val="Arial"/>
      <family val="2"/>
      <charset val="238"/>
    </font>
    <font>
      <sz val="10"/>
      <name val="Tahoma"/>
      <family val="2"/>
      <charset val="238"/>
    </font>
    <font>
      <sz val="10"/>
      <color indexed="10"/>
      <name val="Arial"/>
      <family val="2"/>
    </font>
    <font>
      <b/>
      <sz val="10"/>
      <color indexed="10"/>
      <name val="Arial"/>
      <family val="2"/>
    </font>
    <font>
      <sz val="10"/>
      <name val="Times New Roman"/>
      <family val="1"/>
      <charset val="238"/>
    </font>
    <font>
      <i/>
      <sz val="10"/>
      <name val="Arial"/>
      <family val="2"/>
      <charset val="238"/>
    </font>
    <font>
      <b/>
      <i/>
      <sz val="11"/>
      <name val="Arial"/>
      <family val="2"/>
      <charset val="238"/>
    </font>
    <font>
      <i/>
      <sz val="11"/>
      <name val="Arial"/>
      <family val="2"/>
      <charset val="238"/>
    </font>
    <font>
      <b/>
      <i/>
      <u/>
      <sz val="11"/>
      <name val="Arial"/>
      <family val="2"/>
      <charset val="238"/>
    </font>
    <font>
      <i/>
      <sz val="14"/>
      <name val="Arial"/>
      <family val="2"/>
      <charset val="238"/>
    </font>
    <font>
      <sz val="11"/>
      <name val="Arial CE"/>
      <charset val="238"/>
    </font>
    <font>
      <sz val="10"/>
      <color rgb="FFFF0000"/>
      <name val="Arial"/>
      <family val="2"/>
      <charset val="238"/>
    </font>
    <font>
      <b/>
      <sz val="10"/>
      <name val="Dutch801 RmHd BT"/>
      <charset val="238"/>
    </font>
    <font>
      <sz val="11"/>
      <color theme="1"/>
      <name val="Calibri"/>
      <family val="2"/>
      <charset val="238"/>
    </font>
    <font>
      <i/>
      <sz val="10"/>
      <name val="Calibri"/>
      <family val="2"/>
      <charset val="238"/>
    </font>
    <font>
      <sz val="10"/>
      <color rgb="FF000000"/>
      <name val="Arial"/>
      <family val="2"/>
      <charset val="238"/>
    </font>
    <font>
      <b/>
      <sz val="10"/>
      <color indexed="9"/>
      <name val="Arial"/>
      <family val="2"/>
      <charset val="238"/>
    </font>
    <font>
      <sz val="9"/>
      <color indexed="8"/>
      <name val="Arial"/>
      <family val="2"/>
      <charset val="238"/>
    </font>
    <font>
      <b/>
      <sz val="10"/>
      <color indexed="8"/>
      <name val="Arial"/>
      <family val="2"/>
      <charset val="238"/>
    </font>
    <font>
      <sz val="10"/>
      <color theme="1"/>
      <name val="Arial"/>
      <family val="2"/>
      <charset val="238"/>
    </font>
    <font>
      <vertAlign val="superscript"/>
      <sz val="10"/>
      <name val="Arial"/>
      <family val="2"/>
    </font>
    <font>
      <b/>
      <sz val="10"/>
      <color theme="1"/>
      <name val="Arial"/>
      <family val="2"/>
    </font>
    <font>
      <sz val="10"/>
      <color theme="1"/>
      <name val="Arial"/>
      <family val="2"/>
    </font>
    <font>
      <b/>
      <sz val="10"/>
      <color theme="1"/>
      <name val="Arial"/>
      <family val="2"/>
      <charset val="238"/>
    </font>
    <font>
      <sz val="10"/>
      <name val="Helv"/>
      <charset val="204"/>
    </font>
    <font>
      <sz val="10"/>
      <color theme="0"/>
      <name val="Arial"/>
      <family val="2"/>
      <charset val="238"/>
    </font>
    <font>
      <b/>
      <sz val="10"/>
      <color theme="0"/>
      <name val="Arial"/>
      <family val="2"/>
      <charset val="238"/>
    </font>
    <font>
      <vertAlign val="subscript"/>
      <sz val="10"/>
      <name val="Arial"/>
      <family val="2"/>
      <charset val="238"/>
    </font>
    <font>
      <vertAlign val="superscript"/>
      <sz val="9"/>
      <name val="Arial"/>
      <family val="2"/>
      <charset val="238"/>
    </font>
    <font>
      <sz val="28"/>
      <name val="Arial"/>
      <family val="2"/>
      <charset val="238"/>
    </font>
    <font>
      <b/>
      <sz val="26"/>
      <name val="Helv"/>
      <charset val="238"/>
    </font>
    <font>
      <sz val="9"/>
      <name val="Arial"/>
      <family val="2"/>
    </font>
    <font>
      <i/>
      <u/>
      <sz val="10"/>
      <name val="Arial"/>
      <family val="2"/>
      <charset val="238"/>
    </font>
    <font>
      <sz val="11"/>
      <name val="Calibri"/>
      <family val="2"/>
      <charset val="238"/>
    </font>
    <font>
      <b/>
      <sz val="10"/>
      <color indexed="8"/>
      <name val="Arial"/>
      <family val="2"/>
    </font>
    <font>
      <b/>
      <sz val="10"/>
      <name val="Helv"/>
      <family val="2"/>
      <charset val="238"/>
    </font>
  </fonts>
  <fills count="22">
    <fill>
      <patternFill patternType="none"/>
    </fill>
    <fill>
      <patternFill patternType="gray125"/>
    </fill>
    <fill>
      <patternFill patternType="solid">
        <fgColor indexed="31"/>
        <bgColor indexed="41"/>
      </patternFill>
    </fill>
    <fill>
      <patternFill patternType="solid">
        <fgColor indexed="42"/>
        <bgColor indexed="27"/>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26"/>
        <bgColor indexed="9"/>
      </patternFill>
    </fill>
    <fill>
      <patternFill patternType="solid">
        <fgColor indexed="22"/>
        <bgColor indexed="24"/>
      </patternFill>
    </fill>
    <fill>
      <patternFill patternType="solid">
        <fgColor indexed="55"/>
        <bgColor indexed="23"/>
      </patternFill>
    </fill>
    <fill>
      <patternFill patternType="solid">
        <fgColor indexed="24"/>
        <bgColor indexed="22"/>
      </patternFill>
    </fill>
    <fill>
      <patternFill patternType="solid">
        <fgColor indexed="50"/>
        <bgColor indexed="45"/>
      </patternFill>
    </fill>
    <fill>
      <patternFill patternType="solid">
        <fgColor indexed="41"/>
        <bgColor indexed="31"/>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00B050"/>
        <bgColor indexed="41"/>
      </patternFill>
    </fill>
    <fill>
      <patternFill patternType="solid">
        <fgColor rgb="FF00B050"/>
        <bgColor indexed="64"/>
      </patternFill>
    </fill>
  </fills>
  <borders count="29">
    <border>
      <left/>
      <right/>
      <top/>
      <bottom/>
      <diagonal/>
    </border>
    <border>
      <left style="thin">
        <color indexed="8"/>
      </left>
      <right style="thin">
        <color indexed="8"/>
      </right>
      <top style="thin">
        <color indexed="8"/>
      </top>
      <bottom style="thin">
        <color indexed="8"/>
      </bottom>
      <diagonal/>
    </border>
    <border>
      <left/>
      <right/>
      <top style="thin">
        <color indexed="8"/>
      </top>
      <bottom style="medium">
        <color indexed="8"/>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top/>
      <bottom style="thin">
        <color indexed="64"/>
      </bottom>
      <diagonal/>
    </border>
    <border>
      <left style="hair">
        <color indexed="64"/>
      </left>
      <right style="hair">
        <color indexed="64"/>
      </right>
      <top/>
      <bottom style="thin">
        <color indexed="64"/>
      </bottom>
      <diagonal/>
    </border>
    <border>
      <left/>
      <right style="hair">
        <color indexed="64"/>
      </right>
      <top/>
      <bottom/>
      <diagonal/>
    </border>
    <border>
      <left style="thick">
        <color rgb="FF0000CC"/>
      </left>
      <right/>
      <top/>
      <bottom/>
      <diagonal/>
    </border>
    <border>
      <left style="thick">
        <color rgb="FF0000CC"/>
      </left>
      <right/>
      <top style="thin">
        <color auto="1"/>
      </top>
      <bottom style="thick">
        <color rgb="FF0000CC"/>
      </bottom>
      <diagonal/>
    </border>
    <border>
      <left/>
      <right/>
      <top style="thin">
        <color auto="1"/>
      </top>
      <bottom style="thick">
        <color rgb="FF0000CC"/>
      </bottom>
      <diagonal/>
    </border>
    <border>
      <left/>
      <right style="thick">
        <color rgb="FF0000CC"/>
      </right>
      <top style="thin">
        <color auto="1"/>
      </top>
      <bottom style="thick">
        <color rgb="FF0000CC"/>
      </bottom>
      <diagonal/>
    </border>
    <border>
      <left style="hair">
        <color indexed="64"/>
      </left>
      <right style="hair">
        <color indexed="64"/>
      </right>
      <top style="hair">
        <color indexed="64"/>
      </top>
      <bottom style="hair">
        <color indexed="64"/>
      </bottom>
      <diagonal/>
    </border>
  </borders>
  <cellStyleXfs count="78">
    <xf numFmtId="0" fontId="0" fillId="0" borderId="0"/>
    <xf numFmtId="0" fontId="3" fillId="2" borderId="0" applyNumberFormat="0" applyBorder="0" applyAlignment="0" applyProtection="0"/>
    <xf numFmtId="0" fontId="3" fillId="2"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4" fillId="9" borderId="0" applyNumberFormat="0" applyBorder="0" applyAlignment="0" applyProtection="0"/>
    <xf numFmtId="0" fontId="3" fillId="7" borderId="0" applyNumberFormat="0" applyBorder="0" applyAlignment="0" applyProtection="0"/>
    <xf numFmtId="0" fontId="3" fillId="3" borderId="0" applyNumberFormat="0" applyBorder="0" applyAlignment="0" applyProtection="0"/>
    <xf numFmtId="0" fontId="4" fillId="8"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43" fontId="13" fillId="0" borderId="0" applyFont="0" applyFill="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164" fontId="56" fillId="0" borderId="0" applyFill="0" applyBorder="0" applyAlignment="0" applyProtection="0"/>
    <xf numFmtId="171" fontId="1"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166" fontId="56" fillId="0" borderId="0" applyFill="0" applyBorder="0" applyAlignment="0" applyProtection="0"/>
    <xf numFmtId="0" fontId="3" fillId="0" borderId="0"/>
    <xf numFmtId="165" fontId="13" fillId="0" borderId="0" applyFill="0" applyBorder="0" applyAlignment="0" applyProtection="0"/>
    <xf numFmtId="0" fontId="6" fillId="0" borderId="0">
      <alignment horizontal="right" vertical="top"/>
    </xf>
    <xf numFmtId="0" fontId="7" fillId="0" borderId="0">
      <alignment horizontal="justify" vertical="top" wrapText="1"/>
    </xf>
    <xf numFmtId="0" fontId="6" fillId="0" borderId="0">
      <alignment horizontal="left"/>
    </xf>
    <xf numFmtId="4" fontId="7" fillId="0" borderId="0">
      <alignment horizontal="right"/>
    </xf>
    <xf numFmtId="0" fontId="7" fillId="0" borderId="0">
      <alignment horizontal="right"/>
    </xf>
    <xf numFmtId="4" fontId="7" fillId="0" borderId="0">
      <alignment horizontal="right" wrapText="1"/>
    </xf>
    <xf numFmtId="0" fontId="7" fillId="0" borderId="0">
      <alignment horizontal="right"/>
    </xf>
    <xf numFmtId="4" fontId="7" fillId="0" borderId="0">
      <alignment horizontal="right"/>
    </xf>
    <xf numFmtId="49" fontId="8" fillId="0" borderId="1" applyFill="0" applyProtection="0">
      <alignment horizontal="center" vertical="center"/>
    </xf>
    <xf numFmtId="49" fontId="9" fillId="0" borderId="0" applyFill="0" applyBorder="0" applyProtection="0">
      <alignment horizontal="center" vertical="center"/>
    </xf>
    <xf numFmtId="0" fontId="13" fillId="0" borderId="0"/>
    <xf numFmtId="0" fontId="1" fillId="0" borderId="0"/>
    <xf numFmtId="0" fontId="71" fillId="0" borderId="0"/>
    <xf numFmtId="0" fontId="62" fillId="0" borderId="0"/>
    <xf numFmtId="49" fontId="8" fillId="0" borderId="0">
      <alignment vertical="center"/>
      <protection locked="0"/>
    </xf>
    <xf numFmtId="49" fontId="10" fillId="0" borderId="0">
      <alignment vertical="center"/>
      <protection locked="0"/>
    </xf>
    <xf numFmtId="0" fontId="11" fillId="0" borderId="0" applyNumberFormat="0" applyFill="0" applyBorder="0" applyAlignment="0" applyProtection="0"/>
    <xf numFmtId="0" fontId="49" fillId="0" borderId="0"/>
    <xf numFmtId="0" fontId="12" fillId="0" borderId="0" applyNumberFormat="0" applyFill="0" applyBorder="0" applyAlignment="0" applyProtection="0"/>
    <xf numFmtId="0" fontId="10" fillId="0" borderId="0" applyFill="0" applyBorder="0" applyProtection="0">
      <alignment vertical="center"/>
    </xf>
    <xf numFmtId="0" fontId="13" fillId="0" borderId="0"/>
    <xf numFmtId="0" fontId="1" fillId="0" borderId="0"/>
    <xf numFmtId="0" fontId="1" fillId="0" borderId="0"/>
    <xf numFmtId="0" fontId="85" fillId="0" borderId="0"/>
    <xf numFmtId="0" fontId="1" fillId="0" borderId="0"/>
  </cellStyleXfs>
  <cellXfs count="1072">
    <xf numFmtId="0" fontId="2" fillId="0" borderId="0" xfId="0" applyFont="1"/>
    <xf numFmtId="0" fontId="13" fillId="0" borderId="0" xfId="0" applyFont="1"/>
    <xf numFmtId="0" fontId="13" fillId="0" borderId="0" xfId="0" applyFont="1" applyBorder="1"/>
    <xf numFmtId="0" fontId="14" fillId="0" borderId="0" xfId="0" applyFont="1" applyBorder="1"/>
    <xf numFmtId="9" fontId="13" fillId="0" borderId="0" xfId="0" applyNumberFormat="1" applyFont="1" applyBorder="1"/>
    <xf numFmtId="167" fontId="15" fillId="0" borderId="0" xfId="0" applyNumberFormat="1" applyFont="1" applyBorder="1"/>
    <xf numFmtId="167" fontId="14" fillId="0" borderId="0" xfId="0" applyNumberFormat="1" applyFont="1" applyBorder="1"/>
    <xf numFmtId="0" fontId="16" fillId="0" borderId="0" xfId="0" applyFont="1" applyBorder="1" applyAlignment="1">
      <alignment horizontal="center"/>
    </xf>
    <xf numFmtId="0" fontId="16" fillId="0" borderId="0" xfId="0" applyFont="1" applyBorder="1"/>
    <xf numFmtId="0" fontId="17" fillId="0" borderId="0" xfId="0" applyFont="1" applyBorder="1"/>
    <xf numFmtId="0" fontId="17" fillId="0" borderId="0" xfId="0" applyFont="1" applyBorder="1" applyAlignment="1">
      <alignment horizontal="left"/>
    </xf>
    <xf numFmtId="0" fontId="17" fillId="0" borderId="0" xfId="0" applyFont="1" applyBorder="1" applyAlignment="1">
      <alignment horizontal="right"/>
    </xf>
    <xf numFmtId="0" fontId="18" fillId="0" borderId="0" xfId="0" applyFont="1" applyBorder="1"/>
    <xf numFmtId="0" fontId="19" fillId="0" borderId="0" xfId="0" applyFont="1" applyBorder="1"/>
    <xf numFmtId="0" fontId="20" fillId="0" borderId="0" xfId="0" applyFont="1" applyBorder="1"/>
    <xf numFmtId="0" fontId="21" fillId="0" borderId="0" xfId="0" applyFont="1" applyBorder="1"/>
    <xf numFmtId="0" fontId="22" fillId="0" borderId="0" xfId="0" applyFont="1" applyFill="1" applyBorder="1"/>
    <xf numFmtId="0" fontId="13" fillId="0" borderId="0" xfId="0" applyFont="1" applyFill="1" applyBorder="1"/>
    <xf numFmtId="4" fontId="13" fillId="0" borderId="0" xfId="0" applyNumberFormat="1" applyFont="1" applyBorder="1"/>
    <xf numFmtId="0" fontId="22" fillId="0" borderId="0" xfId="0" applyFont="1" applyBorder="1"/>
    <xf numFmtId="0" fontId="22" fillId="0" borderId="0" xfId="0" applyFont="1"/>
    <xf numFmtId="0" fontId="22" fillId="0" borderId="0" xfId="0" applyFont="1" applyFill="1" applyBorder="1" applyAlignment="1">
      <alignment horizontal="center"/>
    </xf>
    <xf numFmtId="0" fontId="23" fillId="0" borderId="0" xfId="0" applyFont="1" applyBorder="1"/>
    <xf numFmtId="165" fontId="13" fillId="0" borderId="0" xfId="0" applyNumberFormat="1" applyFont="1"/>
    <xf numFmtId="165" fontId="13" fillId="0" borderId="0" xfId="0" applyNumberFormat="1" applyFont="1" applyBorder="1"/>
    <xf numFmtId="0" fontId="24" fillId="0" borderId="0" xfId="0" applyFont="1" applyBorder="1"/>
    <xf numFmtId="0" fontId="25" fillId="0" borderId="0" xfId="0" applyFont="1" applyBorder="1"/>
    <xf numFmtId="0" fontId="26" fillId="0" borderId="0" xfId="0" applyFont="1" applyBorder="1"/>
    <xf numFmtId="0" fontId="27" fillId="0" borderId="0" xfId="0" applyFont="1" applyFill="1" applyBorder="1" applyAlignment="1">
      <alignment horizontal="justify" vertical="top" wrapText="1"/>
    </xf>
    <xf numFmtId="0" fontId="13" fillId="0" borderId="0" xfId="0" applyFont="1" applyAlignment="1">
      <alignment horizontal="justify" vertical="top"/>
    </xf>
    <xf numFmtId="168" fontId="13" fillId="0" borderId="0" xfId="0" applyNumberFormat="1" applyFont="1"/>
    <xf numFmtId="168" fontId="22" fillId="0" borderId="0" xfId="0" applyNumberFormat="1" applyFont="1"/>
    <xf numFmtId="4" fontId="13" fillId="0" borderId="0" xfId="0" applyNumberFormat="1" applyFont="1"/>
    <xf numFmtId="0" fontId="22" fillId="0" borderId="0" xfId="0" applyFont="1" applyAlignment="1">
      <alignment horizontal="right"/>
    </xf>
    <xf numFmtId="2" fontId="26" fillId="0" borderId="0" xfId="0" applyNumberFormat="1" applyFont="1" applyFill="1" applyBorder="1" applyAlignment="1">
      <alignment horizontal="center" vertical="top"/>
    </xf>
    <xf numFmtId="0" fontId="14" fillId="0" borderId="0" xfId="0" applyFont="1" applyFill="1" applyBorder="1" applyAlignment="1">
      <alignment horizontal="left" vertical="top"/>
    </xf>
    <xf numFmtId="4" fontId="13" fillId="0" borderId="0" xfId="0" applyNumberFormat="1" applyFont="1" applyAlignment="1">
      <alignment horizontal="center"/>
    </xf>
    <xf numFmtId="0" fontId="22" fillId="0" borderId="0" xfId="0" applyFont="1" applyAlignment="1">
      <alignment horizontal="justify" vertical="top"/>
    </xf>
    <xf numFmtId="0" fontId="13" fillId="0" borderId="0" xfId="0" applyFont="1" applyAlignment="1">
      <alignment horizontal="center"/>
    </xf>
    <xf numFmtId="0" fontId="22" fillId="0" borderId="0" xfId="0" applyFont="1" applyFill="1" applyAlignment="1">
      <alignment horizontal="left" vertical="top"/>
    </xf>
    <xf numFmtId="0" fontId="13" fillId="0" borderId="0" xfId="0" applyFont="1" applyFill="1"/>
    <xf numFmtId="4" fontId="13" fillId="0" borderId="0" xfId="0" applyNumberFormat="1" applyFont="1" applyFill="1" applyAlignment="1">
      <alignment horizontal="center"/>
    </xf>
    <xf numFmtId="4" fontId="13" fillId="0" borderId="0" xfId="0" applyNumberFormat="1" applyFont="1" applyFill="1"/>
    <xf numFmtId="169" fontId="22" fillId="0" borderId="0" xfId="0" applyNumberFormat="1" applyFont="1" applyFill="1"/>
    <xf numFmtId="2" fontId="22" fillId="0" borderId="0" xfId="0" applyNumberFormat="1" applyFont="1" applyAlignment="1">
      <alignment horizontal="center" vertical="top"/>
    </xf>
    <xf numFmtId="0" fontId="13" fillId="0" borderId="0" xfId="0" applyFont="1" applyAlignment="1">
      <alignment horizontal="justify" vertical="top" wrapText="1"/>
    </xf>
    <xf numFmtId="169" fontId="22" fillId="0" borderId="0" xfId="0" applyNumberFormat="1" applyFont="1" applyAlignment="1">
      <alignment horizontal="right"/>
    </xf>
    <xf numFmtId="2" fontId="22" fillId="0" borderId="0" xfId="0" applyNumberFormat="1" applyFont="1" applyFill="1" applyAlignment="1">
      <alignment horizontal="center" vertical="top"/>
    </xf>
    <xf numFmtId="0" fontId="22" fillId="0" borderId="0" xfId="0" applyFont="1" applyAlignment="1">
      <alignment horizontal="justify" vertical="top" wrapText="1"/>
    </xf>
    <xf numFmtId="0" fontId="13" fillId="0" borderId="0" xfId="0" applyFont="1" applyBorder="1" applyAlignment="1">
      <alignment horizontal="center"/>
    </xf>
    <xf numFmtId="0" fontId="13" fillId="0" borderId="0" xfId="0" applyFont="1" applyBorder="1" applyAlignment="1">
      <alignment horizontal="justify" vertical="top"/>
    </xf>
    <xf numFmtId="4" fontId="13" fillId="0" borderId="0" xfId="0" applyNumberFormat="1" applyFont="1" applyBorder="1" applyAlignment="1">
      <alignment horizontal="center"/>
    </xf>
    <xf numFmtId="4" fontId="13" fillId="0" borderId="2" xfId="0" applyNumberFormat="1" applyFont="1" applyFill="1" applyBorder="1"/>
    <xf numFmtId="0" fontId="22" fillId="0" borderId="0" xfId="0" applyFont="1" applyAlignment="1">
      <alignment horizontal="right" vertical="top"/>
    </xf>
    <xf numFmtId="0" fontId="26" fillId="0" borderId="0" xfId="0" applyFont="1" applyFill="1" applyBorder="1" applyAlignment="1">
      <alignment vertical="top"/>
    </xf>
    <xf numFmtId="0" fontId="22" fillId="0" borderId="0" xfId="0" applyFont="1" applyAlignment="1">
      <alignment horizontal="center" vertical="top"/>
    </xf>
    <xf numFmtId="0" fontId="17" fillId="0" borderId="0" xfId="0" applyFont="1" applyFill="1" applyBorder="1" applyAlignment="1">
      <alignment vertical="top"/>
    </xf>
    <xf numFmtId="0" fontId="22" fillId="0" borderId="0" xfId="0" applyFont="1" applyFill="1" applyAlignment="1">
      <alignment horizontal="center" vertical="top"/>
    </xf>
    <xf numFmtId="0" fontId="22" fillId="0" borderId="0" xfId="0" applyFont="1" applyAlignment="1">
      <alignment vertical="top"/>
    </xf>
    <xf numFmtId="2" fontId="22" fillId="0" borderId="0" xfId="0" applyNumberFormat="1" applyFont="1" applyAlignment="1">
      <alignment horizontal="right"/>
    </xf>
    <xf numFmtId="0" fontId="22" fillId="0" borderId="0" xfId="0" applyFont="1" applyBorder="1" applyAlignment="1">
      <alignment horizontal="center" vertical="top"/>
    </xf>
    <xf numFmtId="2" fontId="13" fillId="0" borderId="0" xfId="0" applyNumberFormat="1" applyFont="1" applyAlignment="1">
      <alignment horizontal="right"/>
    </xf>
    <xf numFmtId="0" fontId="22" fillId="0" borderId="0" xfId="0" applyFont="1" applyBorder="1" applyAlignment="1">
      <alignment horizontal="right" vertical="top"/>
    </xf>
    <xf numFmtId="4" fontId="22" fillId="0" borderId="2" xfId="0" applyNumberFormat="1" applyFont="1" applyFill="1" applyBorder="1"/>
    <xf numFmtId="2" fontId="13" fillId="0" borderId="0" xfId="0" applyNumberFormat="1" applyFont="1" applyAlignment="1">
      <alignment horizontal="center"/>
    </xf>
    <xf numFmtId="4" fontId="22" fillId="0" borderId="0" xfId="0" applyNumberFormat="1" applyFont="1" applyBorder="1"/>
    <xf numFmtId="4" fontId="22" fillId="0" borderId="0" xfId="0" applyNumberFormat="1" applyFont="1" applyAlignment="1">
      <alignment horizontal="right"/>
    </xf>
    <xf numFmtId="4" fontId="13" fillId="0" borderId="0" xfId="0" applyNumberFormat="1" applyFont="1" applyAlignment="1">
      <alignment horizontal="right"/>
    </xf>
    <xf numFmtId="0" fontId="13" fillId="0" borderId="0" xfId="0" applyFont="1" applyAlignment="1">
      <alignment horizontal="right" vertical="top"/>
    </xf>
    <xf numFmtId="0" fontId="22" fillId="0" borderId="0" xfId="0" applyFont="1" applyAlignment="1">
      <alignment horizontal="center"/>
    </xf>
    <xf numFmtId="0" fontId="13" fillId="0" borderId="0" xfId="0" applyFont="1" applyAlignment="1">
      <alignment horizontal="center" vertical="top"/>
    </xf>
    <xf numFmtId="0" fontId="22" fillId="0" borderId="0" xfId="0" applyFont="1" applyFill="1" applyBorder="1" applyAlignment="1">
      <alignment horizontal="center" vertical="top"/>
    </xf>
    <xf numFmtId="0" fontId="0" fillId="0" borderId="0" xfId="0" applyFont="1"/>
    <xf numFmtId="0" fontId="30" fillId="0" borderId="0" xfId="0" applyFont="1" applyAlignment="1">
      <alignment horizontal="right" vertical="top"/>
    </xf>
    <xf numFmtId="0" fontId="30" fillId="0" borderId="0" xfId="0" applyFont="1" applyAlignment="1">
      <alignment vertical="top"/>
    </xf>
    <xf numFmtId="0" fontId="0" fillId="0" borderId="0" xfId="0" applyFont="1" applyAlignment="1">
      <alignment horizontal="justify" vertical="top"/>
    </xf>
    <xf numFmtId="0" fontId="0" fillId="0" borderId="0" xfId="0" applyFont="1" applyAlignment="1">
      <alignment horizontal="left"/>
    </xf>
    <xf numFmtId="2" fontId="30" fillId="0" borderId="0" xfId="0" applyNumberFormat="1" applyFont="1" applyFill="1" applyBorder="1" applyAlignment="1">
      <alignment horizontal="right" vertical="top"/>
    </xf>
    <xf numFmtId="0" fontId="30" fillId="0" borderId="0" xfId="0" applyFont="1" applyFill="1" applyBorder="1" applyAlignment="1">
      <alignment horizontal="left" vertical="top"/>
    </xf>
    <xf numFmtId="0" fontId="31" fillId="0" borderId="0" xfId="0" applyFont="1" applyFill="1" applyBorder="1" applyAlignment="1">
      <alignment horizontal="left" vertical="top"/>
    </xf>
    <xf numFmtId="0" fontId="30" fillId="0" borderId="0" xfId="0" applyFont="1" applyFill="1" applyBorder="1" applyAlignment="1">
      <alignment horizontal="justify" vertical="top" wrapText="1"/>
    </xf>
    <xf numFmtId="2" fontId="0" fillId="0" borderId="0" xfId="0" applyNumberFormat="1" applyFont="1"/>
    <xf numFmtId="4" fontId="0" fillId="0" borderId="0" xfId="0" applyNumberFormat="1" applyFont="1"/>
    <xf numFmtId="2" fontId="0" fillId="0" borderId="0" xfId="0" applyNumberFormat="1" applyFont="1" applyAlignment="1">
      <alignment horizontal="right"/>
    </xf>
    <xf numFmtId="1" fontId="0" fillId="0" borderId="0" xfId="0" applyNumberFormat="1" applyFont="1"/>
    <xf numFmtId="0" fontId="30" fillId="0" borderId="0" xfId="0" applyFont="1" applyFill="1" applyBorder="1" applyAlignment="1">
      <alignment vertical="top"/>
    </xf>
    <xf numFmtId="0" fontId="30" fillId="0" borderId="0" xfId="0" applyFont="1" applyFill="1" applyBorder="1"/>
    <xf numFmtId="0" fontId="31" fillId="0" borderId="0" xfId="0" applyFont="1" applyFill="1" applyBorder="1" applyAlignment="1">
      <alignment horizontal="justify" vertical="top"/>
    </xf>
    <xf numFmtId="0" fontId="31" fillId="0" borderId="0" xfId="0" applyFont="1" applyFill="1" applyBorder="1" applyAlignment="1">
      <alignment horizontal="left"/>
    </xf>
    <xf numFmtId="2" fontId="31" fillId="0" borderId="0" xfId="0" applyNumberFormat="1" applyFont="1" applyFill="1" applyBorder="1"/>
    <xf numFmtId="4" fontId="31" fillId="0" borderId="0" xfId="0" applyNumberFormat="1" applyFont="1" applyFill="1" applyBorder="1"/>
    <xf numFmtId="0" fontId="30" fillId="0" borderId="0" xfId="0" applyFont="1" applyFill="1" applyBorder="1" applyAlignment="1">
      <alignment horizontal="justify"/>
    </xf>
    <xf numFmtId="4" fontId="30" fillId="0" borderId="0" xfId="0" applyNumberFormat="1" applyFont="1" applyFill="1" applyBorder="1"/>
    <xf numFmtId="0" fontId="0" fillId="0" borderId="0" xfId="0" applyFont="1" applyAlignment="1">
      <alignment horizontal="justify"/>
    </xf>
    <xf numFmtId="0" fontId="30" fillId="0" borderId="0" xfId="0" applyFont="1" applyFill="1" applyBorder="1" applyAlignment="1">
      <alignment horizontal="left"/>
    </xf>
    <xf numFmtId="0" fontId="31" fillId="0" borderId="0" xfId="0" applyFont="1" applyFill="1" applyBorder="1"/>
    <xf numFmtId="0" fontId="30" fillId="0" borderId="0" xfId="0" applyFont="1" applyFill="1" applyBorder="1" applyAlignment="1">
      <alignment horizontal="justify" vertical="top"/>
    </xf>
    <xf numFmtId="168" fontId="31" fillId="0" borderId="0" xfId="0" applyNumberFormat="1" applyFont="1" applyFill="1" applyBorder="1"/>
    <xf numFmtId="4" fontId="22" fillId="0" borderId="3" xfId="0" applyNumberFormat="1" applyFont="1" applyBorder="1" applyAlignment="1">
      <alignment horizontal="center" vertical="center"/>
    </xf>
    <xf numFmtId="2" fontId="17" fillId="0" borderId="0" xfId="0" applyNumberFormat="1" applyFont="1" applyFill="1" applyBorder="1" applyAlignment="1">
      <alignment horizontal="center" vertical="top"/>
    </xf>
    <xf numFmtId="4" fontId="13" fillId="0" borderId="0" xfId="0" applyNumberFormat="1" applyFont="1" applyFill="1" applyBorder="1"/>
    <xf numFmtId="168" fontId="22" fillId="0" borderId="3" xfId="0" applyNumberFormat="1" applyFont="1" applyBorder="1" applyAlignment="1">
      <alignment horizontal="center" vertical="center"/>
    </xf>
    <xf numFmtId="2" fontId="17" fillId="0" borderId="4" xfId="0" applyNumberFormat="1" applyFont="1" applyFill="1" applyBorder="1" applyAlignment="1">
      <alignment horizontal="center" vertical="top"/>
    </xf>
    <xf numFmtId="0" fontId="22" fillId="0" borderId="0" xfId="0" applyFont="1" applyFill="1" applyBorder="1" applyAlignment="1">
      <alignment horizontal="left" vertical="top"/>
    </xf>
    <xf numFmtId="0" fontId="17" fillId="0" borderId="4" xfId="0" applyFont="1" applyFill="1" applyBorder="1" applyAlignment="1">
      <alignment vertical="top"/>
    </xf>
    <xf numFmtId="4" fontId="17" fillId="0" borderId="4" xfId="0" applyNumberFormat="1" applyFont="1" applyFill="1" applyBorder="1" applyAlignment="1">
      <alignment horizontal="center"/>
    </xf>
    <xf numFmtId="4" fontId="17" fillId="0" borderId="4" xfId="0" applyNumberFormat="1" applyFont="1" applyFill="1" applyBorder="1"/>
    <xf numFmtId="0" fontId="17" fillId="0" borderId="2" xfId="0" applyFont="1" applyFill="1" applyBorder="1"/>
    <xf numFmtId="0" fontId="17" fillId="0" borderId="2" xfId="0" applyFont="1" applyFill="1" applyBorder="1" applyAlignment="1">
      <alignment vertical="top"/>
    </xf>
    <xf numFmtId="0" fontId="17" fillId="0" borderId="0" xfId="0" applyFont="1" applyFill="1" applyBorder="1" applyAlignment="1">
      <alignment horizontal="center"/>
    </xf>
    <xf numFmtId="0" fontId="17" fillId="0" borderId="0" xfId="0" applyFont="1" applyFill="1" applyBorder="1"/>
    <xf numFmtId="4" fontId="17" fillId="0" borderId="0" xfId="0" applyNumberFormat="1" applyFont="1" applyFill="1" applyBorder="1" applyAlignment="1">
      <alignment horizontal="center"/>
    </xf>
    <xf numFmtId="4" fontId="17" fillId="0" borderId="0" xfId="0" applyNumberFormat="1" applyFont="1" applyFill="1" applyBorder="1"/>
    <xf numFmtId="2" fontId="17" fillId="0" borderId="2" xfId="0" applyNumberFormat="1" applyFont="1" applyFill="1" applyBorder="1" applyAlignment="1">
      <alignment horizontal="center" vertical="top"/>
    </xf>
    <xf numFmtId="0" fontId="17" fillId="0" borderId="2" xfId="0" applyFont="1" applyFill="1" applyBorder="1" applyAlignment="1">
      <alignment horizontal="left" vertical="top"/>
    </xf>
    <xf numFmtId="0" fontId="17" fillId="0" borderId="0" xfId="0" applyFont="1" applyFill="1" applyBorder="1" applyAlignment="1">
      <alignment horizontal="left" vertical="top"/>
    </xf>
    <xf numFmtId="0" fontId="17" fillId="0" borderId="2" xfId="0" applyFont="1" applyFill="1" applyBorder="1" applyAlignment="1">
      <alignment horizontal="center" vertical="top" wrapText="1"/>
    </xf>
    <xf numFmtId="2" fontId="17" fillId="0" borderId="2" xfId="0" applyNumberFormat="1" applyFont="1" applyFill="1" applyBorder="1" applyAlignment="1">
      <alignment horizontal="right"/>
    </xf>
    <xf numFmtId="4" fontId="17" fillId="0" borderId="2" xfId="0" applyNumberFormat="1" applyFont="1" applyFill="1" applyBorder="1" applyAlignment="1">
      <alignment horizontal="right"/>
    </xf>
    <xf numFmtId="0" fontId="28" fillId="0" borderId="0" xfId="0" applyFont="1" applyFill="1" applyAlignment="1">
      <alignment horizontal="justify" vertical="top"/>
    </xf>
    <xf numFmtId="0" fontId="28" fillId="0" borderId="0" xfId="0" applyFont="1" applyFill="1" applyBorder="1" applyAlignment="1">
      <alignment horizontal="justify" vertical="top"/>
    </xf>
    <xf numFmtId="0" fontId="22" fillId="0" borderId="0" xfId="0" applyFont="1" applyBorder="1" applyAlignment="1">
      <alignment horizontal="center"/>
    </xf>
    <xf numFmtId="0" fontId="17" fillId="0" borderId="5" xfId="0" applyFont="1" applyBorder="1"/>
    <xf numFmtId="0" fontId="13" fillId="0" borderId="6" xfId="0" applyFont="1" applyBorder="1"/>
    <xf numFmtId="4" fontId="13" fillId="0" borderId="6" xfId="0" applyNumberFormat="1" applyFont="1" applyBorder="1"/>
    <xf numFmtId="0" fontId="34" fillId="0" borderId="0" xfId="0" applyFont="1" applyBorder="1"/>
    <xf numFmtId="0" fontId="36" fillId="0" borderId="0" xfId="0" applyFont="1"/>
    <xf numFmtId="0" fontId="36" fillId="0" borderId="0" xfId="0" applyFont="1" applyAlignment="1">
      <alignment horizontal="center"/>
    </xf>
    <xf numFmtId="0" fontId="37" fillId="0" borderId="0" xfId="0" applyFont="1" applyBorder="1"/>
    <xf numFmtId="0" fontId="36" fillId="0" borderId="0" xfId="0" applyFont="1" applyBorder="1"/>
    <xf numFmtId="0" fontId="39" fillId="0" borderId="0" xfId="0" applyFont="1" applyAlignment="1">
      <alignment horizontal="left" vertical="top" wrapText="1"/>
    </xf>
    <xf numFmtId="0" fontId="13" fillId="0" borderId="0" xfId="0" applyFont="1" applyAlignment="1">
      <alignment wrapText="1"/>
    </xf>
    <xf numFmtId="4" fontId="13" fillId="0" borderId="0" xfId="0" applyNumberFormat="1" applyFont="1" applyBorder="1" applyAlignment="1">
      <alignment horizontal="justify" wrapText="1"/>
    </xf>
    <xf numFmtId="4" fontId="13" fillId="0" borderId="0" xfId="0" applyNumberFormat="1" applyFont="1" applyFill="1" applyBorder="1" applyAlignment="1">
      <alignment horizontal="justify" vertical="top" wrapText="1"/>
    </xf>
    <xf numFmtId="4" fontId="13" fillId="0" borderId="0" xfId="0" applyNumberFormat="1" applyFont="1" applyBorder="1" applyAlignment="1">
      <alignment horizontal="justify" vertical="top" wrapText="1"/>
    </xf>
    <xf numFmtId="0" fontId="17" fillId="0" borderId="7" xfId="0" applyFont="1" applyFill="1" applyBorder="1" applyAlignment="1">
      <alignment horizontal="center"/>
    </xf>
    <xf numFmtId="0" fontId="17" fillId="0" borderId="8" xfId="0" applyFont="1" applyFill="1" applyBorder="1"/>
    <xf numFmtId="0" fontId="17" fillId="0" borderId="8" xfId="0" applyFont="1" applyFill="1" applyBorder="1" applyAlignment="1">
      <alignment vertical="top"/>
    </xf>
    <xf numFmtId="4" fontId="17" fillId="0" borderId="8" xfId="0" applyNumberFormat="1" applyFont="1" applyFill="1" applyBorder="1"/>
    <xf numFmtId="0" fontId="13" fillId="0" borderId="0" xfId="0" applyFont="1" applyAlignment="1">
      <alignment horizontal="justify"/>
    </xf>
    <xf numFmtId="0" fontId="17" fillId="0" borderId="0" xfId="0" applyFont="1" applyFill="1" applyBorder="1" applyAlignment="1">
      <alignment horizontal="justify" vertical="top" wrapText="1"/>
    </xf>
    <xf numFmtId="0" fontId="42" fillId="0" borderId="0" xfId="0" applyFont="1" applyFill="1" applyBorder="1" applyAlignment="1">
      <alignment horizontal="justify" vertical="top" wrapText="1"/>
    </xf>
    <xf numFmtId="165" fontId="13" fillId="0" borderId="0" xfId="0" applyNumberFormat="1" applyFont="1" applyFill="1"/>
    <xf numFmtId="0" fontId="42" fillId="0" borderId="0" xfId="0" applyFont="1" applyFill="1" applyBorder="1" applyAlignment="1">
      <alignment horizontal="left" vertical="justify" wrapText="1"/>
    </xf>
    <xf numFmtId="0" fontId="13" fillId="0" borderId="0" xfId="0" applyFont="1" applyAlignment="1">
      <alignment horizontal="left" vertical="justify" wrapText="1"/>
    </xf>
    <xf numFmtId="0" fontId="42" fillId="0" borderId="0" xfId="0" applyFont="1" applyAlignment="1">
      <alignment horizontal="left" vertical="justify" wrapText="1"/>
    </xf>
    <xf numFmtId="0" fontId="42" fillId="0" borderId="0" xfId="0" applyNumberFormat="1" applyFont="1" applyAlignment="1">
      <alignment horizontal="left" vertical="justify" wrapText="1"/>
    </xf>
    <xf numFmtId="0" fontId="42" fillId="0" borderId="0" xfId="0" applyFont="1" applyAlignment="1">
      <alignment horizontal="left" vertical="justify"/>
    </xf>
    <xf numFmtId="0" fontId="13" fillId="0" borderId="0" xfId="0" applyFont="1" applyAlignment="1">
      <alignment horizontal="left" vertical="justify"/>
    </xf>
    <xf numFmtId="0" fontId="42" fillId="0" borderId="0" xfId="0" applyFont="1"/>
    <xf numFmtId="0" fontId="43" fillId="0" borderId="0" xfId="0" applyFont="1" applyAlignment="1">
      <alignment horizontal="left" vertical="top" wrapText="1" shrinkToFit="1"/>
    </xf>
    <xf numFmtId="2" fontId="22" fillId="0" borderId="0" xfId="0" applyNumberFormat="1" applyFont="1" applyFill="1" applyBorder="1" applyAlignment="1">
      <alignment horizontal="center" vertical="top"/>
    </xf>
    <xf numFmtId="4" fontId="13" fillId="0" borderId="0" xfId="0" applyNumberFormat="1" applyFont="1" applyBorder="1" applyAlignment="1">
      <alignment vertical="top" wrapText="1"/>
    </xf>
    <xf numFmtId="4" fontId="13" fillId="0" borderId="0" xfId="0" applyNumberFormat="1" applyFont="1" applyBorder="1" applyAlignment="1">
      <alignment horizontal="left" vertical="justify" wrapText="1"/>
    </xf>
    <xf numFmtId="2" fontId="17" fillId="0" borderId="7" xfId="0" applyNumberFormat="1" applyFont="1" applyFill="1" applyBorder="1" applyAlignment="1">
      <alignment horizontal="center" vertical="top"/>
    </xf>
    <xf numFmtId="0" fontId="13" fillId="0" borderId="8" xfId="0" applyFont="1" applyBorder="1"/>
    <xf numFmtId="168" fontId="13" fillId="0" borderId="8" xfId="0" applyNumberFormat="1" applyFont="1" applyBorder="1"/>
    <xf numFmtId="0" fontId="13" fillId="0" borderId="0" xfId="0" applyFont="1" applyFill="1" applyBorder="1" applyAlignment="1">
      <alignment horizontal="left" vertical="justify" wrapText="1"/>
    </xf>
    <xf numFmtId="4" fontId="42" fillId="0" borderId="0" xfId="0" applyNumberFormat="1" applyFont="1" applyFill="1" applyBorder="1" applyAlignment="1" applyProtection="1">
      <alignment horizontal="justify" vertical="top"/>
    </xf>
    <xf numFmtId="0" fontId="44" fillId="0" borderId="0" xfId="0" applyFont="1" applyFill="1" applyBorder="1" applyAlignment="1" applyProtection="1">
      <alignment horizontal="left" vertical="justify" wrapText="1"/>
      <protection locked="0"/>
    </xf>
    <xf numFmtId="0" fontId="22" fillId="0" borderId="0" xfId="0" applyFont="1" applyFill="1" applyAlignment="1">
      <alignment horizontal="justify" vertical="top"/>
    </xf>
    <xf numFmtId="0" fontId="13" fillId="0" borderId="0" xfId="0" applyFont="1" applyFill="1" applyAlignment="1">
      <alignment horizontal="justify" vertical="top"/>
    </xf>
    <xf numFmtId="2" fontId="13" fillId="0" borderId="0" xfId="0" applyNumberFormat="1" applyFont="1" applyFill="1" applyAlignment="1">
      <alignment horizontal="right"/>
    </xf>
    <xf numFmtId="0" fontId="13" fillId="0" borderId="0" xfId="0" applyFont="1" applyFill="1" applyAlignment="1">
      <alignment horizontal="justify" vertical="top" wrapText="1"/>
    </xf>
    <xf numFmtId="1" fontId="13" fillId="0" borderId="0" xfId="0" applyNumberFormat="1" applyFont="1" applyFill="1" applyAlignment="1">
      <alignment horizontal="right"/>
    </xf>
    <xf numFmtId="0" fontId="13" fillId="0" borderId="0" xfId="0" applyFont="1" applyFill="1" applyAlignment="1">
      <alignment horizontal="left" vertical="justify" wrapText="1"/>
    </xf>
    <xf numFmtId="0" fontId="13" fillId="0" borderId="0" xfId="0" applyFont="1" applyFill="1" applyBorder="1" applyAlignment="1">
      <alignment horizontal="justify" vertical="top"/>
    </xf>
    <xf numFmtId="165" fontId="13" fillId="0" borderId="0" xfId="0" applyNumberFormat="1" applyFont="1" applyFill="1" applyBorder="1"/>
    <xf numFmtId="0" fontId="13" fillId="0" borderId="0" xfId="0" applyFont="1" applyFill="1" applyAlignment="1">
      <alignment horizontal="center"/>
    </xf>
    <xf numFmtId="0" fontId="22" fillId="0" borderId="0" xfId="0" applyFont="1" applyFill="1" applyAlignment="1">
      <alignment horizontal="right" vertical="top"/>
    </xf>
    <xf numFmtId="0" fontId="13" fillId="0" borderId="0" xfId="0" applyFont="1" applyFill="1" applyBorder="1" applyAlignment="1">
      <alignment horizontal="right" vertical="top"/>
    </xf>
    <xf numFmtId="0" fontId="22" fillId="0" borderId="0" xfId="0" applyFont="1" applyFill="1" applyAlignment="1">
      <alignment vertical="top"/>
    </xf>
    <xf numFmtId="0" fontId="13" fillId="0" borderId="0" xfId="0" applyFont="1" applyFill="1" applyBorder="1" applyAlignment="1">
      <alignment horizontal="justify" vertical="top" wrapText="1"/>
    </xf>
    <xf numFmtId="0" fontId="42" fillId="0" borderId="0" xfId="0" applyFont="1" applyFill="1" applyBorder="1" applyAlignment="1">
      <alignment vertical="top"/>
    </xf>
    <xf numFmtId="0" fontId="42" fillId="0" borderId="0" xfId="0" applyFont="1" applyFill="1" applyBorder="1" applyAlignment="1">
      <alignment vertical="top" wrapText="1"/>
    </xf>
    <xf numFmtId="165" fontId="13" fillId="0" borderId="8" xfId="0" applyNumberFormat="1" applyFont="1" applyFill="1" applyBorder="1"/>
    <xf numFmtId="0" fontId="45" fillId="0" borderId="0" xfId="0" applyFont="1" applyAlignment="1">
      <alignment horizontal="justify" vertical="top" wrapText="1"/>
    </xf>
    <xf numFmtId="2" fontId="22" fillId="0" borderId="0" xfId="0" applyNumberFormat="1" applyFont="1" applyAlignment="1">
      <alignment horizontal="justify" vertical="top" wrapText="1"/>
    </xf>
    <xf numFmtId="4" fontId="13" fillId="0" borderId="0" xfId="0" applyNumberFormat="1" applyFont="1" applyAlignment="1"/>
    <xf numFmtId="0" fontId="17" fillId="0" borderId="7" xfId="0" applyFont="1" applyFill="1" applyBorder="1" applyAlignment="1">
      <alignment horizontal="center" vertical="center"/>
    </xf>
    <xf numFmtId="0" fontId="17" fillId="0" borderId="8" xfId="0" applyFont="1" applyFill="1" applyBorder="1" applyAlignment="1">
      <alignment vertical="center"/>
    </xf>
    <xf numFmtId="4" fontId="17" fillId="0" borderId="8" xfId="0" applyNumberFormat="1" applyFont="1" applyFill="1" applyBorder="1" applyAlignment="1">
      <alignment vertical="center"/>
    </xf>
    <xf numFmtId="0" fontId="45" fillId="0" borderId="0" xfId="0" applyFont="1" applyFill="1" applyAlignment="1">
      <alignment horizontal="justify" vertical="top" wrapText="1"/>
    </xf>
    <xf numFmtId="0" fontId="46" fillId="0" borderId="0" xfId="0" applyFont="1" applyFill="1" applyAlignment="1">
      <alignment horizontal="justify" vertical="top" wrapText="1"/>
    </xf>
    <xf numFmtId="0" fontId="47" fillId="0" borderId="0" xfId="0" applyFont="1" applyFill="1" applyAlignment="1">
      <alignment horizontal="justify" vertical="top" wrapText="1"/>
    </xf>
    <xf numFmtId="0" fontId="47" fillId="0" borderId="0" xfId="0" applyFont="1" applyAlignment="1">
      <alignment horizontal="justify" vertical="top" wrapText="1"/>
    </xf>
    <xf numFmtId="165" fontId="13" fillId="0" borderId="4" xfId="0" applyNumberFormat="1" applyFont="1" applyBorder="1" applyAlignment="1">
      <alignment horizontal="right" vertical="center"/>
    </xf>
    <xf numFmtId="2" fontId="13" fillId="0" borderId="0" xfId="0" applyNumberFormat="1" applyFont="1" applyAlignment="1">
      <alignment horizontal="justify" vertical="top" wrapText="1"/>
    </xf>
    <xf numFmtId="0" fontId="46" fillId="0" borderId="0" xfId="0" applyFont="1" applyAlignment="1">
      <alignment horizontal="justify" vertical="top" wrapText="1"/>
    </xf>
    <xf numFmtId="49" fontId="13" fillId="0" borderId="0" xfId="0" applyNumberFormat="1" applyFont="1" applyAlignment="1">
      <alignment horizontal="justify" vertical="top" wrapText="1"/>
    </xf>
    <xf numFmtId="0" fontId="13" fillId="0" borderId="0" xfId="0" applyFont="1" applyBorder="1" applyAlignment="1">
      <alignment horizontal="justify" vertical="top" wrapText="1"/>
    </xf>
    <xf numFmtId="165" fontId="22" fillId="0" borderId="4" xfId="0" applyNumberFormat="1" applyFont="1" applyBorder="1"/>
    <xf numFmtId="168" fontId="22" fillId="0" borderId="8" xfId="0" applyNumberFormat="1" applyFont="1" applyBorder="1" applyAlignment="1">
      <alignment horizontal="left" vertical="center"/>
    </xf>
    <xf numFmtId="2" fontId="17" fillId="0" borderId="7" xfId="0" applyNumberFormat="1" applyFont="1" applyFill="1" applyBorder="1" applyAlignment="1">
      <alignment horizontal="left" vertical="center"/>
    </xf>
    <xf numFmtId="0" fontId="17" fillId="0" borderId="8" xfId="0" applyFont="1" applyFill="1" applyBorder="1" applyAlignment="1">
      <alignment horizontal="left" vertical="center"/>
    </xf>
    <xf numFmtId="49" fontId="45" fillId="0" borderId="0" xfId="0" applyNumberFormat="1" applyFont="1" applyFill="1" applyAlignment="1">
      <alignment horizontal="justify" vertical="top" wrapText="1"/>
    </xf>
    <xf numFmtId="49" fontId="13" fillId="0" borderId="0" xfId="0" applyNumberFormat="1" applyFont="1" applyFill="1" applyAlignment="1">
      <alignment horizontal="justify" vertical="top" wrapText="1"/>
    </xf>
    <xf numFmtId="169" fontId="22" fillId="0" borderId="0" xfId="0" applyNumberFormat="1" applyFont="1" applyBorder="1" applyAlignment="1">
      <alignment horizontal="right"/>
    </xf>
    <xf numFmtId="0" fontId="22" fillId="0" borderId="0" xfId="0" applyFont="1" applyFill="1" applyBorder="1" applyAlignment="1">
      <alignment vertical="top"/>
    </xf>
    <xf numFmtId="168" fontId="13" fillId="0" borderId="0" xfId="0" applyNumberFormat="1" applyFont="1" applyBorder="1"/>
    <xf numFmtId="0" fontId="22" fillId="0" borderId="5" xfId="0" applyFont="1" applyBorder="1" applyAlignment="1">
      <alignment horizontal="center"/>
    </xf>
    <xf numFmtId="0" fontId="20" fillId="0" borderId="6" xfId="0" applyFont="1" applyBorder="1"/>
    <xf numFmtId="4" fontId="22" fillId="0" borderId="9" xfId="0" applyNumberFormat="1" applyFont="1" applyBorder="1"/>
    <xf numFmtId="4" fontId="22" fillId="0" borderId="10" xfId="0" applyNumberFormat="1" applyFont="1" applyBorder="1"/>
    <xf numFmtId="0" fontId="20" fillId="0" borderId="5" xfId="0" applyFont="1" applyBorder="1"/>
    <xf numFmtId="4" fontId="22" fillId="0" borderId="3" xfId="0" applyNumberFormat="1" applyFont="1" applyBorder="1" applyAlignment="1">
      <alignment horizontal="right" vertical="center"/>
    </xf>
    <xf numFmtId="0" fontId="13" fillId="0" borderId="0" xfId="0" applyFont="1" applyAlignment="1">
      <alignment horizontal="right"/>
    </xf>
    <xf numFmtId="0" fontId="22" fillId="0" borderId="0" xfId="0" applyFont="1" applyFill="1" applyAlignment="1">
      <alignment horizontal="right"/>
    </xf>
    <xf numFmtId="0" fontId="13" fillId="0" borderId="0" xfId="0" applyFont="1" applyFill="1" applyAlignment="1">
      <alignment horizontal="right"/>
    </xf>
    <xf numFmtId="168" fontId="13" fillId="0" borderId="8" xfId="0" applyNumberFormat="1" applyFont="1" applyBorder="1" applyAlignment="1">
      <alignment horizontal="right"/>
    </xf>
    <xf numFmtId="168" fontId="13" fillId="0" borderId="0" xfId="0" applyNumberFormat="1" applyFont="1" applyAlignment="1">
      <alignment horizontal="right"/>
    </xf>
    <xf numFmtId="0" fontId="13" fillId="0" borderId="0" xfId="0" applyFont="1" applyFill="1" applyBorder="1" applyAlignment="1">
      <alignment horizontal="right"/>
    </xf>
    <xf numFmtId="0" fontId="22" fillId="0" borderId="0" xfId="0" applyFont="1" applyFill="1" applyBorder="1" applyAlignment="1">
      <alignment horizontal="right"/>
    </xf>
    <xf numFmtId="168" fontId="13" fillId="0" borderId="0" xfId="0" applyNumberFormat="1" applyFont="1" applyBorder="1" applyAlignment="1">
      <alignment horizontal="right"/>
    </xf>
    <xf numFmtId="0" fontId="39" fillId="0" borderId="0" xfId="0" applyFont="1" applyAlignment="1">
      <alignment horizontal="right" wrapText="1"/>
    </xf>
    <xf numFmtId="4" fontId="13" fillId="0" borderId="0" xfId="0" applyNumberFormat="1" applyFont="1" applyFill="1" applyAlignment="1">
      <alignment horizontal="right"/>
    </xf>
    <xf numFmtId="168" fontId="22" fillId="0" borderId="8" xfId="0" applyNumberFormat="1" applyFont="1" applyBorder="1" applyAlignment="1">
      <alignment horizontal="right"/>
    </xf>
    <xf numFmtId="168" fontId="22" fillId="0" borderId="0" xfId="0" applyNumberFormat="1" applyFont="1" applyAlignment="1">
      <alignment horizontal="right"/>
    </xf>
    <xf numFmtId="1" fontId="13" fillId="0" borderId="0" xfId="0" applyNumberFormat="1" applyFont="1" applyFill="1" applyBorder="1" applyAlignment="1">
      <alignment horizontal="right"/>
    </xf>
    <xf numFmtId="2" fontId="13" fillId="0" borderId="0" xfId="0" applyNumberFormat="1" applyFont="1" applyFill="1" applyBorder="1" applyAlignment="1">
      <alignment horizontal="right"/>
    </xf>
    <xf numFmtId="168" fontId="22" fillId="0" borderId="0" xfId="0" applyNumberFormat="1" applyFont="1" applyBorder="1" applyAlignment="1">
      <alignment horizontal="right"/>
    </xf>
    <xf numFmtId="0" fontId="36" fillId="0" borderId="0" xfId="0" applyFont="1" applyAlignment="1">
      <alignment horizontal="right"/>
    </xf>
    <xf numFmtId="168" fontId="22" fillId="0" borderId="8" xfId="0" applyNumberFormat="1" applyFont="1" applyFill="1" applyBorder="1" applyAlignment="1">
      <alignment horizontal="right"/>
    </xf>
    <xf numFmtId="4" fontId="22" fillId="0" borderId="8" xfId="0" applyNumberFormat="1" applyFont="1" applyFill="1" applyBorder="1" applyAlignment="1">
      <alignment horizontal="right"/>
    </xf>
    <xf numFmtId="4" fontId="17" fillId="0" borderId="8" xfId="0" applyNumberFormat="1" applyFont="1" applyFill="1" applyBorder="1" applyAlignment="1">
      <alignment horizontal="right"/>
    </xf>
    <xf numFmtId="0" fontId="39" fillId="0" borderId="0" xfId="0" applyFont="1" applyAlignment="1">
      <alignment horizontal="right" vertical="top" wrapText="1"/>
    </xf>
    <xf numFmtId="168" fontId="17" fillId="0" borderId="8" xfId="0" applyNumberFormat="1" applyFont="1" applyFill="1" applyBorder="1" applyAlignment="1">
      <alignment horizontal="right" vertical="center"/>
    </xf>
    <xf numFmtId="168" fontId="17" fillId="0" borderId="0" xfId="0" applyNumberFormat="1" applyFont="1" applyFill="1" applyBorder="1" applyAlignment="1">
      <alignment horizontal="right"/>
    </xf>
    <xf numFmtId="4" fontId="17" fillId="0" borderId="8" xfId="0" applyNumberFormat="1" applyFont="1" applyFill="1" applyBorder="1" applyAlignment="1">
      <alignment horizontal="right" vertical="center"/>
    </xf>
    <xf numFmtId="4" fontId="17" fillId="0" borderId="0" xfId="0" applyNumberFormat="1" applyFont="1" applyFill="1" applyBorder="1" applyAlignment="1">
      <alignment horizontal="right"/>
    </xf>
    <xf numFmtId="2" fontId="22"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4" fontId="22" fillId="0" borderId="0" xfId="0" applyNumberFormat="1" applyFont="1" applyBorder="1" applyAlignment="1">
      <alignment horizontal="center" vertical="center"/>
    </xf>
    <xf numFmtId="168" fontId="22" fillId="0" borderId="0" xfId="0" applyNumberFormat="1" applyFont="1" applyBorder="1" applyAlignment="1">
      <alignment horizontal="center" vertical="center"/>
    </xf>
    <xf numFmtId="0" fontId="22" fillId="0" borderId="0" xfId="0" applyFont="1" applyBorder="1" applyAlignment="1">
      <alignment horizontal="right" vertical="center"/>
    </xf>
    <xf numFmtId="168" fontId="17" fillId="0" borderId="8" xfId="0" applyNumberFormat="1" applyFont="1" applyFill="1" applyBorder="1" applyAlignment="1">
      <alignment horizontal="right"/>
    </xf>
    <xf numFmtId="4" fontId="22" fillId="0" borderId="0" xfId="0" applyNumberFormat="1" applyFont="1" applyBorder="1" applyAlignment="1">
      <alignment horizontal="right" vertical="center"/>
    </xf>
    <xf numFmtId="4" fontId="13" fillId="0" borderId="0" xfId="0" applyNumberFormat="1" applyFont="1" applyBorder="1" applyAlignment="1">
      <alignment horizontal="right"/>
    </xf>
    <xf numFmtId="0" fontId="22" fillId="0" borderId="0" xfId="0" applyFont="1" applyBorder="1" applyAlignment="1">
      <alignment horizontal="right"/>
    </xf>
    <xf numFmtId="168" fontId="17" fillId="0" borderId="4" xfId="0" applyNumberFormat="1" applyFont="1" applyFill="1" applyBorder="1" applyAlignment="1">
      <alignment horizontal="right"/>
    </xf>
    <xf numFmtId="4" fontId="17" fillId="0" borderId="4" xfId="0" applyNumberFormat="1" applyFont="1" applyFill="1" applyBorder="1" applyAlignment="1">
      <alignment horizontal="right"/>
    </xf>
    <xf numFmtId="0" fontId="26" fillId="0" borderId="0" xfId="0" applyFont="1" applyFill="1" applyBorder="1" applyAlignment="1">
      <alignment horizontal="justify" vertical="top"/>
    </xf>
    <xf numFmtId="0" fontId="22" fillId="0" borderId="0" xfId="0" applyFont="1" applyAlignment="1">
      <alignment horizontal="justify" vertical="center"/>
    </xf>
    <xf numFmtId="0" fontId="42" fillId="0" borderId="0" xfId="0" applyFont="1" applyFill="1" applyBorder="1" applyAlignment="1">
      <alignment horizontal="justify" vertical="justify" wrapText="1"/>
    </xf>
    <xf numFmtId="0" fontId="13" fillId="0" borderId="0" xfId="0" applyFont="1" applyAlignment="1">
      <alignment horizontal="justify" wrapText="1"/>
    </xf>
    <xf numFmtId="168" fontId="13" fillId="0" borderId="0" xfId="0" applyNumberFormat="1" applyFont="1" applyAlignment="1">
      <alignment horizontal="justify"/>
    </xf>
    <xf numFmtId="2" fontId="17" fillId="0" borderId="8" xfId="0" applyNumberFormat="1" applyFont="1" applyFill="1" applyBorder="1" applyAlignment="1">
      <alignment horizontal="center" vertical="top"/>
    </xf>
    <xf numFmtId="0" fontId="17" fillId="0" borderId="8" xfId="0" applyFont="1" applyFill="1" applyBorder="1" applyAlignment="1">
      <alignment horizontal="justify" vertical="top"/>
    </xf>
    <xf numFmtId="2" fontId="22" fillId="0" borderId="2" xfId="0" applyNumberFormat="1" applyFont="1" applyFill="1" applyBorder="1" applyAlignment="1">
      <alignment horizontal="right"/>
    </xf>
    <xf numFmtId="168" fontId="13" fillId="0" borderId="8" xfId="0" applyNumberFormat="1" applyFont="1" applyBorder="1" applyAlignment="1">
      <alignment horizontal="right" vertical="center"/>
    </xf>
    <xf numFmtId="4" fontId="22" fillId="0" borderId="10" xfId="0" applyNumberFormat="1" applyFont="1" applyBorder="1" applyAlignment="1">
      <alignment horizontal="right" wrapText="1"/>
    </xf>
    <xf numFmtId="0" fontId="22" fillId="0" borderId="0" xfId="0" applyFont="1" applyFill="1" applyAlignment="1">
      <alignment horizontal="left"/>
    </xf>
    <xf numFmtId="169" fontId="22" fillId="0" borderId="0" xfId="0" applyNumberFormat="1" applyFont="1" applyFill="1" applyAlignment="1">
      <alignment horizontal="right"/>
    </xf>
    <xf numFmtId="0" fontId="22" fillId="0" borderId="0" xfId="0" applyFont="1" applyFill="1"/>
    <xf numFmtId="165" fontId="13" fillId="0" borderId="0" xfId="0" applyNumberFormat="1" applyFont="1" applyAlignment="1">
      <alignment horizontal="right"/>
    </xf>
    <xf numFmtId="2" fontId="22" fillId="0" borderId="0" xfId="0" applyNumberFormat="1" applyFont="1" applyAlignment="1">
      <alignment horizontal="left"/>
    </xf>
    <xf numFmtId="165" fontId="22" fillId="0" borderId="0" xfId="0" applyNumberFormat="1" applyFont="1" applyAlignment="1">
      <alignment horizontal="right"/>
    </xf>
    <xf numFmtId="0" fontId="13" fillId="0" borderId="0" xfId="0" applyFont="1" applyAlignment="1">
      <alignment horizontal="justify" vertical="top" wrapText="1" readingOrder="1"/>
    </xf>
    <xf numFmtId="0" fontId="13" fillId="0" borderId="0" xfId="70" applyFont="1" applyFill="1" applyBorder="1" applyAlignment="1">
      <alignment horizontal="left" vertical="top"/>
    </xf>
    <xf numFmtId="0" fontId="50" fillId="0" borderId="0" xfId="0" applyFont="1" applyFill="1" applyBorder="1" applyAlignment="1">
      <alignment horizontal="right" wrapText="1"/>
    </xf>
    <xf numFmtId="49" fontId="48" fillId="0" borderId="0" xfId="0" applyNumberFormat="1" applyFont="1" applyFill="1" applyBorder="1" applyAlignment="1">
      <alignment horizontal="justify" vertical="top" wrapText="1"/>
    </xf>
    <xf numFmtId="4" fontId="13" fillId="0" borderId="0" xfId="0" applyNumberFormat="1" applyFont="1" applyAlignment="1">
      <alignment horizontal="right" wrapText="1"/>
    </xf>
    <xf numFmtId="4" fontId="36" fillId="0" borderId="0" xfId="0" applyNumberFormat="1" applyFont="1" applyAlignment="1">
      <alignment horizontal="right"/>
    </xf>
    <xf numFmtId="4" fontId="13" fillId="0" borderId="0" xfId="0" applyNumberFormat="1" applyFont="1" applyBorder="1" applyAlignment="1">
      <alignment horizontal="right" wrapText="1"/>
    </xf>
    <xf numFmtId="4" fontId="22" fillId="0" borderId="0" xfId="0" applyNumberFormat="1" applyFont="1" applyFill="1" applyBorder="1" applyAlignment="1">
      <alignment horizontal="right" wrapText="1"/>
    </xf>
    <xf numFmtId="0" fontId="39" fillId="0" borderId="0" xfId="0" applyFont="1" applyFill="1" applyAlignment="1">
      <alignment horizontal="justify" vertical="top" wrapText="1"/>
    </xf>
    <xf numFmtId="0" fontId="39" fillId="0" borderId="0" xfId="0" applyFont="1" applyFill="1" applyAlignment="1">
      <alignment horizontal="right" vertical="top" wrapText="1"/>
    </xf>
    <xf numFmtId="0" fontId="22" fillId="0" borderId="0" xfId="0" applyFont="1" applyFill="1" applyAlignment="1">
      <alignment horizontal="center"/>
    </xf>
    <xf numFmtId="0" fontId="13" fillId="0" borderId="0" xfId="0" applyFont="1" applyAlignment="1"/>
    <xf numFmtId="0" fontId="22" fillId="0" borderId="0" xfId="0" applyFont="1" applyAlignment="1">
      <alignment horizontal="justify"/>
    </xf>
    <xf numFmtId="0" fontId="17" fillId="13" borderId="0" xfId="0" applyFont="1" applyFill="1" applyBorder="1" applyAlignment="1">
      <alignment horizontal="justify" vertical="top" wrapText="1"/>
    </xf>
    <xf numFmtId="2" fontId="17" fillId="13" borderId="0" xfId="0" applyNumberFormat="1" applyFont="1" applyFill="1" applyBorder="1" applyAlignment="1">
      <alignment horizontal="center" vertical="top"/>
    </xf>
    <xf numFmtId="0" fontId="14" fillId="13" borderId="0" xfId="0" applyFont="1" applyFill="1" applyBorder="1" applyAlignment="1">
      <alignment horizontal="left" vertical="top"/>
    </xf>
    <xf numFmtId="0" fontId="22" fillId="14" borderId="0" xfId="0" applyFont="1" applyFill="1" applyAlignment="1">
      <alignment horizontal="right"/>
    </xf>
    <xf numFmtId="4" fontId="13" fillId="14" borderId="0" xfId="0" applyNumberFormat="1" applyFont="1" applyFill="1" applyAlignment="1">
      <alignment horizontal="right"/>
    </xf>
    <xf numFmtId="165" fontId="13" fillId="14" borderId="0" xfId="0" applyNumberFormat="1" applyFont="1" applyFill="1"/>
    <xf numFmtId="4" fontId="13" fillId="14" borderId="0" xfId="0" applyNumberFormat="1" applyFont="1" applyFill="1"/>
    <xf numFmtId="2" fontId="14" fillId="14" borderId="0" xfId="0" applyNumberFormat="1" applyFont="1" applyFill="1" applyBorder="1" applyAlignment="1">
      <alignment horizontal="center" vertical="top"/>
    </xf>
    <xf numFmtId="0" fontId="26" fillId="14" borderId="0" xfId="0" applyFont="1" applyFill="1" applyBorder="1" applyAlignment="1">
      <alignment vertical="top"/>
    </xf>
    <xf numFmtId="0" fontId="14" fillId="14" borderId="0" xfId="0" applyFont="1" applyFill="1" applyBorder="1" applyAlignment="1">
      <alignment vertical="top"/>
    </xf>
    <xf numFmtId="0" fontId="22" fillId="13" borderId="0" xfId="0" applyFont="1" applyFill="1" applyAlignment="1">
      <alignment horizontal="right"/>
    </xf>
    <xf numFmtId="4" fontId="13" fillId="13" borderId="0" xfId="0" applyNumberFormat="1" applyFont="1" applyFill="1" applyAlignment="1">
      <alignment horizontal="right"/>
    </xf>
    <xf numFmtId="165" fontId="13" fillId="13" borderId="0" xfId="0" applyNumberFormat="1" applyFont="1" applyFill="1"/>
    <xf numFmtId="4" fontId="13" fillId="13" borderId="0" xfId="0" applyNumberFormat="1" applyFont="1" applyFill="1"/>
    <xf numFmtId="0" fontId="52" fillId="13" borderId="0" xfId="0" applyFont="1" applyFill="1" applyAlignment="1">
      <alignment horizontal="right"/>
    </xf>
    <xf numFmtId="4" fontId="53" fillId="13" borderId="0" xfId="0" applyNumberFormat="1" applyFont="1" applyFill="1" applyAlignment="1">
      <alignment horizontal="right"/>
    </xf>
    <xf numFmtId="165" fontId="53" fillId="13" borderId="0" xfId="0" applyNumberFormat="1" applyFont="1" applyFill="1"/>
    <xf numFmtId="4" fontId="53" fillId="13" borderId="0" xfId="0" applyNumberFormat="1" applyFont="1" applyFill="1"/>
    <xf numFmtId="0" fontId="13" fillId="13" borderId="0" xfId="0" applyFont="1" applyFill="1"/>
    <xf numFmtId="168" fontId="13" fillId="13" borderId="0" xfId="0" applyNumberFormat="1" applyFont="1" applyFill="1" applyAlignment="1">
      <alignment horizontal="right"/>
    </xf>
    <xf numFmtId="168" fontId="13" fillId="13" borderId="0" xfId="0" applyNumberFormat="1" applyFont="1" applyFill="1"/>
    <xf numFmtId="168" fontId="22" fillId="13" borderId="0" xfId="0" applyNumberFormat="1" applyFont="1" applyFill="1"/>
    <xf numFmtId="0" fontId="17" fillId="13" borderId="0" xfId="0" applyFont="1" applyFill="1" applyBorder="1" applyAlignment="1">
      <alignment horizontal="left" vertical="top"/>
    </xf>
    <xf numFmtId="4" fontId="13" fillId="0" borderId="0" xfId="0" applyNumberFormat="1" applyFont="1" applyFill="1" applyBorder="1" applyAlignment="1">
      <alignment horizontal="right"/>
    </xf>
    <xf numFmtId="0" fontId="50" fillId="0" borderId="0" xfId="0" applyFont="1" applyFill="1" applyAlignment="1">
      <alignment horizontal="justify" vertical="top" wrapText="1"/>
    </xf>
    <xf numFmtId="0" fontId="13" fillId="0" borderId="0" xfId="0" applyFont="1" applyAlignment="1">
      <alignment horizontal="left" wrapText="1"/>
    </xf>
    <xf numFmtId="0" fontId="22" fillId="0" borderId="0" xfId="0" applyFont="1" applyAlignment="1">
      <alignment horizontal="left" vertical="top" wrapText="1"/>
    </xf>
    <xf numFmtId="4" fontId="17" fillId="0" borderId="8" xfId="0" applyNumberFormat="1" applyFont="1" applyFill="1" applyBorder="1" applyAlignment="1">
      <alignment horizontal="center" vertical="center"/>
    </xf>
    <xf numFmtId="0" fontId="39" fillId="0" borderId="0" xfId="0" applyFont="1" applyFill="1" applyAlignment="1">
      <alignment horizontal="right" wrapText="1"/>
    </xf>
    <xf numFmtId="0" fontId="13" fillId="0" borderId="0" xfId="0" applyFont="1" applyFill="1" applyAlignment="1">
      <alignment horizontal="right" vertical="top"/>
    </xf>
    <xf numFmtId="0" fontId="39" fillId="0" borderId="0" xfId="0" applyFont="1" applyFill="1" applyAlignment="1">
      <alignment horizontal="left" vertical="top" wrapText="1"/>
    </xf>
    <xf numFmtId="0" fontId="0" fillId="0" borderId="0" xfId="0" applyFill="1" applyAlignment="1">
      <alignment horizontal="right"/>
    </xf>
    <xf numFmtId="2" fontId="39" fillId="0" borderId="0" xfId="0" applyNumberFormat="1" applyFont="1" applyFill="1" applyAlignment="1">
      <alignment horizontal="right"/>
    </xf>
    <xf numFmtId="2" fontId="0" fillId="0" borderId="0" xfId="0" applyNumberFormat="1" applyFill="1"/>
    <xf numFmtId="4" fontId="0" fillId="0" borderId="0" xfId="0" applyNumberFormat="1" applyFill="1" applyAlignment="1">
      <alignment horizontal="right"/>
    </xf>
    <xf numFmtId="0" fontId="42" fillId="0" borderId="0" xfId="0" applyFont="1" applyAlignment="1">
      <alignment horizontal="justify" vertical="top" wrapText="1"/>
    </xf>
    <xf numFmtId="0" fontId="42" fillId="0" borderId="0" xfId="0" applyFont="1" applyFill="1" applyBorder="1" applyAlignment="1">
      <alignment horizontal="left" vertical="top" wrapText="1"/>
    </xf>
    <xf numFmtId="0" fontId="42" fillId="0" borderId="0" xfId="0" applyFont="1" applyAlignment="1">
      <alignment horizontal="left" vertical="top" wrapText="1"/>
    </xf>
    <xf numFmtId="0" fontId="13" fillId="0" borderId="0" xfId="0" applyFont="1" applyAlignment="1">
      <alignment horizontal="left" vertical="top" wrapText="1"/>
    </xf>
    <xf numFmtId="0" fontId="48" fillId="0" borderId="0" xfId="0" applyFont="1" applyFill="1" applyBorder="1" applyAlignment="1">
      <alignment horizontal="left" vertical="top" wrapText="1"/>
    </xf>
    <xf numFmtId="0" fontId="54" fillId="0" borderId="0" xfId="0" applyFont="1" applyBorder="1" applyAlignment="1">
      <alignment horizontal="justify" vertical="top" wrapText="1"/>
    </xf>
    <xf numFmtId="0" fontId="13" fillId="0" borderId="8" xfId="0" applyFont="1" applyFill="1" applyBorder="1"/>
    <xf numFmtId="0" fontId="13" fillId="0" borderId="0" xfId="0" applyFont="1" applyFill="1" applyAlignment="1">
      <alignment horizontal="justify" wrapText="1"/>
    </xf>
    <xf numFmtId="0" fontId="0" fillId="0" borderId="0" xfId="0" applyFill="1" applyAlignment="1">
      <alignment vertical="top" wrapText="1"/>
    </xf>
    <xf numFmtId="0" fontId="0" fillId="0" borderId="0" xfId="0" applyFill="1" applyAlignment="1">
      <alignment horizontal="right" vertical="justify"/>
    </xf>
    <xf numFmtId="170" fontId="0" fillId="0" borderId="0" xfId="30" applyNumberFormat="1" applyFont="1" applyFill="1" applyAlignment="1">
      <alignment horizontal="right" vertical="justify"/>
    </xf>
    <xf numFmtId="49" fontId="58" fillId="0" borderId="0" xfId="0" applyNumberFormat="1" applyFont="1" applyBorder="1" applyAlignment="1" applyProtection="1">
      <alignment horizontal="center" vertical="top" wrapText="1"/>
      <protection locked="0"/>
    </xf>
    <xf numFmtId="0" fontId="58" fillId="0" borderId="0" xfId="0" applyFont="1" applyBorder="1" applyAlignment="1" applyProtection="1">
      <alignment horizontal="justify" vertical="top" wrapText="1"/>
      <protection locked="0"/>
    </xf>
    <xf numFmtId="0" fontId="58" fillId="0" borderId="0" xfId="0" applyFont="1" applyBorder="1" applyAlignment="1">
      <alignment horizontal="center" wrapText="1"/>
    </xf>
    <xf numFmtId="4" fontId="58" fillId="0" borderId="0" xfId="0" applyNumberFormat="1" applyFont="1" applyBorder="1" applyAlignment="1">
      <alignment horizontal="right" wrapText="1"/>
    </xf>
    <xf numFmtId="49" fontId="13" fillId="0" borderId="0" xfId="0" applyNumberFormat="1" applyFont="1" applyAlignment="1">
      <alignment vertical="top" wrapText="1"/>
    </xf>
    <xf numFmtId="0" fontId="13" fillId="0" borderId="0" xfId="0" applyFont="1" applyAlignment="1">
      <alignment vertical="top" wrapText="1"/>
    </xf>
    <xf numFmtId="4" fontId="22" fillId="0" borderId="0" xfId="0" applyNumberFormat="1" applyFont="1" applyBorder="1" applyAlignment="1">
      <alignment horizontal="justify" vertical="top" wrapText="1"/>
    </xf>
    <xf numFmtId="0" fontId="13" fillId="0" borderId="0" xfId="0" applyNumberFormat="1" applyFont="1" applyBorder="1" applyAlignment="1">
      <alignment vertical="top" wrapText="1"/>
    </xf>
    <xf numFmtId="0" fontId="22" fillId="0" borderId="0" xfId="0" applyFont="1" applyFill="1" applyAlignment="1">
      <alignment horizontal="justify" vertical="top" wrapText="1"/>
    </xf>
    <xf numFmtId="2" fontId="22" fillId="0" borderId="0" xfId="0" applyNumberFormat="1" applyFont="1" applyFill="1" applyAlignment="1">
      <alignment horizontal="justify" vertical="top" wrapText="1"/>
    </xf>
    <xf numFmtId="4" fontId="22" fillId="0" borderId="0" xfId="0" applyNumberFormat="1" applyFont="1" applyFill="1" applyAlignment="1">
      <alignment horizontal="right"/>
    </xf>
    <xf numFmtId="168" fontId="13" fillId="0" borderId="0" xfId="0" applyNumberFormat="1" applyFont="1" applyFill="1" applyAlignment="1">
      <alignment horizontal="right"/>
    </xf>
    <xf numFmtId="168" fontId="22" fillId="0" borderId="0" xfId="0" applyNumberFormat="1" applyFont="1" applyFill="1" applyAlignment="1">
      <alignment horizontal="right"/>
    </xf>
    <xf numFmtId="168" fontId="13" fillId="0" borderId="0" xfId="0" applyNumberFormat="1" applyFont="1" applyFill="1"/>
    <xf numFmtId="0" fontId="13" fillId="0" borderId="0" xfId="0" applyFont="1" applyFill="1" applyBorder="1" applyAlignment="1">
      <alignment horizontal="center"/>
    </xf>
    <xf numFmtId="4" fontId="13" fillId="0" borderId="0" xfId="0" applyNumberFormat="1" applyFont="1" applyFill="1" applyBorder="1" applyAlignment="1">
      <alignment horizontal="justify" wrapText="1"/>
    </xf>
    <xf numFmtId="168" fontId="13" fillId="0" borderId="0" xfId="0" applyNumberFormat="1" applyFont="1" applyFill="1" applyBorder="1" applyAlignment="1">
      <alignment horizontal="right"/>
    </xf>
    <xf numFmtId="4" fontId="13" fillId="0" borderId="0" xfId="0" applyNumberFormat="1" applyFont="1" applyFill="1" applyBorder="1" applyAlignment="1">
      <alignment horizontal="right" vertical="center"/>
    </xf>
    <xf numFmtId="0" fontId="22" fillId="0" borderId="0" xfId="0" applyFont="1" applyFill="1" applyBorder="1" applyAlignment="1">
      <alignment horizontal="justify" vertical="top" wrapText="1"/>
    </xf>
    <xf numFmtId="0" fontId="13" fillId="0" borderId="0" xfId="0" applyFont="1" applyFill="1" applyBorder="1" applyAlignment="1">
      <alignment vertical="top" wrapText="1"/>
    </xf>
    <xf numFmtId="0" fontId="60" fillId="0" borderId="0" xfId="0" applyFont="1" applyAlignment="1">
      <alignment vertical="center" wrapText="1"/>
    </xf>
    <xf numFmtId="0" fontId="13" fillId="0" borderId="0" xfId="0" applyFont="1" applyAlignment="1">
      <alignment horizontal="right" textRotation="90"/>
    </xf>
    <xf numFmtId="0" fontId="63" fillId="0" borderId="0" xfId="0" applyFont="1" applyFill="1" applyBorder="1"/>
    <xf numFmtId="0" fontId="64" fillId="0" borderId="0" xfId="0" applyFont="1" applyBorder="1" applyAlignment="1">
      <alignment horizontal="center"/>
    </xf>
    <xf numFmtId="4" fontId="60" fillId="0" borderId="0" xfId="0" applyNumberFormat="1" applyFont="1" applyFill="1" applyAlignment="1">
      <alignment horizontal="right"/>
    </xf>
    <xf numFmtId="4" fontId="13" fillId="0" borderId="0" xfId="0" applyNumberFormat="1" applyFont="1" applyFill="1" applyAlignment="1">
      <alignment horizontal="right" wrapText="1"/>
    </xf>
    <xf numFmtId="4" fontId="60" fillId="0" borderId="0" xfId="0" applyNumberFormat="1" applyFont="1" applyFill="1" applyAlignment="1">
      <alignment horizontal="right" wrapText="1"/>
    </xf>
    <xf numFmtId="4" fontId="13" fillId="0" borderId="0" xfId="0" applyNumberFormat="1" applyFont="1" applyFill="1" applyAlignment="1">
      <alignment horizontal="center" vertical="center" wrapText="1"/>
    </xf>
    <xf numFmtId="2" fontId="22" fillId="0" borderId="0" xfId="0" applyNumberFormat="1" applyFont="1" applyAlignment="1"/>
    <xf numFmtId="2" fontId="13" fillId="0" borderId="0" xfId="0" applyNumberFormat="1" applyFont="1" applyAlignment="1">
      <alignment horizontal="center" wrapText="1"/>
    </xf>
    <xf numFmtId="0" fontId="36" fillId="0" borderId="0" xfId="0" applyFont="1" applyFill="1" applyBorder="1"/>
    <xf numFmtId="0" fontId="54" fillId="0" borderId="0" xfId="0" applyFont="1" applyFill="1" applyBorder="1"/>
    <xf numFmtId="0" fontId="36" fillId="0" borderId="0" xfId="0" applyFont="1" applyBorder="1" applyAlignment="1">
      <alignment horizontal="center"/>
    </xf>
    <xf numFmtId="0" fontId="54" fillId="0" borderId="0" xfId="0" applyFont="1" applyAlignment="1">
      <alignment horizontal="center"/>
    </xf>
    <xf numFmtId="0" fontId="54" fillId="0" borderId="0" xfId="0" applyFont="1" applyBorder="1"/>
    <xf numFmtId="0" fontId="17" fillId="0" borderId="8" xfId="0" applyFont="1" applyFill="1" applyBorder="1" applyAlignment="1">
      <alignment vertical="top" wrapText="1"/>
    </xf>
    <xf numFmtId="2" fontId="60" fillId="0" borderId="12" xfId="0" applyNumberFormat="1" applyFont="1" applyFill="1" applyBorder="1" applyAlignment="1">
      <alignment horizontal="right"/>
    </xf>
    <xf numFmtId="0" fontId="60" fillId="0" borderId="12" xfId="0" applyFont="1" applyBorder="1" applyAlignment="1">
      <alignment horizontal="right"/>
    </xf>
    <xf numFmtId="0" fontId="14" fillId="14" borderId="0" xfId="0" applyFont="1" applyFill="1" applyBorder="1" applyAlignment="1">
      <alignment vertical="top" wrapText="1"/>
    </xf>
    <xf numFmtId="4" fontId="13" fillId="0" borderId="0" xfId="0" applyNumberFormat="1" applyFont="1" applyFill="1" applyAlignment="1">
      <alignment horizontal="right" textRotation="90"/>
    </xf>
    <xf numFmtId="2" fontId="13" fillId="0" borderId="0" xfId="0" applyNumberFormat="1" applyFont="1" applyFill="1" applyAlignment="1">
      <alignment horizontal="right" wrapText="1"/>
    </xf>
    <xf numFmtId="0" fontId="59" fillId="0" borderId="0" xfId="0" applyFont="1" applyFill="1" applyBorder="1" applyAlignment="1" applyProtection="1">
      <alignment horizontal="left" wrapText="1"/>
      <protection locked="0"/>
    </xf>
    <xf numFmtId="0" fontId="13" fillId="0" borderId="0" xfId="0" applyFont="1" applyFill="1" applyAlignment="1">
      <alignment horizontal="right" wrapText="1"/>
    </xf>
    <xf numFmtId="0" fontId="13" fillId="0" borderId="0" xfId="64" applyFont="1" applyBorder="1" applyAlignment="1">
      <alignment horizontal="center" vertical="center"/>
    </xf>
    <xf numFmtId="0" fontId="43" fillId="0" borderId="0" xfId="64" applyFont="1" applyBorder="1" applyAlignment="1">
      <alignment horizontal="center" vertical="center"/>
    </xf>
    <xf numFmtId="172" fontId="22" fillId="0" borderId="0" xfId="64" applyNumberFormat="1" applyFont="1" applyBorder="1" applyAlignment="1">
      <alignment horizontal="justify" wrapText="1"/>
    </xf>
    <xf numFmtId="2" fontId="22" fillId="0" borderId="0" xfId="0" applyNumberFormat="1" applyFont="1" applyBorder="1" applyAlignment="1">
      <alignment horizontal="center" vertical="top"/>
    </xf>
    <xf numFmtId="0" fontId="17" fillId="0" borderId="8" xfId="0" applyFont="1" applyFill="1" applyBorder="1" applyAlignment="1">
      <alignment vertical="center" wrapText="1"/>
    </xf>
    <xf numFmtId="0" fontId="65" fillId="0" borderId="0" xfId="0" applyFont="1" applyAlignment="1">
      <alignment horizontal="justify" vertical="top" wrapText="1"/>
    </xf>
    <xf numFmtId="0" fontId="65" fillId="0" borderId="0" xfId="0" applyFont="1" applyAlignment="1">
      <alignment horizontal="center" wrapText="1"/>
    </xf>
    <xf numFmtId="0" fontId="13" fillId="0" borderId="0" xfId="0" applyFont="1" applyAlignment="1">
      <alignment horizontal="center" vertical="top" wrapText="1"/>
    </xf>
    <xf numFmtId="0" fontId="13" fillId="0" borderId="0" xfId="0" applyNumberFormat="1" applyFont="1" applyAlignment="1">
      <alignment horizontal="center" vertical="top" wrapText="1"/>
    </xf>
    <xf numFmtId="172" fontId="13" fillId="0" borderId="0" xfId="64" applyNumberFormat="1" applyFont="1" applyBorder="1" applyAlignment="1">
      <alignment horizontal="center" vertical="top"/>
    </xf>
    <xf numFmtId="2" fontId="54" fillId="0" borderId="0" xfId="0" applyNumberFormat="1" applyFont="1" applyFill="1" applyAlignment="1">
      <alignment horizontal="right"/>
    </xf>
    <xf numFmtId="4" fontId="22" fillId="16" borderId="11" xfId="0" applyNumberFormat="1" applyFont="1" applyFill="1" applyBorder="1"/>
    <xf numFmtId="4" fontId="22" fillId="16" borderId="11" xfId="0" applyNumberFormat="1" applyFont="1" applyFill="1" applyBorder="1" applyAlignment="1">
      <alignment horizontal="right" vertical="center"/>
    </xf>
    <xf numFmtId="165" fontId="17" fillId="16" borderId="8" xfId="0" applyNumberFormat="1" applyFont="1" applyFill="1" applyBorder="1" applyAlignment="1">
      <alignment horizontal="right" vertical="top" wrapText="1"/>
    </xf>
    <xf numFmtId="4" fontId="22" fillId="16" borderId="11" xfId="0" applyNumberFormat="1" applyFont="1" applyFill="1" applyBorder="1" applyAlignment="1"/>
    <xf numFmtId="165" fontId="22" fillId="16" borderId="4" xfId="0" applyNumberFormat="1" applyFont="1" applyFill="1" applyBorder="1" applyAlignment="1">
      <alignment horizontal="right" wrapText="1"/>
    </xf>
    <xf numFmtId="165" fontId="22" fillId="16" borderId="4" xfId="0" applyNumberFormat="1" applyFont="1" applyFill="1" applyBorder="1" applyAlignment="1">
      <alignment horizontal="right" vertical="justify" wrapText="1"/>
    </xf>
    <xf numFmtId="165" fontId="22" fillId="16" borderId="11" xfId="0" applyNumberFormat="1" applyFont="1" applyFill="1" applyBorder="1" applyAlignment="1">
      <alignment horizontal="right" wrapText="1"/>
    </xf>
    <xf numFmtId="4" fontId="22" fillId="16" borderId="9" xfId="0" applyNumberFormat="1" applyFont="1" applyFill="1" applyBorder="1"/>
    <xf numFmtId="4" fontId="22" fillId="16" borderId="10" xfId="0" applyNumberFormat="1" applyFont="1" applyFill="1" applyBorder="1"/>
    <xf numFmtId="49" fontId="51" fillId="0" borderId="0" xfId="0" applyNumberFormat="1" applyFont="1" applyFill="1" applyBorder="1" applyAlignment="1">
      <alignment horizontal="justify" vertical="top" wrapText="1"/>
    </xf>
    <xf numFmtId="49" fontId="50" fillId="0" borderId="0" xfId="0" applyNumberFormat="1" applyFont="1" applyFill="1" applyBorder="1" applyAlignment="1">
      <alignment horizontal="justify" vertical="top" wrapText="1"/>
    </xf>
    <xf numFmtId="0" fontId="13" fillId="0" borderId="0" xfId="0" applyFont="1" applyFill="1" applyAlignment="1">
      <alignment horizontal="justify" vertical="top" wrapText="1" readingOrder="1"/>
    </xf>
    <xf numFmtId="4" fontId="13" fillId="0" borderId="0" xfId="0" applyNumberFormat="1" applyFont="1" applyFill="1" applyAlignment="1">
      <alignment horizontal="right" vertical="top"/>
    </xf>
    <xf numFmtId="4" fontId="13" fillId="0" borderId="0" xfId="0" applyNumberFormat="1" applyFont="1" applyAlignment="1">
      <alignment vertical="top"/>
    </xf>
    <xf numFmtId="0" fontId="73" fillId="0" borderId="0" xfId="0" applyFont="1" applyFill="1" applyAlignment="1">
      <alignment vertical="top" wrapText="1"/>
    </xf>
    <xf numFmtId="170" fontId="0" fillId="0" borderId="0" xfId="30" applyNumberFormat="1" applyFont="1" applyFill="1" applyAlignment="1">
      <alignment horizontal="right"/>
    </xf>
    <xf numFmtId="0" fontId="55" fillId="0" borderId="0" xfId="73" applyFont="1" applyFill="1" applyBorder="1"/>
    <xf numFmtId="0" fontId="55" fillId="0" borderId="0" xfId="73" applyFont="1" applyFill="1"/>
    <xf numFmtId="0" fontId="75" fillId="0" borderId="0" xfId="73" applyFont="1" applyBorder="1" applyAlignment="1">
      <alignment vertical="center"/>
    </xf>
    <xf numFmtId="0" fontId="75" fillId="0" borderId="0" xfId="73" applyFont="1" applyAlignment="1">
      <alignment vertical="center"/>
    </xf>
    <xf numFmtId="0" fontId="13" fillId="0" borderId="0" xfId="0" applyFont="1" applyFill="1" applyBorder="1" applyAlignment="1">
      <alignment horizontal="left" vertical="top" wrapText="1"/>
    </xf>
    <xf numFmtId="0" fontId="50" fillId="0" borderId="0" xfId="0" applyFont="1" applyAlignment="1">
      <alignment horizontal="justify" vertical="top" wrapText="1"/>
    </xf>
    <xf numFmtId="0" fontId="1" fillId="0" borderId="0" xfId="0" applyFont="1" applyAlignment="1">
      <alignment horizontal="right"/>
    </xf>
    <xf numFmtId="2" fontId="1" fillId="0" borderId="0" xfId="0" applyNumberFormat="1" applyFont="1" applyAlignment="1">
      <alignment horizontal="right"/>
    </xf>
    <xf numFmtId="4" fontId="1" fillId="0" borderId="0" xfId="0" applyNumberFormat="1" applyFont="1"/>
    <xf numFmtId="0" fontId="1" fillId="0" borderId="0" xfId="0" applyFont="1" applyAlignment="1">
      <alignment horizontal="justify" vertical="top"/>
    </xf>
    <xf numFmtId="0" fontId="1" fillId="0" borderId="0" xfId="0" applyFont="1" applyBorder="1" applyAlignment="1">
      <alignment horizontal="center" vertical="top" wrapText="1"/>
    </xf>
    <xf numFmtId="49" fontId="1" fillId="0" borderId="0" xfId="0" applyNumberFormat="1" applyFont="1" applyBorder="1" applyAlignment="1">
      <alignment horizontal="justify" vertical="top" wrapText="1"/>
    </xf>
    <xf numFmtId="0" fontId="1" fillId="0" borderId="0" xfId="0" applyFont="1" applyBorder="1" applyAlignment="1">
      <alignment horizontal="center" wrapText="1"/>
    </xf>
    <xf numFmtId="0" fontId="1" fillId="0" borderId="0" xfId="0" applyFont="1" applyBorder="1" applyAlignment="1">
      <alignment vertical="top" wrapText="1"/>
    </xf>
    <xf numFmtId="49" fontId="1" fillId="0" borderId="0" xfId="0" applyNumberFormat="1" applyFont="1" applyBorder="1" applyAlignment="1">
      <alignment vertical="top" wrapText="1"/>
    </xf>
    <xf numFmtId="0" fontId="1" fillId="0" borderId="0" xfId="0" applyNumberFormat="1" applyFont="1" applyBorder="1" applyAlignment="1">
      <alignment horizontal="justify" vertical="top" wrapText="1"/>
    </xf>
    <xf numFmtId="4" fontId="22" fillId="0" borderId="3" xfId="0" applyNumberFormat="1" applyFont="1" applyBorder="1" applyAlignment="1">
      <alignment horizontal="center" vertical="top"/>
    </xf>
    <xf numFmtId="4" fontId="13" fillId="0" borderId="0" xfId="0" applyNumberFormat="1" applyFont="1" applyAlignment="1">
      <alignment horizontal="right" vertical="top"/>
    </xf>
    <xf numFmtId="0" fontId="22" fillId="14" borderId="0" xfId="0" applyFont="1" applyFill="1" applyAlignment="1">
      <alignment horizontal="right" vertical="top"/>
    </xf>
    <xf numFmtId="4" fontId="13" fillId="14" borderId="0" xfId="0" applyNumberFormat="1" applyFont="1" applyFill="1" applyAlignment="1">
      <alignment horizontal="right" vertical="top"/>
    </xf>
    <xf numFmtId="0" fontId="52" fillId="13" borderId="0" xfId="0" applyFont="1" applyFill="1" applyAlignment="1">
      <alignment horizontal="right" vertical="top"/>
    </xf>
    <xf numFmtId="4" fontId="53" fillId="13" borderId="0" xfId="0" applyNumberFormat="1" applyFont="1" applyFill="1" applyAlignment="1">
      <alignment horizontal="right" vertical="top"/>
    </xf>
    <xf numFmtId="0" fontId="1" fillId="0" borderId="0" xfId="0" applyFont="1" applyBorder="1" applyAlignment="1">
      <alignment horizontal="right" vertical="top" wrapText="1"/>
    </xf>
    <xf numFmtId="0" fontId="13" fillId="0" borderId="0" xfId="64" applyNumberFormat="1" applyFont="1" applyBorder="1" applyAlignment="1">
      <alignment horizontal="center" vertical="top"/>
    </xf>
    <xf numFmtId="168" fontId="17" fillId="0" borderId="8" xfId="0" applyNumberFormat="1" applyFont="1" applyFill="1" applyBorder="1" applyAlignment="1">
      <alignment horizontal="right" vertical="top"/>
    </xf>
    <xf numFmtId="4" fontId="17" fillId="0" borderId="8" xfId="0" applyNumberFormat="1" applyFont="1" applyFill="1" applyBorder="1" applyAlignment="1">
      <alignment horizontal="right" vertical="top"/>
    </xf>
    <xf numFmtId="168" fontId="13" fillId="0" borderId="0" xfId="0" applyNumberFormat="1" applyFont="1" applyAlignment="1">
      <alignment horizontal="right" vertical="top"/>
    </xf>
    <xf numFmtId="168" fontId="22" fillId="0" borderId="0" xfId="0" applyNumberFormat="1" applyFont="1" applyAlignment="1">
      <alignment horizontal="right" vertical="top"/>
    </xf>
    <xf numFmtId="2" fontId="13" fillId="0" borderId="0" xfId="0" applyNumberFormat="1" applyFont="1" applyAlignment="1">
      <alignment horizontal="right" vertical="top"/>
    </xf>
    <xf numFmtId="2" fontId="22" fillId="0" borderId="0" xfId="0" applyNumberFormat="1" applyFont="1" applyAlignment="1">
      <alignment horizontal="right" vertical="top"/>
    </xf>
    <xf numFmtId="1" fontId="13" fillId="0" borderId="0" xfId="0" applyNumberFormat="1" applyFont="1" applyFill="1" applyAlignment="1">
      <alignment horizontal="right" vertical="top"/>
    </xf>
    <xf numFmtId="0" fontId="36" fillId="0" borderId="0" xfId="0" applyFont="1" applyAlignment="1">
      <alignment horizontal="right" vertical="top"/>
    </xf>
    <xf numFmtId="173" fontId="1" fillId="0" borderId="0" xfId="0" applyNumberFormat="1" applyFont="1" applyBorder="1" applyAlignment="1">
      <alignment horizontal="center" vertical="top" wrapText="1"/>
    </xf>
    <xf numFmtId="173" fontId="1" fillId="0" borderId="0" xfId="0" applyNumberFormat="1" applyFont="1" applyBorder="1" applyAlignment="1">
      <alignment horizontal="right" vertical="top" wrapText="1"/>
    </xf>
    <xf numFmtId="0" fontId="32" fillId="0" borderId="0" xfId="0" applyFont="1" applyBorder="1" applyAlignment="1">
      <alignment horizontal="center" vertical="top" wrapText="1"/>
    </xf>
    <xf numFmtId="173" fontId="1" fillId="0" borderId="0" xfId="0" applyNumberFormat="1" applyFont="1" applyBorder="1" applyAlignment="1">
      <alignment horizontal="right" wrapText="1"/>
    </xf>
    <xf numFmtId="2" fontId="1" fillId="0" borderId="0" xfId="0" applyNumberFormat="1" applyFont="1" applyBorder="1" applyAlignment="1">
      <alignment horizontal="center" vertical="top"/>
    </xf>
    <xf numFmtId="0" fontId="1" fillId="0" borderId="0" xfId="0" applyFont="1" applyBorder="1"/>
    <xf numFmtId="0" fontId="1" fillId="0" borderId="0" xfId="0" applyFont="1"/>
    <xf numFmtId="0" fontId="1" fillId="0" borderId="0" xfId="0" applyFont="1" applyBorder="1" applyAlignment="1">
      <alignment horizontal="center" vertical="top"/>
    </xf>
    <xf numFmtId="2" fontId="14" fillId="0" borderId="0" xfId="0" applyNumberFormat="1" applyFont="1" applyFill="1" applyBorder="1" applyAlignment="1">
      <alignment horizontal="center" vertical="top"/>
    </xf>
    <xf numFmtId="0" fontId="22" fillId="0" borderId="20" xfId="0" applyFont="1" applyBorder="1" applyAlignment="1">
      <alignment horizontal="center" vertical="top" wrapText="1"/>
    </xf>
    <xf numFmtId="0" fontId="22" fillId="0" borderId="20" xfId="0" applyFont="1" applyBorder="1" applyAlignment="1">
      <alignment vertical="top" wrapText="1"/>
    </xf>
    <xf numFmtId="0" fontId="76" fillId="0" borderId="0" xfId="0" applyNumberFormat="1" applyFont="1" applyBorder="1" applyAlignment="1">
      <alignment horizontal="justify" vertical="top" wrapText="1"/>
    </xf>
    <xf numFmtId="49" fontId="1" fillId="0" borderId="0" xfId="0" applyNumberFormat="1" applyFont="1" applyBorder="1" applyAlignment="1">
      <alignment horizontal="right" vertical="top" wrapText="1"/>
    </xf>
    <xf numFmtId="0" fontId="65" fillId="0" borderId="0" xfId="0" applyFont="1" applyAlignment="1">
      <alignment horizontal="center" vertical="top" wrapText="1"/>
    </xf>
    <xf numFmtId="0" fontId="1" fillId="0" borderId="0" xfId="0" applyFont="1" applyAlignment="1">
      <alignment horizontal="justify" wrapText="1"/>
    </xf>
    <xf numFmtId="0" fontId="1" fillId="0" borderId="0" xfId="0" applyFont="1" applyAlignment="1">
      <alignment vertical="top" wrapText="1"/>
    </xf>
    <xf numFmtId="4" fontId="0" fillId="0" borderId="0" xfId="0" applyNumberFormat="1"/>
    <xf numFmtId="0" fontId="1" fillId="0" borderId="0" xfId="0" applyFont="1" applyAlignment="1">
      <alignment horizontal="justify"/>
    </xf>
    <xf numFmtId="4" fontId="0" fillId="0" borderId="0" xfId="0" applyNumberFormat="1" applyAlignment="1"/>
    <xf numFmtId="4" fontId="0" fillId="0" borderId="0" xfId="0" applyNumberFormat="1" applyFill="1"/>
    <xf numFmtId="4" fontId="1" fillId="0" borderId="0" xfId="0" applyNumberFormat="1" applyFont="1" applyBorder="1" applyAlignment="1">
      <alignment horizontal="justify" vertical="top" wrapText="1"/>
    </xf>
    <xf numFmtId="0" fontId="1" fillId="0" borderId="0" xfId="0" applyNumberFormat="1" applyFont="1" applyFill="1" applyBorder="1" applyAlignment="1">
      <alignment horizontal="justify" vertical="top" wrapText="1"/>
    </xf>
    <xf numFmtId="0" fontId="1" fillId="0" borderId="0" xfId="0" applyFont="1" applyFill="1" applyAlignment="1">
      <alignment horizontal="justify" vertical="top" wrapText="1"/>
    </xf>
    <xf numFmtId="172" fontId="1" fillId="0" borderId="0" xfId="0" applyNumberFormat="1" applyFont="1" applyBorder="1" applyAlignment="1">
      <alignment horizontal="right" vertical="top"/>
    </xf>
    <xf numFmtId="0" fontId="1" fillId="0" borderId="0" xfId="0" applyFont="1" applyBorder="1" applyAlignment="1">
      <alignment horizontal="justify" vertical="top" wrapText="1"/>
    </xf>
    <xf numFmtId="0" fontId="36" fillId="0" borderId="0" xfId="0" applyFont="1" applyBorder="1" applyAlignment="1">
      <alignment horizontal="justify" vertical="top" wrapText="1"/>
    </xf>
    <xf numFmtId="0" fontId="54" fillId="0" borderId="0" xfId="0" applyNumberFormat="1" applyFont="1" applyBorder="1" applyAlignment="1" applyProtection="1">
      <alignment horizontal="justify" vertical="top" wrapText="1" shrinkToFit="1"/>
    </xf>
    <xf numFmtId="0" fontId="1" fillId="0" borderId="0" xfId="0" applyNumberFormat="1" applyFont="1" applyBorder="1" applyAlignment="1" applyProtection="1">
      <alignment horizontal="justify" vertical="top" wrapText="1" shrinkToFit="1"/>
    </xf>
    <xf numFmtId="0" fontId="43" fillId="0" borderId="0" xfId="0" applyFont="1" applyBorder="1" applyAlignment="1">
      <alignment horizontal="justify" vertical="top" wrapText="1"/>
    </xf>
    <xf numFmtId="0" fontId="79" fillId="0" borderId="0" xfId="0" applyFont="1" applyBorder="1" applyAlignment="1">
      <alignment horizontal="justify" vertical="top" wrapText="1"/>
    </xf>
    <xf numFmtId="0" fontId="78" fillId="0" borderId="0" xfId="0" applyFont="1" applyBorder="1" applyAlignment="1">
      <alignment horizontal="center" vertical="top"/>
    </xf>
    <xf numFmtId="0" fontId="78" fillId="0" borderId="0" xfId="0" applyFont="1" applyBorder="1" applyAlignment="1">
      <alignment horizontal="justify" vertical="top" wrapText="1"/>
    </xf>
    <xf numFmtId="0" fontId="22" fillId="0" borderId="0" xfId="0" applyFont="1" applyBorder="1" applyAlignment="1">
      <alignment horizontal="justify" vertical="top" wrapText="1"/>
    </xf>
    <xf numFmtId="0" fontId="43" fillId="0" borderId="0" xfId="0" applyFont="1" applyBorder="1" applyAlignment="1">
      <alignment horizontal="center" vertical="top"/>
    </xf>
    <xf numFmtId="175" fontId="1" fillId="0" borderId="0" xfId="74" applyNumberFormat="1" applyFont="1" applyFill="1" applyBorder="1" applyAlignment="1">
      <alignment horizontal="center" vertical="top" wrapText="1"/>
    </xf>
    <xf numFmtId="0" fontId="22" fillId="0" borderId="0" xfId="74" applyNumberFormat="1" applyFont="1" applyFill="1" applyBorder="1" applyAlignment="1">
      <alignment horizontal="justify" vertical="top" wrapText="1"/>
    </xf>
    <xf numFmtId="0" fontId="1" fillId="0" borderId="0" xfId="74" applyNumberFormat="1" applyFont="1" applyFill="1" applyBorder="1" applyAlignment="1">
      <alignment horizontal="justify" vertical="top" wrapText="1"/>
    </xf>
    <xf numFmtId="49" fontId="54" fillId="0" borderId="0" xfId="75" applyNumberFormat="1" applyFont="1" applyFill="1" applyBorder="1" applyAlignment="1">
      <alignment vertical="top" wrapText="1"/>
    </xf>
    <xf numFmtId="175" fontId="61" fillId="0" borderId="0" xfId="74" applyNumberFormat="1" applyFont="1" applyFill="1" applyBorder="1" applyAlignment="1">
      <alignment horizontal="center" vertical="top" wrapText="1"/>
    </xf>
    <xf numFmtId="16" fontId="1" fillId="0" borderId="0" xfId="0" applyNumberFormat="1" applyFont="1" applyBorder="1" applyAlignment="1">
      <alignment horizontal="center" vertical="top"/>
    </xf>
    <xf numFmtId="0" fontId="80" fillId="0" borderId="0" xfId="0" applyFont="1" applyBorder="1" applyAlignment="1">
      <alignment horizontal="center" vertical="top"/>
    </xf>
    <xf numFmtId="172" fontId="80" fillId="0" borderId="0" xfId="0" applyNumberFormat="1" applyFont="1" applyBorder="1" applyAlignment="1">
      <alignment horizontal="right" vertical="top"/>
    </xf>
    <xf numFmtId="14" fontId="1" fillId="0" borderId="0" xfId="0" applyNumberFormat="1" applyFont="1" applyBorder="1" applyAlignment="1">
      <alignment horizontal="center" vertical="top"/>
    </xf>
    <xf numFmtId="172" fontId="72" fillId="0" borderId="0" xfId="0" applyNumberFormat="1" applyFont="1" applyBorder="1" applyAlignment="1">
      <alignment horizontal="right" vertical="top"/>
    </xf>
    <xf numFmtId="172" fontId="1" fillId="15" borderId="0" xfId="0" applyNumberFormat="1" applyFont="1" applyFill="1" applyBorder="1" applyAlignment="1">
      <alignment horizontal="right" vertical="top"/>
    </xf>
    <xf numFmtId="172" fontId="1" fillId="0" borderId="0" xfId="0" applyNumberFormat="1" applyFont="1" applyBorder="1" applyAlignment="1">
      <alignment horizontal="center" vertical="top"/>
    </xf>
    <xf numFmtId="172" fontId="1" fillId="15" borderId="0" xfId="0" applyNumberFormat="1" applyFont="1" applyFill="1" applyBorder="1" applyAlignment="1">
      <alignment horizontal="center" vertical="top"/>
    </xf>
    <xf numFmtId="0" fontId="80" fillId="0" borderId="0" xfId="0" applyFont="1" applyBorder="1" applyAlignment="1">
      <alignment horizontal="left" vertical="top" wrapText="1"/>
    </xf>
    <xf numFmtId="49" fontId="1" fillId="17" borderId="0" xfId="74" applyNumberFormat="1" applyFont="1" applyFill="1" applyBorder="1" applyAlignment="1">
      <alignment horizontal="center" vertical="top"/>
    </xf>
    <xf numFmtId="0" fontId="22" fillId="17" borderId="0" xfId="74" applyFont="1" applyFill="1" applyBorder="1" applyAlignment="1">
      <alignment vertical="top"/>
    </xf>
    <xf numFmtId="0" fontId="54" fillId="0" borderId="0" xfId="0" applyFont="1" applyBorder="1" applyAlignment="1">
      <alignment horizontal="left" vertical="top" wrapText="1"/>
    </xf>
    <xf numFmtId="175" fontId="1" fillId="15" borderId="0" xfId="74" applyNumberFormat="1" applyFont="1" applyFill="1" applyBorder="1" applyAlignment="1">
      <alignment horizontal="center" vertical="top" wrapText="1"/>
    </xf>
    <xf numFmtId="0" fontId="22" fillId="15" borderId="0" xfId="74" applyNumberFormat="1" applyFont="1" applyFill="1" applyBorder="1" applyAlignment="1">
      <alignment horizontal="justify" vertical="top" wrapText="1"/>
    </xf>
    <xf numFmtId="0" fontId="1" fillId="15" borderId="0" xfId="74" applyNumberFormat="1" applyFont="1" applyFill="1" applyBorder="1" applyAlignment="1">
      <alignment horizontal="justify" vertical="top" wrapText="1"/>
    </xf>
    <xf numFmtId="49" fontId="54" fillId="15" borderId="0" xfId="0" applyNumberFormat="1" applyFont="1" applyFill="1" applyBorder="1" applyAlignment="1">
      <alignment vertical="top" wrapText="1"/>
    </xf>
    <xf numFmtId="49" fontId="1" fillId="0" borderId="0" xfId="74" applyNumberFormat="1" applyFont="1" applyFill="1" applyBorder="1" applyAlignment="1">
      <alignment horizontal="center" vertical="top" wrapText="1"/>
    </xf>
    <xf numFmtId="175" fontId="1" fillId="0" borderId="0" xfId="0" applyNumberFormat="1" applyFont="1" applyFill="1" applyBorder="1" applyAlignment="1">
      <alignment horizontal="center" vertical="top" wrapText="1"/>
    </xf>
    <xf numFmtId="0" fontId="22" fillId="0" borderId="0" xfId="0" applyFont="1" applyFill="1" applyBorder="1" applyAlignment="1" applyProtection="1">
      <alignment horizontal="justify" vertical="top" wrapText="1"/>
    </xf>
    <xf numFmtId="0" fontId="1" fillId="0" borderId="0" xfId="0" applyFont="1" applyBorder="1" applyAlignment="1">
      <alignment horizontal="left" vertical="top" wrapText="1"/>
    </xf>
    <xf numFmtId="49" fontId="1" fillId="17" borderId="0" xfId="74" applyNumberFormat="1" applyFont="1" applyFill="1" applyBorder="1" applyAlignment="1">
      <alignment horizontal="center" vertical="top" shrinkToFit="1"/>
    </xf>
    <xf numFmtId="0" fontId="1" fillId="0" borderId="0" xfId="74" applyFont="1" applyBorder="1" applyAlignment="1">
      <alignment horizontal="center" vertical="top"/>
    </xf>
    <xf numFmtId="172" fontId="1" fillId="15" borderId="0" xfId="74" applyNumberFormat="1" applyFont="1" applyFill="1" applyBorder="1" applyAlignment="1">
      <alignment horizontal="right" vertical="top"/>
    </xf>
    <xf numFmtId="0" fontId="54" fillId="0" borderId="0" xfId="74" applyFont="1" applyBorder="1" applyAlignment="1">
      <alignment horizontal="justify" vertical="top"/>
    </xf>
    <xf numFmtId="0" fontId="22" fillId="0" borderId="0" xfId="74" applyFont="1" applyBorder="1" applyAlignment="1">
      <alignment vertical="top" wrapText="1"/>
    </xf>
    <xf numFmtId="0" fontId="1" fillId="0" borderId="0" xfId="74" applyFont="1" applyBorder="1" applyAlignment="1">
      <alignment vertical="top" wrapText="1"/>
    </xf>
    <xf numFmtId="16" fontId="1" fillId="0" borderId="0" xfId="74" applyNumberFormat="1" applyFont="1" applyBorder="1" applyAlignment="1">
      <alignment horizontal="center" vertical="top"/>
    </xf>
    <xf numFmtId="0" fontId="54" fillId="0" borderId="0" xfId="0" applyFont="1" applyBorder="1" applyAlignment="1">
      <alignment horizontal="justify" vertical="top"/>
    </xf>
    <xf numFmtId="172" fontId="22" fillId="0" borderId="0" xfId="0" applyNumberFormat="1" applyFont="1" applyBorder="1" applyAlignment="1">
      <alignment horizontal="justify" vertical="top" wrapText="1"/>
    </xf>
    <xf numFmtId="172" fontId="1" fillId="0" borderId="0" xfId="0" applyNumberFormat="1" applyFont="1" applyBorder="1" applyAlignment="1">
      <alignment horizontal="justify" vertical="top" wrapText="1"/>
    </xf>
    <xf numFmtId="0" fontId="13" fillId="0" borderId="0" xfId="0" applyFont="1" applyAlignment="1">
      <alignment vertical="top"/>
    </xf>
    <xf numFmtId="168" fontId="22" fillId="0" borderId="3" xfId="0" applyNumberFormat="1" applyFont="1" applyBorder="1" applyAlignment="1">
      <alignment horizontal="center" vertical="top"/>
    </xf>
    <xf numFmtId="165" fontId="13" fillId="0" borderId="0" xfId="0" applyNumberFormat="1" applyFont="1" applyAlignment="1">
      <alignment vertical="top"/>
    </xf>
    <xf numFmtId="165" fontId="13" fillId="14" borderId="0" xfId="0" applyNumberFormat="1" applyFont="1" applyFill="1" applyAlignment="1">
      <alignment vertical="top"/>
    </xf>
    <xf numFmtId="4" fontId="13" fillId="14" borderId="0" xfId="0" applyNumberFormat="1" applyFont="1" applyFill="1" applyAlignment="1">
      <alignment vertical="top"/>
    </xf>
    <xf numFmtId="165" fontId="53" fillId="13" borderId="0" xfId="0" applyNumberFormat="1" applyFont="1" applyFill="1" applyAlignment="1">
      <alignment vertical="top"/>
    </xf>
    <xf numFmtId="4" fontId="53" fillId="13" borderId="0" xfId="0" applyNumberFormat="1" applyFont="1" applyFill="1" applyAlignment="1">
      <alignment vertical="top"/>
    </xf>
    <xf numFmtId="165" fontId="13" fillId="0" borderId="0" xfId="0" applyNumberFormat="1" applyFont="1" applyFill="1" applyAlignment="1">
      <alignment vertical="top"/>
    </xf>
    <xf numFmtId="4" fontId="13" fillId="0" borderId="0" xfId="0" applyNumberFormat="1" applyFont="1" applyFill="1" applyAlignment="1">
      <alignment vertical="top"/>
    </xf>
    <xf numFmtId="172" fontId="36" fillId="0" borderId="0" xfId="0" applyNumberFormat="1" applyFont="1" applyBorder="1" applyAlignment="1">
      <alignment horizontal="justify" vertical="top" wrapText="1"/>
    </xf>
    <xf numFmtId="172" fontId="22" fillId="0" borderId="0" xfId="0" applyNumberFormat="1" applyFont="1" applyBorder="1" applyAlignment="1">
      <alignment horizontal="center" vertical="top"/>
    </xf>
    <xf numFmtId="0" fontId="22" fillId="0" borderId="0" xfId="0" applyNumberFormat="1" applyFont="1" applyBorder="1" applyAlignment="1">
      <alignment horizontal="center" vertical="top"/>
    </xf>
    <xf numFmtId="172" fontId="77" fillId="0" borderId="0" xfId="0" applyNumberFormat="1" applyFont="1" applyBorder="1" applyAlignment="1">
      <alignment horizontal="center" vertical="top"/>
    </xf>
    <xf numFmtId="0" fontId="1" fillId="0" borderId="0" xfId="0" applyNumberFormat="1" applyFont="1" applyBorder="1" applyAlignment="1">
      <alignment horizontal="center" vertical="top"/>
    </xf>
    <xf numFmtId="0" fontId="61" fillId="0" borderId="0" xfId="0" applyFont="1" applyBorder="1" applyAlignment="1">
      <alignment horizontal="center" vertical="top"/>
    </xf>
    <xf numFmtId="3" fontId="43" fillId="0" borderId="0" xfId="0" applyNumberFormat="1" applyFont="1" applyBorder="1" applyAlignment="1">
      <alignment horizontal="center" vertical="top"/>
    </xf>
    <xf numFmtId="174" fontId="61" fillId="0" borderId="0" xfId="0" applyNumberFormat="1" applyFont="1" applyBorder="1" applyAlignment="1">
      <alignment horizontal="center" vertical="top"/>
    </xf>
    <xf numFmtId="0" fontId="22" fillId="0" borderId="0" xfId="74" applyFont="1" applyFill="1" applyBorder="1" applyAlignment="1">
      <alignment horizontal="center" vertical="top" shrinkToFit="1"/>
    </xf>
    <xf numFmtId="4" fontId="1" fillId="0" borderId="0" xfId="39" applyNumberFormat="1" applyFont="1" applyFill="1" applyBorder="1" applyAlignment="1">
      <alignment horizontal="center" vertical="top" shrinkToFit="1"/>
    </xf>
    <xf numFmtId="176" fontId="1" fillId="0" borderId="0" xfId="39" applyNumberFormat="1" applyFont="1" applyFill="1" applyBorder="1" applyAlignment="1">
      <alignment horizontal="center" vertical="top" shrinkToFit="1"/>
    </xf>
    <xf numFmtId="172" fontId="1" fillId="0" borderId="0" xfId="0" applyNumberFormat="1" applyFont="1" applyBorder="1" applyAlignment="1">
      <alignment horizontal="left" vertical="top" wrapText="1"/>
    </xf>
    <xf numFmtId="172" fontId="80" fillId="0" borderId="0" xfId="0" applyNumberFormat="1" applyFont="1" applyBorder="1" applyAlignment="1">
      <alignment horizontal="justify" vertical="top" wrapText="1"/>
    </xf>
    <xf numFmtId="172" fontId="80" fillId="0" borderId="0" xfId="0" applyNumberFormat="1" applyFont="1" applyBorder="1" applyAlignment="1">
      <alignment horizontal="center" vertical="top"/>
    </xf>
    <xf numFmtId="0" fontId="80" fillId="0" borderId="0" xfId="0" applyNumberFormat="1" applyFont="1" applyBorder="1" applyAlignment="1">
      <alignment horizontal="center" vertical="top"/>
    </xf>
    <xf numFmtId="0" fontId="1" fillId="0" borderId="0" xfId="39" applyNumberFormat="1" applyFont="1" applyFill="1" applyBorder="1" applyAlignment="1">
      <alignment horizontal="center" vertical="top" shrinkToFit="1"/>
    </xf>
    <xf numFmtId="0" fontId="54" fillId="0" borderId="0" xfId="74" applyFont="1" applyFill="1" applyBorder="1" applyAlignment="1">
      <alignment horizontal="center" vertical="top" shrinkToFit="1"/>
    </xf>
    <xf numFmtId="176" fontId="54" fillId="0" borderId="0" xfId="39" applyNumberFormat="1" applyFont="1" applyFill="1" applyBorder="1" applyAlignment="1">
      <alignment horizontal="center" vertical="top" shrinkToFit="1"/>
    </xf>
    <xf numFmtId="172" fontId="1" fillId="15" borderId="0" xfId="0" applyNumberFormat="1" applyFont="1" applyFill="1" applyBorder="1" applyAlignment="1">
      <alignment horizontal="justify" vertical="top" wrapText="1"/>
    </xf>
    <xf numFmtId="172" fontId="72" fillId="0" borderId="0" xfId="0" applyNumberFormat="1" applyFont="1" applyBorder="1" applyAlignment="1">
      <alignment horizontal="justify" vertical="top" wrapText="1"/>
    </xf>
    <xf numFmtId="172" fontId="72" fillId="0" borderId="0" xfId="0" applyNumberFormat="1" applyFont="1" applyBorder="1" applyAlignment="1">
      <alignment horizontal="center" vertical="top"/>
    </xf>
    <xf numFmtId="0" fontId="72" fillId="0" borderId="0" xfId="0" applyNumberFormat="1" applyFont="1" applyBorder="1" applyAlignment="1">
      <alignment horizontal="center" vertical="top"/>
    </xf>
    <xf numFmtId="172" fontId="82" fillId="0" borderId="0" xfId="0" applyNumberFormat="1" applyFont="1" applyBorder="1" applyAlignment="1">
      <alignment horizontal="justify" vertical="top" wrapText="1"/>
    </xf>
    <xf numFmtId="172" fontId="83" fillId="0" borderId="0" xfId="0" applyNumberFormat="1" applyFont="1" applyBorder="1" applyAlignment="1">
      <alignment horizontal="center" vertical="top"/>
    </xf>
    <xf numFmtId="0" fontId="83" fillId="0" borderId="0" xfId="0" applyNumberFormat="1" applyFont="1" applyBorder="1" applyAlignment="1">
      <alignment horizontal="center" vertical="top"/>
    </xf>
    <xf numFmtId="2" fontId="54" fillId="0" borderId="0" xfId="0" applyNumberFormat="1" applyFont="1" applyBorder="1" applyAlignment="1">
      <alignment horizontal="center" vertical="top"/>
    </xf>
    <xf numFmtId="172" fontId="83" fillId="0" borderId="0" xfId="0" applyNumberFormat="1" applyFont="1" applyBorder="1" applyAlignment="1">
      <alignment horizontal="justify" vertical="top" wrapText="1"/>
    </xf>
    <xf numFmtId="172" fontId="54" fillId="0" borderId="0" xfId="0" applyNumberFormat="1" applyFont="1" applyBorder="1" applyAlignment="1">
      <alignment horizontal="center" vertical="top"/>
    </xf>
    <xf numFmtId="0" fontId="54" fillId="0" borderId="0" xfId="0" applyNumberFormat="1" applyFont="1" applyBorder="1" applyAlignment="1">
      <alignment horizontal="center" vertical="top"/>
    </xf>
    <xf numFmtId="172" fontId="54" fillId="0" borderId="0" xfId="0" applyNumberFormat="1" applyFont="1" applyBorder="1" applyAlignment="1">
      <alignment horizontal="justify" vertical="top" wrapText="1"/>
    </xf>
    <xf numFmtId="172" fontId="84" fillId="0" borderId="0" xfId="0" applyNumberFormat="1" applyFont="1" applyBorder="1" applyAlignment="1">
      <alignment horizontal="justify" vertical="top" wrapText="1"/>
    </xf>
    <xf numFmtId="172" fontId="22" fillId="15" borderId="0" xfId="0" applyNumberFormat="1" applyFont="1" applyFill="1" applyBorder="1" applyAlignment="1">
      <alignment horizontal="justify" vertical="top" wrapText="1"/>
    </xf>
    <xf numFmtId="172" fontId="22" fillId="15" borderId="0" xfId="0" applyNumberFormat="1" applyFont="1" applyFill="1" applyBorder="1" applyAlignment="1">
      <alignment horizontal="center" vertical="top"/>
    </xf>
    <xf numFmtId="0" fontId="22" fillId="15" borderId="0" xfId="0" applyNumberFormat="1" applyFont="1" applyFill="1" applyBorder="1" applyAlignment="1">
      <alignment horizontal="center" vertical="top"/>
    </xf>
    <xf numFmtId="0" fontId="1" fillId="15" borderId="0" xfId="0" applyNumberFormat="1" applyFont="1" applyFill="1" applyBorder="1" applyAlignment="1">
      <alignment horizontal="center" vertical="top"/>
    </xf>
    <xf numFmtId="172" fontId="22" fillId="15" borderId="0" xfId="0" applyNumberFormat="1" applyFont="1" applyFill="1" applyBorder="1" applyAlignment="1">
      <alignment vertical="top" wrapText="1"/>
    </xf>
    <xf numFmtId="172" fontId="65" fillId="15" borderId="0" xfId="0" applyNumberFormat="1" applyFont="1" applyFill="1" applyBorder="1" applyAlignment="1">
      <alignment horizontal="center" vertical="top"/>
    </xf>
    <xf numFmtId="172" fontId="1" fillId="15" borderId="0" xfId="0" applyNumberFormat="1" applyFont="1" applyFill="1" applyBorder="1" applyAlignment="1">
      <alignment horizontal="left" vertical="top" wrapText="1"/>
    </xf>
    <xf numFmtId="0" fontId="80" fillId="0" borderId="0" xfId="0" applyFont="1" applyBorder="1" applyAlignment="1">
      <alignment horizontal="center" vertical="top" wrapText="1"/>
    </xf>
    <xf numFmtId="0" fontId="1" fillId="0" borderId="0" xfId="0" applyFont="1" applyFill="1" applyBorder="1" applyAlignment="1">
      <alignment horizontal="center" vertical="top"/>
    </xf>
    <xf numFmtId="2" fontId="1" fillId="15" borderId="0" xfId="0" applyNumberFormat="1" applyFont="1" applyFill="1" applyBorder="1" applyAlignment="1">
      <alignment horizontal="center" vertical="top"/>
    </xf>
    <xf numFmtId="2" fontId="22" fillId="15" borderId="0" xfId="0" applyNumberFormat="1" applyFont="1" applyFill="1" applyBorder="1" applyAlignment="1">
      <alignment horizontal="center" vertical="top"/>
    </xf>
    <xf numFmtId="172" fontId="65" fillId="0" borderId="0" xfId="0" applyNumberFormat="1" applyFont="1" applyBorder="1" applyAlignment="1">
      <alignment horizontal="center" vertical="top"/>
    </xf>
    <xf numFmtId="2" fontId="65" fillId="0" borderId="0" xfId="0" applyNumberFormat="1" applyFont="1" applyBorder="1" applyAlignment="1">
      <alignment horizontal="center" vertical="top"/>
    </xf>
    <xf numFmtId="2" fontId="65" fillId="15" borderId="0" xfId="0" applyNumberFormat="1" applyFont="1" applyFill="1" applyBorder="1" applyAlignment="1">
      <alignment horizontal="center" vertical="top"/>
    </xf>
    <xf numFmtId="0" fontId="22" fillId="17" borderId="0" xfId="74" applyFont="1" applyFill="1" applyBorder="1" applyAlignment="1">
      <alignment horizontal="center" vertical="top" shrinkToFit="1"/>
    </xf>
    <xf numFmtId="3" fontId="22" fillId="17" borderId="0" xfId="74" applyNumberFormat="1" applyFont="1" applyFill="1" applyBorder="1" applyAlignment="1">
      <alignment horizontal="center" vertical="top" shrinkToFit="1"/>
    </xf>
    <xf numFmtId="3" fontId="1" fillId="0" borderId="0" xfId="39" applyNumberFormat="1" applyFont="1" applyFill="1" applyBorder="1" applyAlignment="1">
      <alignment horizontal="center" vertical="top" shrinkToFit="1"/>
    </xf>
    <xf numFmtId="0" fontId="54" fillId="0" borderId="0" xfId="0" applyFont="1" applyBorder="1" applyAlignment="1">
      <alignment horizontal="center" vertical="top"/>
    </xf>
    <xf numFmtId="3" fontId="54" fillId="0" borderId="0" xfId="39" applyNumberFormat="1" applyFont="1" applyFill="1" applyBorder="1" applyAlignment="1">
      <alignment horizontal="center" vertical="top" shrinkToFit="1"/>
    </xf>
    <xf numFmtId="0" fontId="1" fillId="0" borderId="0" xfId="0" applyFont="1" applyBorder="1" applyAlignment="1">
      <alignment horizontal="left" vertical="top"/>
    </xf>
    <xf numFmtId="0" fontId="1" fillId="0" borderId="0" xfId="74" applyFont="1" applyFill="1" applyBorder="1" applyAlignment="1">
      <alignment horizontal="center" vertical="top" shrinkToFit="1"/>
    </xf>
    <xf numFmtId="3" fontId="1" fillId="15" borderId="0" xfId="39" applyNumberFormat="1" applyFont="1" applyFill="1" applyBorder="1" applyAlignment="1">
      <alignment horizontal="center" vertical="top" shrinkToFit="1"/>
    </xf>
    <xf numFmtId="176" fontId="1" fillId="15" borderId="0" xfId="39" applyNumberFormat="1" applyFont="1" applyFill="1" applyBorder="1" applyAlignment="1">
      <alignment horizontal="center" vertical="top" shrinkToFit="1"/>
    </xf>
    <xf numFmtId="0" fontId="54" fillId="15" borderId="0" xfId="74" applyFont="1" applyFill="1" applyBorder="1" applyAlignment="1">
      <alignment horizontal="center" vertical="top" shrinkToFit="1"/>
    </xf>
    <xf numFmtId="3" fontId="54" fillId="15" borderId="0" xfId="39" applyNumberFormat="1" applyFont="1" applyFill="1" applyBorder="1" applyAlignment="1">
      <alignment horizontal="center" vertical="top" shrinkToFit="1"/>
    </xf>
    <xf numFmtId="0" fontId="1" fillId="15" borderId="0" xfId="74" applyFont="1" applyFill="1" applyBorder="1" applyAlignment="1">
      <alignment horizontal="center" vertical="top" shrinkToFit="1"/>
    </xf>
    <xf numFmtId="0" fontId="22" fillId="0" borderId="0" xfId="76" applyFont="1" applyFill="1" applyBorder="1" applyAlignment="1">
      <alignment horizontal="justify" vertical="top" wrapText="1"/>
    </xf>
    <xf numFmtId="0" fontId="54" fillId="0" borderId="0" xfId="74" applyFont="1" applyBorder="1" applyAlignment="1">
      <alignment horizontal="center" vertical="top"/>
    </xf>
    <xf numFmtId="2" fontId="54" fillId="0" borderId="0" xfId="74" applyNumberFormat="1" applyFont="1" applyBorder="1" applyAlignment="1">
      <alignment horizontal="center" vertical="top"/>
    </xf>
    <xf numFmtId="0" fontId="1" fillId="0" borderId="0" xfId="76" applyFont="1" applyFill="1" applyBorder="1" applyAlignment="1">
      <alignment horizontal="justify" vertical="top" wrapText="1"/>
    </xf>
    <xf numFmtId="0" fontId="54" fillId="0" borderId="0" xfId="0" applyFont="1" applyBorder="1" applyAlignment="1">
      <alignment vertical="top" wrapText="1"/>
    </xf>
    <xf numFmtId="0" fontId="54" fillId="0" borderId="0" xfId="0" applyFont="1" applyFill="1" applyBorder="1" applyAlignment="1">
      <alignment horizontal="center" vertical="top" shrinkToFit="1"/>
    </xf>
    <xf numFmtId="3" fontId="54" fillId="0" borderId="0" xfId="42" applyNumberFormat="1" applyFont="1" applyFill="1" applyBorder="1" applyAlignment="1">
      <alignment horizontal="center" vertical="top" shrinkToFit="1"/>
    </xf>
    <xf numFmtId="172" fontId="22" fillId="0" borderId="0" xfId="74" applyNumberFormat="1" applyFont="1" applyBorder="1" applyAlignment="1">
      <alignment horizontal="justify" vertical="top" wrapText="1"/>
    </xf>
    <xf numFmtId="172" fontId="1" fillId="15" borderId="0" xfId="74" applyNumberFormat="1" applyFont="1" applyFill="1" applyBorder="1" applyAlignment="1">
      <alignment horizontal="center" vertical="top"/>
    </xf>
    <xf numFmtId="0" fontId="1" fillId="15" borderId="0" xfId="74" applyNumberFormat="1" applyFont="1" applyFill="1" applyBorder="1" applyAlignment="1">
      <alignment horizontal="center" vertical="top"/>
    </xf>
    <xf numFmtId="2" fontId="1" fillId="15" borderId="0" xfId="74" applyNumberFormat="1" applyFont="1" applyFill="1" applyBorder="1" applyAlignment="1">
      <alignment horizontal="center" vertical="top"/>
    </xf>
    <xf numFmtId="2" fontId="22" fillId="15" borderId="0" xfId="74" applyNumberFormat="1" applyFont="1" applyFill="1" applyBorder="1" applyAlignment="1">
      <alignment horizontal="center" vertical="top"/>
    </xf>
    <xf numFmtId="2" fontId="1" fillId="0" borderId="0" xfId="74" applyNumberFormat="1" applyFont="1" applyBorder="1" applyAlignment="1">
      <alignment horizontal="center" vertical="top"/>
    </xf>
    <xf numFmtId="0" fontId="1" fillId="15" borderId="0" xfId="74" applyFont="1" applyFill="1" applyBorder="1" applyAlignment="1">
      <alignment vertical="top" wrapText="1"/>
    </xf>
    <xf numFmtId="0" fontId="22" fillId="15" borderId="0" xfId="74" applyFont="1" applyFill="1" applyBorder="1" applyAlignment="1">
      <alignment vertical="top" wrapText="1"/>
    </xf>
    <xf numFmtId="172" fontId="22" fillId="15" borderId="0" xfId="74" applyNumberFormat="1" applyFont="1" applyFill="1" applyBorder="1" applyAlignment="1">
      <alignment horizontal="center" vertical="top"/>
    </xf>
    <xf numFmtId="0" fontId="22" fillId="15" borderId="0" xfId="74" applyNumberFormat="1" applyFont="1" applyFill="1" applyBorder="1" applyAlignment="1">
      <alignment horizontal="center" vertical="top"/>
    </xf>
    <xf numFmtId="172" fontId="65" fillId="15" borderId="0" xfId="74" applyNumberFormat="1" applyFont="1" applyFill="1" applyBorder="1" applyAlignment="1">
      <alignment horizontal="center" vertical="top"/>
    </xf>
    <xf numFmtId="2" fontId="65" fillId="15" borderId="0" xfId="74" applyNumberFormat="1" applyFont="1" applyFill="1" applyBorder="1" applyAlignment="1">
      <alignment horizontal="center" vertical="top"/>
    </xf>
    <xf numFmtId="0" fontId="1" fillId="0" borderId="0" xfId="74" applyFont="1" applyBorder="1" applyAlignment="1">
      <alignment horizontal="justify" vertical="top" wrapText="1"/>
    </xf>
    <xf numFmtId="0" fontId="1" fillId="0" borderId="0" xfId="74" applyFont="1" applyBorder="1" applyAlignment="1">
      <alignment horizontal="right" vertical="top"/>
    </xf>
    <xf numFmtId="0" fontId="22" fillId="0" borderId="0" xfId="74" applyFont="1" applyBorder="1" applyAlignment="1">
      <alignment horizontal="center" vertical="top"/>
    </xf>
    <xf numFmtId="2" fontId="22" fillId="0" borderId="0" xfId="74" applyNumberFormat="1" applyFont="1" applyBorder="1" applyAlignment="1">
      <alignment horizontal="center" vertical="top"/>
    </xf>
    <xf numFmtId="0" fontId="0" fillId="0" borderId="0" xfId="0" applyBorder="1" applyAlignment="1">
      <alignment vertical="top"/>
    </xf>
    <xf numFmtId="0" fontId="0" fillId="0" borderId="0" xfId="0" applyBorder="1" applyAlignment="1">
      <alignment horizontal="center" vertical="top"/>
    </xf>
    <xf numFmtId="0" fontId="0" fillId="0" borderId="0" xfId="0" applyNumberFormat="1" applyFont="1" applyBorder="1" applyAlignment="1">
      <alignment horizontal="center" vertical="top"/>
    </xf>
    <xf numFmtId="177" fontId="1" fillId="0" borderId="0" xfId="0" applyNumberFormat="1" applyFont="1" applyBorder="1" applyAlignment="1">
      <alignment horizontal="center" vertical="top"/>
    </xf>
    <xf numFmtId="0" fontId="0" fillId="0" borderId="0" xfId="0" applyFont="1" applyBorder="1" applyAlignment="1">
      <alignment vertical="top" wrapText="1"/>
    </xf>
    <xf numFmtId="0" fontId="0" fillId="0" borderId="0" xfId="0" applyBorder="1" applyAlignment="1">
      <alignment vertical="top" wrapText="1"/>
    </xf>
    <xf numFmtId="0" fontId="0" fillId="0" borderId="0" xfId="0" applyFont="1" applyFill="1" applyBorder="1" applyAlignment="1">
      <alignment vertical="top" wrapText="1"/>
    </xf>
    <xf numFmtId="0" fontId="1" fillId="0" borderId="0" xfId="0" applyFont="1" applyFill="1" applyBorder="1" applyAlignment="1">
      <alignment vertical="top" wrapText="1"/>
    </xf>
    <xf numFmtId="0" fontId="0" fillId="0" borderId="0" xfId="0" applyFont="1" applyFill="1" applyBorder="1" applyAlignment="1">
      <alignment vertical="top"/>
    </xf>
    <xf numFmtId="0" fontId="1" fillId="15" borderId="0" xfId="0" applyFont="1" applyFill="1" applyBorder="1" applyAlignment="1">
      <alignment vertical="top" wrapText="1"/>
    </xf>
    <xf numFmtId="172" fontId="22" fillId="0" borderId="0" xfId="0" applyNumberFormat="1" applyFont="1" applyBorder="1" applyAlignment="1">
      <alignment horizontal="left" vertical="top" wrapText="1"/>
    </xf>
    <xf numFmtId="172" fontId="17" fillId="0" borderId="0" xfId="0" applyNumberFormat="1" applyFont="1" applyBorder="1" applyAlignment="1">
      <alignment horizontal="justify" vertical="top" wrapText="1"/>
    </xf>
    <xf numFmtId="172" fontId="86" fillId="0" borderId="0" xfId="0" applyNumberFormat="1" applyFont="1" applyBorder="1" applyAlignment="1">
      <alignment horizontal="center" vertical="top"/>
    </xf>
    <xf numFmtId="172" fontId="87" fillId="0" borderId="0" xfId="0" applyNumberFormat="1" applyFont="1" applyBorder="1" applyAlignment="1">
      <alignment horizontal="center" vertical="top"/>
    </xf>
    <xf numFmtId="168" fontId="13" fillId="0" borderId="0" xfId="0" applyNumberFormat="1" applyFont="1" applyAlignment="1">
      <alignment vertical="top"/>
    </xf>
    <xf numFmtId="0" fontId="1" fillId="0" borderId="0" xfId="77" applyFont="1"/>
    <xf numFmtId="4" fontId="1" fillId="0" borderId="0" xfId="77" applyNumberFormat="1" applyFont="1" applyAlignment="1">
      <alignment horizontal="right"/>
    </xf>
    <xf numFmtId="4" fontId="1" fillId="0" borderId="0" xfId="77" applyNumberFormat="1" applyFont="1" applyBorder="1" applyAlignment="1">
      <alignment horizontal="right"/>
    </xf>
    <xf numFmtId="0" fontId="1" fillId="0" borderId="0" xfId="77" applyFont="1" applyBorder="1" applyAlignment="1">
      <alignment horizontal="right"/>
    </xf>
    <xf numFmtId="0" fontId="1" fillId="0" borderId="0" xfId="77" applyNumberFormat="1" applyFont="1" applyBorder="1" applyAlignment="1">
      <alignment horizontal="justify" vertical="top"/>
    </xf>
    <xf numFmtId="49" fontId="1" fillId="0" borderId="0" xfId="77" applyNumberFormat="1" applyFont="1" applyAlignment="1">
      <alignment horizontal="left" vertical="top"/>
    </xf>
    <xf numFmtId="0" fontId="1" fillId="0" borderId="0" xfId="77" applyFont="1" applyBorder="1"/>
    <xf numFmtId="49" fontId="1" fillId="0" borderId="0" xfId="77" applyNumberFormat="1" applyFont="1" applyBorder="1" applyAlignment="1">
      <alignment horizontal="left" vertical="top"/>
    </xf>
    <xf numFmtId="4" fontId="22" fillId="0" borderId="0" xfId="77" applyNumberFormat="1" applyFont="1" applyBorder="1" applyAlignment="1">
      <alignment horizontal="right"/>
    </xf>
    <xf numFmtId="0" fontId="17" fillId="0" borderId="0" xfId="77" applyNumberFormat="1" applyFont="1" applyBorder="1" applyAlignment="1">
      <alignment horizontal="justify" vertical="top"/>
    </xf>
    <xf numFmtId="0" fontId="22" fillId="0" borderId="0" xfId="77" applyNumberFormat="1" applyFont="1" applyBorder="1" applyAlignment="1">
      <alignment horizontal="justify" vertical="top"/>
    </xf>
    <xf numFmtId="49" fontId="22" fillId="0" borderId="0" xfId="77" applyNumberFormat="1" applyFont="1" applyBorder="1" applyAlignment="1">
      <alignment horizontal="left" vertical="top"/>
    </xf>
    <xf numFmtId="0" fontId="1" fillId="0" borderId="12" xfId="77" applyFont="1" applyBorder="1" applyAlignment="1">
      <alignment horizontal="right"/>
    </xf>
    <xf numFmtId="0" fontId="1" fillId="0" borderId="12" xfId="77" applyNumberFormat="1" applyFont="1" applyBorder="1" applyAlignment="1">
      <alignment horizontal="justify" vertical="top"/>
    </xf>
    <xf numFmtId="0" fontId="22" fillId="0" borderId="12" xfId="77" applyNumberFormat="1" applyFont="1" applyBorder="1" applyAlignment="1">
      <alignment horizontal="justify" vertical="top"/>
    </xf>
    <xf numFmtId="4" fontId="1" fillId="0" borderId="21" xfId="77" applyNumberFormat="1" applyFont="1" applyBorder="1" applyAlignment="1">
      <alignment horizontal="right"/>
    </xf>
    <xf numFmtId="0" fontId="1" fillId="0" borderId="22" xfId="77" applyFont="1" applyBorder="1" applyAlignment="1">
      <alignment horizontal="right"/>
    </xf>
    <xf numFmtId="0" fontId="1" fillId="0" borderId="22" xfId="77" applyNumberFormat="1" applyFont="1" applyBorder="1" applyAlignment="1">
      <alignment horizontal="justify" vertical="top"/>
    </xf>
    <xf numFmtId="49" fontId="1" fillId="0" borderId="21" xfId="77" applyNumberFormat="1" applyFont="1" applyBorder="1" applyAlignment="1">
      <alignment horizontal="left" vertical="top"/>
    </xf>
    <xf numFmtId="0" fontId="1" fillId="0" borderId="0" xfId="77" applyFont="1" applyFill="1" applyBorder="1"/>
    <xf numFmtId="0" fontId="1" fillId="0" borderId="23" xfId="77" applyFont="1" applyBorder="1" applyAlignment="1">
      <alignment horizontal="right"/>
    </xf>
    <xf numFmtId="4" fontId="1" fillId="0" borderId="0" xfId="0" applyNumberFormat="1" applyFont="1" applyAlignment="1">
      <alignment horizontal="center"/>
    </xf>
    <xf numFmtId="165" fontId="1" fillId="0" borderId="0" xfId="0" applyNumberFormat="1" applyFont="1"/>
    <xf numFmtId="4" fontId="61" fillId="0" borderId="0" xfId="0" applyNumberFormat="1" applyFont="1" applyFill="1" applyAlignment="1">
      <alignment horizontal="right"/>
    </xf>
    <xf numFmtId="4" fontId="61" fillId="0" borderId="0" xfId="0" applyNumberFormat="1" applyFont="1" applyAlignment="1">
      <alignment horizontal="right"/>
    </xf>
    <xf numFmtId="49" fontId="61" fillId="0" borderId="0" xfId="0" applyNumberFormat="1" applyFont="1" applyFill="1" applyAlignment="1">
      <alignment horizontal="justify" vertical="top"/>
    </xf>
    <xf numFmtId="0" fontId="61" fillId="0" borderId="0" xfId="0" applyFont="1" applyFill="1" applyAlignment="1">
      <alignment horizontal="justify" vertical="top"/>
    </xf>
    <xf numFmtId="4" fontId="61" fillId="0" borderId="0" xfId="0" applyNumberFormat="1" applyFont="1" applyFill="1" applyAlignment="1"/>
    <xf numFmtId="0" fontId="61" fillId="0" borderId="0" xfId="0" applyFont="1" applyAlignment="1"/>
    <xf numFmtId="0" fontId="61" fillId="0" borderId="0" xfId="0" applyFont="1" applyFill="1" applyAlignment="1">
      <alignment horizontal="right"/>
    </xf>
    <xf numFmtId="178" fontId="61" fillId="0" borderId="0" xfId="0" applyNumberFormat="1" applyFont="1" applyFill="1" applyAlignment="1"/>
    <xf numFmtId="49" fontId="61" fillId="0" borderId="0" xfId="0" applyNumberFormat="1" applyFont="1" applyAlignment="1"/>
    <xf numFmtId="0" fontId="61" fillId="0" borderId="0" xfId="0" applyFont="1" applyAlignment="1">
      <alignment horizontal="right"/>
    </xf>
    <xf numFmtId="4" fontId="61" fillId="0" borderId="0" xfId="0" applyNumberFormat="1" applyFont="1" applyAlignment="1">
      <alignment horizontal="right" wrapText="1"/>
    </xf>
    <xf numFmtId="0" fontId="61" fillId="0" borderId="0" xfId="0" applyFont="1"/>
    <xf numFmtId="0" fontId="1" fillId="0" borderId="0" xfId="0" applyFont="1" applyFill="1" applyAlignment="1">
      <alignment horizontal="justify" vertical="top"/>
    </xf>
    <xf numFmtId="4" fontId="1" fillId="0" borderId="0" xfId="0" applyNumberFormat="1" applyFont="1" applyFill="1" applyAlignment="1">
      <alignment horizontal="right"/>
    </xf>
    <xf numFmtId="4" fontId="61" fillId="0" borderId="0" xfId="0" applyNumberFormat="1" applyFont="1" applyFill="1" applyAlignment="1">
      <alignment horizontal="left" vertical="top" wrapText="1"/>
    </xf>
    <xf numFmtId="0" fontId="67" fillId="0" borderId="0" xfId="0" applyFont="1" applyBorder="1" applyAlignment="1">
      <alignment horizontal="center" vertical="center"/>
    </xf>
    <xf numFmtId="0" fontId="67" fillId="0" borderId="0" xfId="0" applyFont="1" applyBorder="1" applyAlignment="1">
      <alignment vertical="center"/>
    </xf>
    <xf numFmtId="0" fontId="68" fillId="0" borderId="0" xfId="0" applyFont="1" applyBorder="1" applyAlignment="1">
      <alignment vertical="center"/>
    </xf>
    <xf numFmtId="0" fontId="69" fillId="0" borderId="0" xfId="0" applyFont="1" applyBorder="1" applyAlignment="1">
      <alignment vertical="center"/>
    </xf>
    <xf numFmtId="0" fontId="67" fillId="0" borderId="0" xfId="0" applyFont="1" applyFill="1" applyBorder="1" applyAlignment="1">
      <alignment horizontal="center" vertical="center"/>
    </xf>
    <xf numFmtId="0" fontId="67" fillId="0" borderId="0" xfId="0" applyFont="1" applyFill="1" applyBorder="1" applyAlignment="1">
      <alignment vertical="center"/>
    </xf>
    <xf numFmtId="168" fontId="67" fillId="0" borderId="0" xfId="0" applyNumberFormat="1" applyFont="1" applyFill="1" applyBorder="1" applyAlignment="1">
      <alignment horizontal="right" vertical="center"/>
    </xf>
    <xf numFmtId="4" fontId="67" fillId="0" borderId="0" xfId="0" applyNumberFormat="1" applyFont="1" applyFill="1" applyBorder="1" applyAlignment="1">
      <alignment horizontal="right" vertical="center"/>
    </xf>
    <xf numFmtId="4" fontId="67" fillId="0" borderId="0" xfId="0" applyNumberFormat="1" applyFont="1" applyFill="1" applyBorder="1" applyAlignment="1">
      <alignment vertical="center"/>
    </xf>
    <xf numFmtId="4" fontId="67" fillId="17" borderId="0" xfId="0" applyNumberFormat="1" applyFont="1" applyFill="1" applyBorder="1" applyAlignment="1">
      <alignment vertical="center"/>
    </xf>
    <xf numFmtId="172" fontId="1" fillId="0" borderId="0" xfId="0" quotePrefix="1" applyNumberFormat="1" applyFont="1" applyBorder="1" applyAlignment="1">
      <alignment horizontal="right" vertical="top"/>
    </xf>
    <xf numFmtId="0" fontId="17" fillId="0" borderId="8" xfId="0" applyNumberFormat="1" applyFont="1" applyBorder="1" applyAlignment="1">
      <alignment horizontal="left" vertical="top"/>
    </xf>
    <xf numFmtId="172" fontId="1" fillId="0" borderId="8" xfId="0" applyNumberFormat="1" applyFont="1" applyBorder="1" applyAlignment="1">
      <alignment horizontal="right" vertical="top"/>
    </xf>
    <xf numFmtId="172" fontId="1" fillId="0" borderId="8" xfId="0" applyNumberFormat="1" applyFont="1" applyBorder="1" applyAlignment="1">
      <alignment horizontal="center" vertical="top"/>
    </xf>
    <xf numFmtId="0" fontId="1" fillId="0" borderId="8" xfId="0" applyNumberFormat="1" applyFont="1" applyBorder="1" applyAlignment="1">
      <alignment horizontal="center" vertical="top"/>
    </xf>
    <xf numFmtId="172" fontId="22" fillId="0" borderId="8" xfId="0" applyNumberFormat="1" applyFont="1" applyBorder="1" applyAlignment="1">
      <alignment horizontal="center" vertical="top"/>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168" fontId="17" fillId="0" borderId="0" xfId="0" applyNumberFormat="1" applyFont="1" applyFill="1" applyBorder="1" applyAlignment="1">
      <alignment horizontal="right" vertical="center"/>
    </xf>
    <xf numFmtId="4" fontId="17" fillId="0" borderId="0" xfId="0" applyNumberFormat="1" applyFont="1" applyFill="1" applyBorder="1" applyAlignment="1">
      <alignment horizontal="right" vertical="center"/>
    </xf>
    <xf numFmtId="4" fontId="17" fillId="0" borderId="0" xfId="0" applyNumberFormat="1" applyFont="1" applyFill="1" applyBorder="1" applyAlignment="1">
      <alignment vertical="center"/>
    </xf>
    <xf numFmtId="4" fontId="61" fillId="0" borderId="8" xfId="0" applyNumberFormat="1" applyFont="1" applyBorder="1" applyAlignment="1">
      <alignment horizontal="right" wrapText="1"/>
    </xf>
    <xf numFmtId="0" fontId="1" fillId="0" borderId="0" xfId="0" applyFont="1" applyAlignment="1">
      <alignment horizontal="justify" vertical="top" wrapText="1"/>
    </xf>
    <xf numFmtId="0" fontId="13" fillId="0" borderId="0" xfId="0" applyFont="1" applyFill="1" applyAlignment="1">
      <alignment horizontal="left"/>
    </xf>
    <xf numFmtId="2" fontId="13" fillId="0" borderId="0" xfId="0" applyNumberFormat="1" applyFont="1" applyFill="1" applyAlignment="1">
      <alignment horizontal="center"/>
    </xf>
    <xf numFmtId="0" fontId="48" fillId="0" borderId="0" xfId="0" applyFont="1" applyFill="1" applyBorder="1" applyAlignment="1">
      <alignment horizontal="center"/>
    </xf>
    <xf numFmtId="0" fontId="13" fillId="0" borderId="0" xfId="0" applyFont="1" applyFill="1" applyAlignment="1">
      <alignment horizontal="center" vertical="top"/>
    </xf>
    <xf numFmtId="0" fontId="1" fillId="0" borderId="0" xfId="0" applyNumberFormat="1" applyFont="1" applyFill="1" applyBorder="1" applyAlignment="1" applyProtection="1">
      <alignment vertical="top" wrapText="1"/>
    </xf>
    <xf numFmtId="0" fontId="1" fillId="0" borderId="0" xfId="0" applyFont="1" applyFill="1" applyBorder="1" applyAlignment="1">
      <alignment horizontal="left" vertical="top" wrapText="1"/>
    </xf>
    <xf numFmtId="2" fontId="1" fillId="0" borderId="0" xfId="0" applyNumberFormat="1" applyFont="1" applyFill="1" applyAlignment="1">
      <alignment horizontal="right"/>
    </xf>
    <xf numFmtId="4" fontId="1" fillId="0" borderId="0" xfId="0" applyNumberFormat="1" applyFont="1" applyFill="1"/>
    <xf numFmtId="0" fontId="1" fillId="0" borderId="12" xfId="0" applyNumberFormat="1" applyFont="1" applyBorder="1" applyAlignment="1">
      <alignment horizontal="justify" vertical="top"/>
    </xf>
    <xf numFmtId="0" fontId="1" fillId="0" borderId="12" xfId="0" applyFont="1" applyBorder="1" applyAlignment="1">
      <alignment horizontal="right"/>
    </xf>
    <xf numFmtId="2" fontId="1" fillId="0" borderId="12" xfId="0" applyNumberFormat="1" applyFont="1" applyFill="1" applyBorder="1" applyAlignment="1">
      <alignment horizontal="right"/>
    </xf>
    <xf numFmtId="0" fontId="2" fillId="0" borderId="0" xfId="0" applyFont="1" applyFill="1"/>
    <xf numFmtId="0" fontId="22" fillId="0" borderId="12" xfId="0" applyNumberFormat="1" applyFont="1" applyBorder="1" applyAlignment="1">
      <alignment horizontal="justify" vertical="top"/>
    </xf>
    <xf numFmtId="0" fontId="1" fillId="0" borderId="12" xfId="0" applyNumberFormat="1" applyFont="1" applyFill="1" applyBorder="1" applyAlignment="1">
      <alignment horizontal="justify" vertical="top"/>
    </xf>
    <xf numFmtId="168" fontId="1" fillId="0" borderId="0" xfId="0" applyNumberFormat="1" applyFont="1" applyAlignment="1">
      <alignment horizontal="right"/>
    </xf>
    <xf numFmtId="2" fontId="1" fillId="0" borderId="12" xfId="0" applyNumberFormat="1" applyFont="1" applyBorder="1" applyAlignment="1">
      <alignment horizontal="right"/>
    </xf>
    <xf numFmtId="0" fontId="1" fillId="0" borderId="0" xfId="0" applyFont="1" applyFill="1" applyAlignment="1">
      <alignment horizontal="right" vertical="top"/>
    </xf>
    <xf numFmtId="165" fontId="1" fillId="0" borderId="0" xfId="0" applyNumberFormat="1" applyFont="1" applyAlignment="1">
      <alignment wrapText="1"/>
    </xf>
    <xf numFmtId="2" fontId="1" fillId="0" borderId="0" xfId="0" applyNumberFormat="1" applyFont="1" applyAlignment="1">
      <alignment horizontal="center"/>
    </xf>
    <xf numFmtId="172" fontId="1" fillId="0" borderId="0" xfId="0" applyNumberFormat="1" applyFont="1" applyBorder="1" applyAlignment="1">
      <alignment horizontal="center"/>
    </xf>
    <xf numFmtId="0" fontId="1" fillId="0" borderId="0" xfId="0" applyNumberFormat="1" applyFont="1" applyBorder="1" applyAlignment="1">
      <alignment horizontal="center"/>
    </xf>
    <xf numFmtId="172" fontId="22" fillId="0" borderId="0" xfId="0" applyNumberFormat="1" applyFont="1" applyBorder="1" applyAlignment="1">
      <alignment horizontal="center"/>
    </xf>
    <xf numFmtId="0" fontId="54" fillId="0" borderId="0" xfId="39" applyNumberFormat="1" applyFont="1" applyFill="1" applyBorder="1" applyAlignment="1">
      <alignment horizontal="center" shrinkToFit="1"/>
    </xf>
    <xf numFmtId="0" fontId="54" fillId="0" borderId="0" xfId="74" applyFont="1" applyFill="1" applyBorder="1" applyAlignment="1">
      <alignment horizontal="center" vertical="center" shrinkToFit="1"/>
    </xf>
    <xf numFmtId="4" fontId="1" fillId="0" borderId="0" xfId="0" applyNumberFormat="1" applyFont="1" applyBorder="1" applyAlignment="1">
      <alignment horizontal="center" vertical="top"/>
    </xf>
    <xf numFmtId="4" fontId="1" fillId="15" borderId="0" xfId="0" applyNumberFormat="1" applyFont="1" applyFill="1" applyBorder="1" applyAlignment="1">
      <alignment horizontal="center" vertical="top"/>
    </xf>
    <xf numFmtId="4" fontId="22" fillId="15" borderId="0" xfId="74" applyNumberFormat="1" applyFont="1" applyFill="1" applyBorder="1" applyAlignment="1">
      <alignment horizontal="center" vertical="top"/>
    </xf>
    <xf numFmtId="0" fontId="1" fillId="0" borderId="21" xfId="74" applyNumberFormat="1" applyFont="1" applyFill="1" applyBorder="1" applyAlignment="1">
      <alignment horizontal="justify" vertical="top" wrapText="1"/>
    </xf>
    <xf numFmtId="0" fontId="54" fillId="0" borderId="21" xfId="74" applyFont="1" applyFill="1" applyBorder="1" applyAlignment="1">
      <alignment horizontal="center" vertical="top" shrinkToFit="1"/>
    </xf>
    <xf numFmtId="3" fontId="54" fillId="0" borderId="21" xfId="39" applyNumberFormat="1" applyFont="1" applyFill="1" applyBorder="1" applyAlignment="1">
      <alignment horizontal="center" vertical="top" shrinkToFit="1"/>
    </xf>
    <xf numFmtId="172" fontId="1" fillId="15" borderId="21" xfId="0" applyNumberFormat="1" applyFont="1" applyFill="1" applyBorder="1" applyAlignment="1">
      <alignment horizontal="justify" vertical="top" wrapText="1"/>
    </xf>
    <xf numFmtId="0" fontId="1" fillId="15" borderId="21" xfId="0" applyNumberFormat="1" applyFont="1" applyFill="1" applyBorder="1" applyAlignment="1">
      <alignment horizontal="center" vertical="top"/>
    </xf>
    <xf numFmtId="172" fontId="1" fillId="15" borderId="21" xfId="0" applyNumberFormat="1" applyFont="1" applyFill="1" applyBorder="1" applyAlignment="1">
      <alignment horizontal="center" vertical="top"/>
    </xf>
    <xf numFmtId="4" fontId="1" fillId="0" borderId="0" xfId="74" applyNumberFormat="1" applyFont="1" applyBorder="1" applyAlignment="1">
      <alignment horizontal="center" vertical="top"/>
    </xf>
    <xf numFmtId="4" fontId="1" fillId="0" borderId="12" xfId="77" applyNumberFormat="1" applyFont="1" applyBorder="1" applyAlignment="1">
      <alignment horizontal="right"/>
    </xf>
    <xf numFmtId="4" fontId="1" fillId="0" borderId="22" xfId="77" applyNumberFormat="1" applyFont="1" applyBorder="1" applyAlignment="1">
      <alignment horizontal="right"/>
    </xf>
    <xf numFmtId="168" fontId="1" fillId="0" borderId="0" xfId="0" applyNumberFormat="1" applyFont="1"/>
    <xf numFmtId="4" fontId="1" fillId="0" borderId="0" xfId="0" applyNumberFormat="1" applyFont="1"/>
    <xf numFmtId="4" fontId="1" fillId="0" borderId="0" xfId="0" applyNumberFormat="1" applyFont="1" applyAlignment="1">
      <alignment horizontal="right"/>
    </xf>
    <xf numFmtId="4" fontId="61" fillId="0" borderId="0" xfId="0" applyNumberFormat="1" applyFont="1" applyFill="1" applyAlignment="1">
      <alignment horizontal="right"/>
    </xf>
    <xf numFmtId="4" fontId="61" fillId="0" borderId="0" xfId="0" applyNumberFormat="1" applyFont="1" applyFill="1" applyAlignment="1"/>
    <xf numFmtId="4" fontId="1" fillId="13" borderId="0" xfId="0" applyNumberFormat="1" applyFont="1" applyFill="1"/>
    <xf numFmtId="4" fontId="1" fillId="13" borderId="0" xfId="0" applyNumberFormat="1" applyFont="1" applyFill="1" applyAlignment="1">
      <alignment horizontal="right"/>
    </xf>
    <xf numFmtId="165" fontId="1" fillId="13" borderId="0" xfId="0" applyNumberFormat="1" applyFont="1" applyFill="1"/>
    <xf numFmtId="165" fontId="1" fillId="0" borderId="0" xfId="0" applyNumberFormat="1" applyFont="1" applyFill="1"/>
    <xf numFmtId="0" fontId="1" fillId="0" borderId="0" xfId="0" applyNumberFormat="1" applyFont="1" applyBorder="1" applyAlignment="1">
      <alignment horizontal="justify" vertical="top"/>
    </xf>
    <xf numFmtId="0" fontId="1" fillId="0" borderId="0" xfId="0" applyFont="1" applyFill="1"/>
    <xf numFmtId="0" fontId="1" fillId="0" borderId="12" xfId="66" applyFont="1" applyBorder="1" applyAlignment="1">
      <alignment horizontal="justify" vertical="top" wrapText="1"/>
    </xf>
    <xf numFmtId="0" fontId="1" fillId="0" borderId="12" xfId="0" applyNumberFormat="1" applyFont="1" applyBorder="1" applyAlignment="1">
      <alignment horizontal="justify" vertical="top" wrapText="1"/>
    </xf>
    <xf numFmtId="2" fontId="1" fillId="0" borderId="12" xfId="0" quotePrefix="1" applyNumberFormat="1" applyFont="1" applyBorder="1"/>
    <xf numFmtId="0" fontId="91" fillId="0" borderId="0" xfId="0" applyFont="1"/>
    <xf numFmtId="0" fontId="1" fillId="0" borderId="0" xfId="0" applyFont="1" applyBorder="1" applyAlignment="1">
      <alignment horizontal="right"/>
    </xf>
    <xf numFmtId="2" fontId="1" fillId="0" borderId="0" xfId="0" applyNumberFormat="1" applyFont="1" applyBorder="1" applyAlignment="1">
      <alignment horizontal="right"/>
    </xf>
    <xf numFmtId="0" fontId="1" fillId="0" borderId="0" xfId="0" applyFont="1" applyFill="1" applyAlignment="1">
      <alignment horizontal="left" vertical="top" wrapText="1"/>
    </xf>
    <xf numFmtId="4" fontId="1" fillId="14" borderId="0" xfId="0" applyNumberFormat="1" applyFont="1" applyFill="1" applyAlignment="1">
      <alignment horizontal="right"/>
    </xf>
    <xf numFmtId="165" fontId="1" fillId="14" borderId="0" xfId="0" applyNumberFormat="1" applyFont="1" applyFill="1"/>
    <xf numFmtId="4" fontId="1" fillId="14" borderId="0" xfId="0" applyNumberFormat="1" applyFont="1" applyFill="1"/>
    <xf numFmtId="0" fontId="1" fillId="0" borderId="0" xfId="0" applyFont="1" applyFill="1" applyAlignment="1">
      <alignment wrapText="1"/>
    </xf>
    <xf numFmtId="49" fontId="61" fillId="0" borderId="0" xfId="0" applyNumberFormat="1" applyFont="1" applyFill="1" applyBorder="1" applyAlignment="1">
      <alignment horizontal="center" vertical="top" wrapText="1"/>
    </xf>
    <xf numFmtId="0" fontId="1" fillId="0" borderId="0" xfId="0" applyFont="1" applyFill="1" applyAlignment="1">
      <alignment horizontal="right"/>
    </xf>
    <xf numFmtId="2" fontId="1" fillId="0" borderId="0" xfId="0" applyNumberFormat="1" applyFont="1" applyFill="1"/>
    <xf numFmtId="49" fontId="1" fillId="0" borderId="0" xfId="0" applyNumberFormat="1" applyFont="1" applyFill="1" applyBorder="1" applyAlignment="1">
      <alignment vertical="top" wrapText="1"/>
    </xf>
    <xf numFmtId="0" fontId="80" fillId="0" borderId="0" xfId="0" applyFont="1" applyFill="1" applyBorder="1" applyAlignment="1">
      <alignment vertical="top" wrapText="1"/>
    </xf>
    <xf numFmtId="0" fontId="1" fillId="0" borderId="0" xfId="0" applyFont="1" applyBorder="1" applyAlignment="1">
      <alignment wrapText="1"/>
    </xf>
    <xf numFmtId="49" fontId="1" fillId="0" borderId="0" xfId="0" applyNumberFormat="1" applyFont="1" applyBorder="1" applyAlignment="1">
      <alignment vertical="top"/>
    </xf>
    <xf numFmtId="0" fontId="13" fillId="0" borderId="0" xfId="0" applyFont="1" applyAlignment="1">
      <alignment horizontal="center"/>
    </xf>
    <xf numFmtId="0" fontId="1" fillId="0" borderId="0" xfId="0" applyFont="1" applyFill="1" applyBorder="1"/>
    <xf numFmtId="0" fontId="1" fillId="0" borderId="24" xfId="0" applyFont="1" applyFill="1" applyBorder="1"/>
    <xf numFmtId="0" fontId="1" fillId="0" borderId="24" xfId="0" applyFont="1" applyBorder="1"/>
    <xf numFmtId="0" fontId="22" fillId="0" borderId="0" xfId="0" applyFont="1" applyBorder="1" applyAlignment="1">
      <alignment horizontal="center" vertical="center"/>
    </xf>
    <xf numFmtId="0" fontId="22" fillId="0" borderId="24" xfId="0" applyFont="1" applyBorder="1" applyAlignment="1">
      <alignment horizontal="center" vertical="top"/>
    </xf>
    <xf numFmtId="0" fontId="22" fillId="0" borderId="0" xfId="0" applyFont="1" applyBorder="1" applyAlignment="1">
      <alignment horizontal="justify" vertical="top"/>
    </xf>
    <xf numFmtId="0" fontId="39" fillId="0" borderId="0" xfId="0" applyFont="1" applyBorder="1" applyAlignment="1">
      <alignment horizontal="left" vertical="top" wrapText="1"/>
    </xf>
    <xf numFmtId="0" fontId="39" fillId="0" borderId="0" xfId="0" applyFont="1" applyBorder="1" applyAlignment="1">
      <alignment horizontal="right" wrapText="1"/>
    </xf>
    <xf numFmtId="4" fontId="1" fillId="0" borderId="0" xfId="0" applyNumberFormat="1" applyFont="1" applyFill="1" applyBorder="1" applyAlignment="1">
      <alignment horizontal="right"/>
    </xf>
    <xf numFmtId="4" fontId="1" fillId="0" borderId="0" xfId="0" applyNumberFormat="1" applyFont="1" applyBorder="1"/>
    <xf numFmtId="0" fontId="1" fillId="0" borderId="0" xfId="0" applyFont="1" applyBorder="1" applyAlignment="1">
      <alignment horizontal="justify" vertical="top"/>
    </xf>
    <xf numFmtId="168" fontId="1" fillId="0" borderId="0" xfId="0" applyNumberFormat="1" applyFont="1" applyBorder="1" applyAlignment="1">
      <alignment horizontal="right"/>
    </xf>
    <xf numFmtId="0" fontId="74" fillId="0" borderId="0" xfId="0" applyFont="1" applyBorder="1" applyAlignment="1">
      <alignment horizontal="center"/>
    </xf>
    <xf numFmtId="4" fontId="74" fillId="0" borderId="0" xfId="0" applyNumberFormat="1" applyFont="1" applyBorder="1"/>
    <xf numFmtId="0" fontId="1" fillId="0" borderId="0" xfId="0" applyFont="1" applyAlignment="1">
      <alignment horizontal="justify" vertical="center" wrapText="1"/>
    </xf>
    <xf numFmtId="2" fontId="17" fillId="0" borderId="25" xfId="0" applyNumberFormat="1" applyFont="1" applyFill="1" applyBorder="1" applyAlignment="1">
      <alignment horizontal="center" vertical="top"/>
    </xf>
    <xf numFmtId="0" fontId="22" fillId="0" borderId="26" xfId="0" applyFont="1" applyFill="1" applyBorder="1" applyAlignment="1">
      <alignment horizontal="left" vertical="top"/>
    </xf>
    <xf numFmtId="0" fontId="17" fillId="0" borderId="26" xfId="0" applyFont="1" applyFill="1" applyBorder="1" applyAlignment="1">
      <alignment vertical="top"/>
    </xf>
    <xf numFmtId="0" fontId="13" fillId="0" borderId="26" xfId="0" applyFont="1" applyBorder="1" applyAlignment="1">
      <alignment horizontal="right"/>
    </xf>
    <xf numFmtId="4" fontId="13" fillId="0" borderId="26" xfId="0" applyNumberFormat="1" applyFont="1" applyFill="1" applyBorder="1" applyAlignment="1">
      <alignment horizontal="right"/>
    </xf>
    <xf numFmtId="4" fontId="13" fillId="0" borderId="26" xfId="0" applyNumberFormat="1" applyFont="1" applyBorder="1"/>
    <xf numFmtId="4" fontId="22" fillId="16" borderId="27" xfId="0" applyNumberFormat="1" applyFont="1" applyFill="1" applyBorder="1"/>
    <xf numFmtId="0" fontId="43" fillId="0" borderId="24" xfId="0" applyFont="1" applyBorder="1" applyAlignment="1">
      <alignment horizontal="center" vertical="top"/>
    </xf>
    <xf numFmtId="0" fontId="1" fillId="0" borderId="24" xfId="0" applyFont="1" applyBorder="1" applyAlignment="1">
      <alignment horizontal="center" vertical="top"/>
    </xf>
    <xf numFmtId="0" fontId="78" fillId="0" borderId="24" xfId="0" applyFont="1" applyBorder="1" applyAlignment="1">
      <alignment horizontal="center" vertical="top"/>
    </xf>
    <xf numFmtId="172" fontId="1" fillId="0" borderId="24" xfId="0" applyNumberFormat="1" applyFont="1" applyBorder="1" applyAlignment="1">
      <alignment horizontal="right" vertical="top"/>
    </xf>
    <xf numFmtId="172" fontId="1" fillId="15" borderId="24" xfId="0" applyNumberFormat="1" applyFont="1" applyFill="1" applyBorder="1" applyAlignment="1">
      <alignment horizontal="right" vertical="top"/>
    </xf>
    <xf numFmtId="49" fontId="1" fillId="0" borderId="0" xfId="77" applyNumberFormat="1" applyFont="1" applyFill="1" applyBorder="1" applyAlignment="1">
      <alignment horizontal="left" vertical="top"/>
    </xf>
    <xf numFmtId="0" fontId="1" fillId="0" borderId="12" xfId="77" applyNumberFormat="1" applyFont="1" applyFill="1" applyBorder="1" applyAlignment="1">
      <alignment horizontal="justify" vertical="top"/>
    </xf>
    <xf numFmtId="0" fontId="1" fillId="0" borderId="12" xfId="77" applyFont="1" applyFill="1" applyBorder="1" applyAlignment="1">
      <alignment horizontal="right"/>
    </xf>
    <xf numFmtId="4" fontId="1" fillId="0" borderId="12" xfId="77" applyNumberFormat="1" applyFont="1" applyFill="1" applyBorder="1" applyAlignment="1">
      <alignment horizontal="right"/>
    </xf>
    <xf numFmtId="4" fontId="1" fillId="0" borderId="0" xfId="77" applyNumberFormat="1" applyFont="1" applyFill="1" applyBorder="1" applyAlignment="1">
      <alignment horizontal="right"/>
    </xf>
    <xf numFmtId="49" fontId="1" fillId="0" borderId="0" xfId="75" applyNumberFormat="1" applyFont="1" applyFill="1" applyBorder="1" applyAlignment="1">
      <alignment vertical="top" wrapText="1"/>
    </xf>
    <xf numFmtId="0" fontId="1" fillId="0" borderId="0" xfId="39" applyNumberFormat="1" applyFont="1" applyFill="1" applyBorder="1" applyAlignment="1">
      <alignment horizontal="center" shrinkToFit="1"/>
    </xf>
    <xf numFmtId="0" fontId="1" fillId="0" borderId="0" xfId="74" applyFont="1" applyFill="1" applyBorder="1" applyAlignment="1">
      <alignment horizontal="center" shrinkToFit="1"/>
    </xf>
    <xf numFmtId="168" fontId="1" fillId="0" borderId="0" xfId="0" applyNumberFormat="1" applyFont="1" applyFill="1" applyAlignment="1">
      <alignment horizontal="right"/>
    </xf>
    <xf numFmtId="168" fontId="1" fillId="0" borderId="0" xfId="0" applyNumberFormat="1" applyFont="1" applyFill="1"/>
    <xf numFmtId="0" fontId="49" fillId="0" borderId="0" xfId="0" applyFont="1" applyFill="1" applyAlignment="1">
      <alignment horizontal="right"/>
    </xf>
    <xf numFmtId="2" fontId="49" fillId="0" borderId="0" xfId="0" applyNumberFormat="1" applyFont="1" applyFill="1"/>
    <xf numFmtId="4" fontId="49" fillId="0" borderId="0" xfId="0" applyNumberFormat="1" applyFont="1" applyFill="1" applyAlignment="1">
      <alignment horizontal="right"/>
    </xf>
    <xf numFmtId="0" fontId="1" fillId="0" borderId="12" xfId="0" applyFont="1" applyFill="1" applyBorder="1" applyAlignment="1">
      <alignment horizontal="right"/>
    </xf>
    <xf numFmtId="0" fontId="1" fillId="0" borderId="12" xfId="66" applyFont="1" applyFill="1" applyBorder="1" applyAlignment="1">
      <alignment horizontal="justify" vertical="top" wrapText="1"/>
    </xf>
    <xf numFmtId="49" fontId="1" fillId="0" borderId="12" xfId="0" applyNumberFormat="1" applyFont="1" applyFill="1" applyBorder="1" applyAlignment="1">
      <alignment horizontal="right"/>
    </xf>
    <xf numFmtId="4" fontId="1" fillId="0" borderId="12" xfId="0" applyNumberFormat="1" applyFont="1" applyFill="1" applyBorder="1" applyAlignment="1">
      <alignment horizontal="right"/>
    </xf>
    <xf numFmtId="0" fontId="22" fillId="0" borderId="0" xfId="0" applyFont="1" applyFill="1" applyAlignment="1">
      <alignment horizontal="left" vertical="top" wrapText="1"/>
    </xf>
    <xf numFmtId="0" fontId="1" fillId="0" borderId="12" xfId="0" applyFont="1" applyFill="1" applyBorder="1"/>
    <xf numFmtId="0" fontId="1" fillId="0" borderId="0" xfId="0" applyNumberFormat="1" applyFont="1" applyFill="1" applyBorder="1" applyAlignment="1">
      <alignment horizontal="justify" vertical="top"/>
    </xf>
    <xf numFmtId="0" fontId="1" fillId="0" borderId="0" xfId="0" applyFont="1" applyFill="1" applyBorder="1" applyAlignment="1">
      <alignment horizontal="right"/>
    </xf>
    <xf numFmtId="2" fontId="1" fillId="0" borderId="0" xfId="0" applyNumberFormat="1" applyFont="1" applyFill="1" applyBorder="1" applyAlignment="1">
      <alignment horizontal="right"/>
    </xf>
    <xf numFmtId="2" fontId="1" fillId="0" borderId="12" xfId="0" quotePrefix="1" applyNumberFormat="1" applyFont="1" applyFill="1" applyBorder="1"/>
    <xf numFmtId="4" fontId="18" fillId="0" borderId="3" xfId="0" applyNumberFormat="1" applyFont="1" applyBorder="1" applyAlignment="1">
      <alignment horizontal="center" vertical="center"/>
    </xf>
    <xf numFmtId="168" fontId="18" fillId="0" borderId="3" xfId="0" applyNumberFormat="1" applyFont="1" applyBorder="1" applyAlignment="1">
      <alignment horizontal="center" vertical="center"/>
    </xf>
    <xf numFmtId="49" fontId="61" fillId="0" borderId="0" xfId="0" applyNumberFormat="1" applyFont="1" applyFill="1" applyAlignment="1">
      <alignment horizontal="center" vertical="top" wrapText="1"/>
    </xf>
    <xf numFmtId="0" fontId="1" fillId="0" borderId="0" xfId="0" applyFont="1" applyFill="1" applyAlignment="1">
      <alignment vertical="top" wrapText="1"/>
    </xf>
    <xf numFmtId="0" fontId="1" fillId="0" borderId="12" xfId="0" applyFont="1" applyFill="1" applyBorder="1" applyAlignment="1">
      <alignment vertical="top"/>
    </xf>
    <xf numFmtId="0" fontId="1" fillId="0" borderId="12" xfId="0" applyNumberFormat="1" applyFont="1" applyFill="1" applyBorder="1" applyAlignment="1">
      <alignment horizontal="justify" vertical="top" wrapText="1"/>
    </xf>
    <xf numFmtId="0" fontId="1" fillId="0" borderId="0" xfId="0" applyFont="1" applyFill="1" applyAlignment="1">
      <alignment horizontal="right" wrapText="1"/>
    </xf>
    <xf numFmtId="49" fontId="1" fillId="0" borderId="0" xfId="0" applyNumberFormat="1" applyFont="1" applyFill="1" applyBorder="1" applyAlignment="1">
      <alignment horizontal="right"/>
    </xf>
    <xf numFmtId="2" fontId="17" fillId="18" borderId="0" xfId="0" applyNumberFormat="1" applyFont="1" applyFill="1" applyBorder="1" applyAlignment="1">
      <alignment horizontal="center" vertical="top"/>
    </xf>
    <xf numFmtId="0" fontId="14" fillId="18" borderId="0" xfId="0" applyFont="1" applyFill="1" applyBorder="1" applyAlignment="1">
      <alignment horizontal="left" vertical="top"/>
    </xf>
    <xf numFmtId="4" fontId="22" fillId="16" borderId="8" xfId="0" applyNumberFormat="1" applyFont="1" applyFill="1" applyBorder="1" applyAlignment="1">
      <alignment horizontal="right"/>
    </xf>
    <xf numFmtId="0" fontId="17" fillId="0" borderId="7" xfId="0" applyFont="1" applyBorder="1"/>
    <xf numFmtId="0" fontId="17" fillId="0" borderId="8" xfId="0" applyFont="1" applyBorder="1"/>
    <xf numFmtId="0" fontId="17" fillId="0" borderId="0" xfId="0" applyFont="1" applyFill="1" applyBorder="1" applyAlignment="1">
      <alignment vertical="top" wrapText="1"/>
    </xf>
    <xf numFmtId="4" fontId="22" fillId="0" borderId="0" xfId="0" applyNumberFormat="1" applyFont="1" applyFill="1" applyBorder="1"/>
    <xf numFmtId="0" fontId="22" fillId="0" borderId="8" xfId="0" applyFont="1" applyBorder="1"/>
    <xf numFmtId="4" fontId="22" fillId="0" borderId="8" xfId="0" applyNumberFormat="1" applyFont="1" applyFill="1" applyBorder="1"/>
    <xf numFmtId="0" fontId="68" fillId="0" borderId="0" xfId="0" applyFont="1" applyBorder="1" applyAlignment="1">
      <alignment horizontal="center" vertical="center"/>
    </xf>
    <xf numFmtId="4" fontId="68" fillId="0" borderId="0" xfId="0" applyNumberFormat="1" applyFont="1" applyBorder="1" applyAlignment="1">
      <alignment horizontal="center" vertical="center" wrapText="1"/>
    </xf>
    <xf numFmtId="4" fontId="67" fillId="0" borderId="0" xfId="0" applyNumberFormat="1" applyFont="1" applyBorder="1" applyAlignment="1">
      <alignment horizontal="center" vertical="center" wrapText="1"/>
    </xf>
    <xf numFmtId="4" fontId="13" fillId="0" borderId="0" xfId="0" applyNumberFormat="1" applyFont="1" applyBorder="1" applyAlignment="1">
      <alignment horizontal="center" wrapText="1"/>
    </xf>
    <xf numFmtId="0" fontId="79" fillId="0" borderId="0" xfId="0" applyFont="1" applyAlignment="1">
      <alignment horizontal="left" vertical="top" wrapText="1"/>
    </xf>
    <xf numFmtId="0" fontId="92" fillId="0" borderId="28" xfId="0" applyFont="1" applyBorder="1" applyAlignment="1">
      <alignment horizontal="left" vertical="top" wrapText="1"/>
    </xf>
    <xf numFmtId="0" fontId="92" fillId="0" borderId="28" xfId="0" applyFont="1" applyBorder="1" applyAlignment="1">
      <alignment horizontal="left" vertical="center" wrapText="1"/>
    </xf>
    <xf numFmtId="0" fontId="61" fillId="0" borderId="28" xfId="0" applyFont="1" applyBorder="1" applyAlignment="1">
      <alignment horizontal="right"/>
    </xf>
    <xf numFmtId="0" fontId="92" fillId="0" borderId="28" xfId="0" applyFont="1" applyFill="1" applyBorder="1" applyAlignment="1">
      <alignment horizontal="justify" vertical="top" wrapText="1"/>
    </xf>
    <xf numFmtId="0" fontId="61" fillId="0" borderId="28" xfId="0" applyFont="1" applyFill="1" applyBorder="1" applyAlignment="1">
      <alignment horizontal="right"/>
    </xf>
    <xf numFmtId="1" fontId="13" fillId="0" borderId="0" xfId="0" applyNumberFormat="1" applyFont="1" applyAlignment="1">
      <alignment horizontal="right"/>
    </xf>
    <xf numFmtId="179" fontId="13" fillId="0" borderId="0" xfId="0" applyNumberFormat="1" applyFont="1" applyAlignment="1">
      <alignment horizontal="right"/>
    </xf>
    <xf numFmtId="0" fontId="92" fillId="0" borderId="28" xfId="0" applyFont="1" applyBorder="1" applyAlignment="1">
      <alignment vertical="top" wrapText="1"/>
    </xf>
    <xf numFmtId="0" fontId="61" fillId="0" borderId="28" xfId="0" applyFont="1" applyBorder="1" applyAlignment="1">
      <alignment horizontal="justify" vertical="top" wrapText="1"/>
    </xf>
    <xf numFmtId="1" fontId="1" fillId="0" borderId="0" xfId="0" applyNumberFormat="1" applyFont="1" applyAlignment="1">
      <alignment horizontal="right"/>
    </xf>
    <xf numFmtId="172" fontId="22" fillId="16" borderId="0" xfId="0" applyNumberFormat="1" applyFont="1" applyFill="1" applyBorder="1" applyAlignment="1">
      <alignment horizontal="center" vertical="top"/>
    </xf>
    <xf numFmtId="4" fontId="22" fillId="16" borderId="0" xfId="0" applyNumberFormat="1" applyFont="1" applyFill="1" applyBorder="1" applyAlignment="1">
      <alignment horizontal="center"/>
    </xf>
    <xf numFmtId="4" fontId="22" fillId="16" borderId="0" xfId="0" applyNumberFormat="1" applyFont="1" applyFill="1" applyBorder="1" applyAlignment="1">
      <alignment horizontal="center" vertical="top"/>
    </xf>
    <xf numFmtId="4" fontId="22" fillId="16" borderId="0" xfId="74" applyNumberFormat="1" applyFont="1" applyFill="1" applyBorder="1" applyAlignment="1">
      <alignment horizontal="center" vertical="top"/>
    </xf>
    <xf numFmtId="4" fontId="13" fillId="17" borderId="0" xfId="0" applyNumberFormat="1" applyFont="1" applyFill="1" applyAlignment="1">
      <alignment horizontal="right"/>
    </xf>
    <xf numFmtId="4" fontId="22" fillId="16" borderId="0" xfId="77" applyNumberFormat="1" applyFont="1" applyFill="1" applyBorder="1" applyAlignment="1">
      <alignment horizontal="right"/>
    </xf>
    <xf numFmtId="0" fontId="1" fillId="0" borderId="0" xfId="77" applyNumberFormat="1" applyFont="1" applyFill="1" applyBorder="1" applyAlignment="1">
      <alignment horizontal="justify" vertical="top"/>
    </xf>
    <xf numFmtId="0" fontId="1" fillId="0" borderId="0" xfId="77" applyFont="1" applyFill="1" applyBorder="1" applyAlignment="1">
      <alignment horizontal="right"/>
    </xf>
    <xf numFmtId="4" fontId="22" fillId="0" borderId="0" xfId="77" applyNumberFormat="1" applyFont="1" applyFill="1" applyBorder="1" applyAlignment="1">
      <alignment horizontal="right"/>
    </xf>
    <xf numFmtId="0" fontId="17" fillId="0" borderId="0" xfId="77" applyNumberFormat="1" applyFont="1" applyFill="1" applyBorder="1" applyAlignment="1">
      <alignment horizontal="justify" vertical="top"/>
    </xf>
    <xf numFmtId="0" fontId="2" fillId="0" borderId="0" xfId="0" applyFont="1" applyBorder="1"/>
    <xf numFmtId="0" fontId="22" fillId="0" borderId="0" xfId="0" applyFont="1" applyBorder="1" applyAlignment="1">
      <alignment vertical="center"/>
    </xf>
    <xf numFmtId="4" fontId="22" fillId="0" borderId="0" xfId="0" applyNumberFormat="1" applyFont="1" applyBorder="1" applyAlignment="1">
      <alignment vertical="center"/>
    </xf>
    <xf numFmtId="2" fontId="22" fillId="0" borderId="0" xfId="0" applyNumberFormat="1" applyFont="1" applyFill="1" applyBorder="1" applyAlignment="1">
      <alignment vertical="center"/>
    </xf>
    <xf numFmtId="0" fontId="22" fillId="0" borderId="0" xfId="0" applyFont="1" applyFill="1" applyBorder="1" applyAlignment="1">
      <alignment vertical="center"/>
    </xf>
    <xf numFmtId="0" fontId="19" fillId="0" borderId="0" xfId="77" applyNumberFormat="1" applyFont="1" applyBorder="1" applyAlignment="1">
      <alignment horizontal="justify" vertical="top"/>
    </xf>
    <xf numFmtId="0" fontId="93" fillId="0" borderId="0" xfId="77" applyNumberFormat="1" applyFont="1" applyBorder="1" applyAlignment="1">
      <alignment horizontal="justify" vertical="top"/>
    </xf>
    <xf numFmtId="2" fontId="17" fillId="0" borderId="0" xfId="0" applyNumberFormat="1" applyFont="1" applyFill="1" applyBorder="1" applyAlignment="1">
      <alignment horizontal="left" vertical="top"/>
    </xf>
    <xf numFmtId="4" fontId="22" fillId="0" borderId="9" xfId="0" applyNumberFormat="1" applyFont="1" applyFill="1" applyBorder="1"/>
    <xf numFmtId="4" fontId="22" fillId="0" borderId="9" xfId="77" applyNumberFormat="1" applyFont="1" applyFill="1" applyBorder="1" applyAlignment="1">
      <alignment horizontal="right"/>
    </xf>
    <xf numFmtId="4" fontId="22" fillId="16" borderId="9" xfId="77" applyNumberFormat="1" applyFont="1" applyFill="1" applyBorder="1" applyAlignment="1">
      <alignment horizontal="right"/>
    </xf>
    <xf numFmtId="4" fontId="1" fillId="0" borderId="6" xfId="77" applyNumberFormat="1" applyFont="1" applyBorder="1" applyAlignment="1">
      <alignment horizontal="right"/>
    </xf>
    <xf numFmtId="4" fontId="1" fillId="0" borderId="10" xfId="77" applyNumberFormat="1" applyFont="1" applyBorder="1" applyAlignment="1">
      <alignment horizontal="right"/>
    </xf>
    <xf numFmtId="0" fontId="17" fillId="0" borderId="5" xfId="77" applyNumberFormat="1" applyFont="1" applyBorder="1" applyAlignment="1">
      <alignment horizontal="justify" vertical="top"/>
    </xf>
    <xf numFmtId="0" fontId="1" fillId="0" borderId="6" xfId="77" applyFont="1" applyBorder="1" applyAlignment="1">
      <alignment horizontal="right"/>
    </xf>
    <xf numFmtId="0" fontId="22" fillId="0" borderId="0" xfId="77" applyNumberFormat="1" applyFont="1" applyFill="1" applyBorder="1" applyAlignment="1">
      <alignment horizontal="justify" vertical="top"/>
    </xf>
    <xf numFmtId="0" fontId="19" fillId="0" borderId="0" xfId="0" applyFont="1" applyFill="1" applyBorder="1"/>
    <xf numFmtId="0" fontId="16" fillId="0" borderId="0" xfId="0" applyFont="1" applyFill="1" applyBorder="1"/>
    <xf numFmtId="0" fontId="37" fillId="0" borderId="0" xfId="0" applyFont="1" applyFill="1" applyBorder="1"/>
    <xf numFmtId="0" fontId="20" fillId="0" borderId="0" xfId="0" applyFont="1" applyFill="1" applyBorder="1"/>
    <xf numFmtId="165" fontId="1" fillId="0" borderId="0" xfId="0" applyNumberFormat="1" applyFont="1" applyFill="1" applyBorder="1"/>
    <xf numFmtId="4" fontId="1" fillId="0" borderId="0" xfId="0" applyNumberFormat="1" applyFont="1" applyFill="1" applyBorder="1"/>
    <xf numFmtId="0" fontId="1" fillId="0" borderId="0" xfId="0" applyFont="1" applyFill="1" applyAlignment="1">
      <alignment horizontal="justify" vertical="top" wrapText="1" readingOrder="1"/>
    </xf>
    <xf numFmtId="0" fontId="13" fillId="0" borderId="0" xfId="0" applyFont="1" applyBorder="1" applyAlignment="1">
      <alignment horizontal="right"/>
    </xf>
    <xf numFmtId="4" fontId="17" fillId="16" borderId="8" xfId="0" applyNumberFormat="1" applyFont="1" applyFill="1" applyBorder="1"/>
    <xf numFmtId="0" fontId="26" fillId="19" borderId="0" xfId="0" applyFont="1" applyFill="1" applyAlignment="1">
      <alignment horizontal="center"/>
    </xf>
    <xf numFmtId="0" fontId="26" fillId="19" borderId="0" xfId="0" applyFont="1" applyFill="1" applyAlignment="1">
      <alignment horizontal="left" vertical="top"/>
    </xf>
    <xf numFmtId="0" fontId="13" fillId="19" borderId="0" xfId="0" applyFont="1" applyFill="1"/>
    <xf numFmtId="168" fontId="13" fillId="19" borderId="0" xfId="0" applyNumberFormat="1" applyFont="1" applyFill="1"/>
    <xf numFmtId="168" fontId="22" fillId="19" borderId="0" xfId="0" applyNumberFormat="1" applyFont="1" applyFill="1" applyAlignment="1">
      <alignment horizontal="right"/>
    </xf>
    <xf numFmtId="168" fontId="13" fillId="19" borderId="0" xfId="0" applyNumberFormat="1" applyFont="1" applyFill="1" applyAlignment="1">
      <alignment horizontal="right"/>
    </xf>
    <xf numFmtId="0" fontId="17" fillId="18" borderId="0" xfId="0" applyFont="1" applyFill="1" applyBorder="1" applyAlignment="1">
      <alignment horizontal="justify" vertical="top" wrapText="1"/>
    </xf>
    <xf numFmtId="0" fontId="52" fillId="18" borderId="0" xfId="0" applyFont="1" applyFill="1" applyAlignment="1">
      <alignment horizontal="right"/>
    </xf>
    <xf numFmtId="4" fontId="53" fillId="18" borderId="0" xfId="0" applyNumberFormat="1" applyFont="1" applyFill="1" applyAlignment="1">
      <alignment horizontal="right"/>
    </xf>
    <xf numFmtId="4" fontId="53" fillId="18" borderId="0" xfId="0" applyNumberFormat="1" applyFont="1" applyFill="1"/>
    <xf numFmtId="0" fontId="22" fillId="18" borderId="0" xfId="0" applyFont="1" applyFill="1" applyAlignment="1">
      <alignment horizontal="right"/>
    </xf>
    <xf numFmtId="168" fontId="13" fillId="18" borderId="0" xfId="0" applyNumberFormat="1" applyFont="1" applyFill="1" applyAlignment="1">
      <alignment horizontal="right"/>
    </xf>
    <xf numFmtId="168" fontId="22" fillId="18" borderId="0" xfId="0" applyNumberFormat="1" applyFont="1" applyFill="1" applyAlignment="1">
      <alignment horizontal="right"/>
    </xf>
    <xf numFmtId="168" fontId="13" fillId="18" borderId="0" xfId="0" applyNumberFormat="1" applyFont="1" applyFill="1"/>
    <xf numFmtId="0" fontId="13" fillId="18" borderId="0" xfId="0" applyFont="1" applyFill="1"/>
    <xf numFmtId="168" fontId="13" fillId="0" borderId="0" xfId="0" applyNumberFormat="1" applyFont="1" applyFill="1" applyAlignment="1">
      <alignment horizontal="justify"/>
    </xf>
    <xf numFmtId="0" fontId="72" fillId="0" borderId="0" xfId="0" applyFont="1" applyFill="1"/>
    <xf numFmtId="4" fontId="13" fillId="18" borderId="0" xfId="0" applyNumberFormat="1" applyFont="1" applyFill="1" applyAlignment="1">
      <alignment horizontal="right"/>
    </xf>
    <xf numFmtId="165" fontId="13" fillId="18" borderId="0" xfId="0" applyNumberFormat="1" applyFont="1" applyFill="1"/>
    <xf numFmtId="4" fontId="13" fillId="18" borderId="0" xfId="0" applyNumberFormat="1" applyFont="1" applyFill="1"/>
    <xf numFmtId="2" fontId="29" fillId="18" borderId="0" xfId="0" applyNumberFormat="1" applyFont="1" applyFill="1" applyBorder="1" applyAlignment="1">
      <alignment horizontal="center" vertical="top"/>
    </xf>
    <xf numFmtId="4" fontId="13" fillId="18" borderId="0" xfId="0" applyNumberFormat="1" applyFont="1" applyFill="1" applyAlignment="1">
      <alignment horizontal="center"/>
    </xf>
    <xf numFmtId="4" fontId="61" fillId="18" borderId="0" xfId="0" applyNumberFormat="1" applyFont="1" applyFill="1" applyAlignment="1">
      <alignment horizontal="right"/>
    </xf>
    <xf numFmtId="168" fontId="22" fillId="18" borderId="0" xfId="0" applyNumberFormat="1" applyFont="1" applyFill="1"/>
    <xf numFmtId="0" fontId="17" fillId="18" borderId="0" xfId="0" applyFont="1" applyFill="1" applyBorder="1" applyAlignment="1">
      <alignment horizontal="left" vertical="top"/>
    </xf>
    <xf numFmtId="0" fontId="13" fillId="0" borderId="0" xfId="0" applyFont="1" applyFill="1" applyAlignment="1">
      <alignment horizontal="right" vertical="top" wrapText="1"/>
    </xf>
    <xf numFmtId="0" fontId="17" fillId="18" borderId="0" xfId="0" applyFont="1" applyFill="1" applyBorder="1" applyAlignment="1">
      <alignment vertical="top"/>
    </xf>
    <xf numFmtId="0" fontId="14" fillId="0" borderId="0" xfId="0" applyFont="1" applyFill="1" applyBorder="1" applyAlignment="1">
      <alignment vertical="top"/>
    </xf>
    <xf numFmtId="0" fontId="43" fillId="0" borderId="0" xfId="0" applyFont="1" applyFill="1" applyBorder="1" applyAlignment="1">
      <alignment horizontal="center" vertical="top"/>
    </xf>
    <xf numFmtId="0" fontId="1" fillId="0" borderId="0" xfId="0" applyFont="1" applyFill="1" applyBorder="1" applyAlignment="1">
      <alignment horizontal="justify" vertical="top" wrapText="1"/>
    </xf>
    <xf numFmtId="172" fontId="22" fillId="0" borderId="0" xfId="0" applyNumberFormat="1" applyFont="1" applyFill="1" applyBorder="1" applyAlignment="1">
      <alignment horizontal="center" vertical="top"/>
    </xf>
    <xf numFmtId="0" fontId="22" fillId="0" borderId="0" xfId="0" applyNumberFormat="1" applyFont="1" applyFill="1" applyBorder="1" applyAlignment="1">
      <alignment horizontal="center" vertical="top"/>
    </xf>
    <xf numFmtId="172" fontId="1" fillId="0" borderId="0" xfId="0" applyNumberFormat="1" applyFont="1" applyFill="1" applyBorder="1" applyAlignment="1">
      <alignment horizontal="center" vertical="top"/>
    </xf>
    <xf numFmtId="0" fontId="1" fillId="0" borderId="0" xfId="0" applyNumberFormat="1" applyFont="1" applyFill="1" applyBorder="1" applyAlignment="1">
      <alignment horizontal="center" vertical="top"/>
    </xf>
    <xf numFmtId="172" fontId="1" fillId="0" borderId="0" xfId="0" applyNumberFormat="1" applyFont="1" applyFill="1" applyBorder="1" applyAlignment="1">
      <alignment horizontal="right" vertical="top"/>
    </xf>
    <xf numFmtId="172" fontId="1" fillId="0" borderId="0" xfId="0" applyNumberFormat="1" applyFont="1" applyFill="1" applyBorder="1" applyAlignment="1">
      <alignment horizontal="justify" vertical="top" wrapText="1"/>
    </xf>
    <xf numFmtId="4" fontId="1" fillId="0" borderId="0" xfId="0" applyNumberFormat="1" applyFont="1" applyFill="1" applyBorder="1" applyAlignment="1">
      <alignment horizontal="center" vertical="top"/>
    </xf>
    <xf numFmtId="172" fontId="22" fillId="0" borderId="0" xfId="0" applyNumberFormat="1" applyFont="1" applyFill="1" applyBorder="1" applyAlignment="1">
      <alignment horizontal="justify" vertical="top" wrapText="1"/>
    </xf>
    <xf numFmtId="49" fontId="1" fillId="0" borderId="0" xfId="74" applyNumberFormat="1" applyFont="1" applyFill="1" applyBorder="1" applyAlignment="1">
      <alignment horizontal="center" vertical="top"/>
    </xf>
    <xf numFmtId="0" fontId="22" fillId="0" borderId="0" xfId="74" applyFont="1" applyFill="1" applyBorder="1" applyAlignment="1">
      <alignment vertical="top"/>
    </xf>
    <xf numFmtId="3" fontId="22" fillId="0" borderId="0" xfId="74" applyNumberFormat="1" applyFont="1" applyFill="1" applyBorder="1" applyAlignment="1">
      <alignment horizontal="center" vertical="top" shrinkToFit="1"/>
    </xf>
    <xf numFmtId="0" fontId="1" fillId="0" borderId="0" xfId="74" applyFont="1" applyFill="1" applyBorder="1" applyAlignment="1">
      <alignment horizontal="center" vertical="top"/>
    </xf>
    <xf numFmtId="0" fontId="22" fillId="0" borderId="0" xfId="74" applyFont="1" applyFill="1" applyBorder="1" applyAlignment="1">
      <alignment horizontal="justify" vertical="top"/>
    </xf>
    <xf numFmtId="2" fontId="1" fillId="0" borderId="0" xfId="74" applyNumberFormat="1" applyFont="1" applyFill="1" applyBorder="1" applyAlignment="1">
      <alignment horizontal="center" vertical="top"/>
    </xf>
    <xf numFmtId="0" fontId="79" fillId="0" borderId="0" xfId="0" applyFont="1" applyBorder="1" applyAlignment="1">
      <alignment horizontal="center" vertical="top"/>
    </xf>
    <xf numFmtId="4" fontId="1" fillId="0" borderId="0" xfId="0" applyNumberFormat="1" applyFont="1" applyFill="1" applyBorder="1" applyAlignment="1">
      <alignment horizontal="justify" vertical="top" wrapText="1"/>
    </xf>
    <xf numFmtId="0" fontId="54" fillId="0" borderId="0" xfId="0" applyFont="1" applyBorder="1" applyAlignment="1">
      <alignment horizontal="right" wrapText="1"/>
    </xf>
    <xf numFmtId="0" fontId="14" fillId="0" borderId="0" xfId="0" applyFont="1"/>
    <xf numFmtId="0" fontId="28" fillId="0" borderId="0" xfId="0" applyFont="1" applyBorder="1"/>
    <xf numFmtId="4" fontId="28" fillId="0" borderId="0" xfId="0" applyNumberFormat="1" applyFont="1" applyBorder="1" applyAlignment="1">
      <alignment horizontal="right" wrapText="1"/>
    </xf>
    <xf numFmtId="0" fontId="28" fillId="0" borderId="0" xfId="0" applyFont="1"/>
    <xf numFmtId="0" fontId="70" fillId="20" borderId="5" xfId="0" applyFont="1" applyFill="1" applyBorder="1" applyAlignment="1">
      <alignment vertical="center"/>
    </xf>
    <xf numFmtId="0" fontId="23" fillId="20" borderId="6" xfId="0" applyFont="1" applyFill="1" applyBorder="1" applyAlignment="1">
      <alignment vertical="center"/>
    </xf>
    <xf numFmtId="0" fontId="70" fillId="20" borderId="6" xfId="0" applyFont="1" applyFill="1" applyBorder="1" applyAlignment="1">
      <alignment vertical="center"/>
    </xf>
    <xf numFmtId="4" fontId="28" fillId="0" borderId="0" xfId="0" applyNumberFormat="1" applyFont="1"/>
    <xf numFmtId="4" fontId="22" fillId="0" borderId="0" xfId="0" applyNumberFormat="1" applyFont="1"/>
    <xf numFmtId="165" fontId="1" fillId="18" borderId="0" xfId="0" applyNumberFormat="1" applyFont="1" applyFill="1"/>
    <xf numFmtId="4" fontId="1" fillId="0" borderId="0" xfId="0" applyNumberFormat="1" applyFont="1" applyFill="1" applyAlignment="1">
      <alignment wrapText="1"/>
    </xf>
    <xf numFmtId="168" fontId="1" fillId="18" borderId="0" xfId="0" applyNumberFormat="1" applyFont="1" applyFill="1"/>
    <xf numFmtId="168" fontId="1" fillId="0" borderId="0" xfId="0" applyNumberFormat="1" applyFont="1" applyBorder="1"/>
    <xf numFmtId="168" fontId="42" fillId="0" borderId="0" xfId="0" applyNumberFormat="1" applyFont="1" applyAlignment="1">
      <alignment vertical="center"/>
    </xf>
    <xf numFmtId="168" fontId="1" fillId="0" borderId="8" xfId="0" applyNumberFormat="1" applyFont="1" applyBorder="1" applyAlignment="1">
      <alignment horizontal="left" vertical="center"/>
    </xf>
    <xf numFmtId="1" fontId="1" fillId="0" borderId="0" xfId="0" applyNumberFormat="1" applyFont="1" applyFill="1" applyAlignment="1">
      <alignment horizontal="center"/>
    </xf>
    <xf numFmtId="2" fontId="1" fillId="0" borderId="0" xfId="0" applyNumberFormat="1" applyFont="1" applyFill="1" applyAlignment="1">
      <alignment horizontal="center"/>
    </xf>
    <xf numFmtId="4" fontId="1" fillId="0" borderId="0" xfId="0" applyNumberFormat="1" applyFont="1" applyAlignment="1"/>
    <xf numFmtId="168" fontId="1" fillId="0" borderId="8" xfId="0" applyNumberFormat="1" applyFont="1" applyBorder="1"/>
    <xf numFmtId="0" fontId="1" fillId="0" borderId="0" xfId="0" applyFont="1" applyFill="1" applyAlignment="1">
      <alignment horizontal="left"/>
    </xf>
    <xf numFmtId="4" fontId="22" fillId="0" borderId="0" xfId="0" applyNumberFormat="1" applyFont="1" applyFill="1" applyAlignment="1">
      <alignment horizontal="left" vertical="top" wrapText="1"/>
    </xf>
    <xf numFmtId="178" fontId="61" fillId="0" borderId="0" xfId="0" applyNumberFormat="1" applyFont="1" applyAlignment="1"/>
    <xf numFmtId="0" fontId="95" fillId="0" borderId="0" xfId="0" applyFont="1" applyAlignment="1">
      <alignment horizontal="right" wrapText="1"/>
    </xf>
    <xf numFmtId="0" fontId="96" fillId="0" borderId="0" xfId="0" applyFont="1"/>
    <xf numFmtId="2" fontId="0" fillId="0" borderId="0" xfId="0" applyNumberFormat="1" applyFill="1" applyProtection="1">
      <protection locked="0"/>
    </xf>
    <xf numFmtId="4" fontId="1" fillId="0" borderId="0" xfId="0" applyNumberFormat="1" applyFont="1" applyProtection="1">
      <protection locked="0"/>
    </xf>
    <xf numFmtId="4" fontId="13" fillId="0" borderId="0" xfId="0" applyNumberFormat="1" applyFont="1" applyAlignment="1" applyProtection="1">
      <alignment horizontal="right"/>
      <protection locked="0"/>
    </xf>
    <xf numFmtId="4" fontId="1" fillId="0" borderId="0" xfId="0" applyNumberFormat="1" applyFont="1" applyFill="1" applyProtection="1">
      <protection locked="0"/>
    </xf>
    <xf numFmtId="4" fontId="1" fillId="0" borderId="0" xfId="0" applyNumberFormat="1" applyFont="1" applyFill="1" applyAlignment="1" applyProtection="1">
      <protection locked="0"/>
    </xf>
    <xf numFmtId="4" fontId="1" fillId="0" borderId="0" xfId="0" applyNumberFormat="1" applyFont="1" applyFill="1" applyAlignment="1" applyProtection="1">
      <alignment horizontal="right"/>
      <protection locked="0"/>
    </xf>
    <xf numFmtId="4" fontId="61" fillId="0" borderId="0" xfId="0" applyNumberFormat="1" applyFont="1" applyFill="1" applyAlignment="1" applyProtection="1">
      <alignment horizontal="right"/>
      <protection locked="0"/>
    </xf>
    <xf numFmtId="4" fontId="1" fillId="0" borderId="0" xfId="0" applyNumberFormat="1" applyFont="1" applyBorder="1" applyProtection="1">
      <protection locked="0"/>
    </xf>
    <xf numFmtId="168" fontId="1" fillId="0" borderId="0" xfId="0" applyNumberFormat="1" applyFont="1" applyBorder="1" applyProtection="1">
      <protection locked="0"/>
    </xf>
    <xf numFmtId="4" fontId="94" fillId="0" borderId="0" xfId="0" applyNumberFormat="1" applyFont="1" applyBorder="1" applyProtection="1">
      <protection locked="0"/>
    </xf>
    <xf numFmtId="4" fontId="1" fillId="0" borderId="0" xfId="0" applyNumberFormat="1" applyFont="1" applyAlignment="1" applyProtection="1">
      <alignment horizontal="right"/>
      <protection locked="0"/>
    </xf>
    <xf numFmtId="1" fontId="61" fillId="0" borderId="28" xfId="0" applyNumberFormat="1" applyFont="1" applyBorder="1" applyAlignment="1" applyProtection="1">
      <alignment horizontal="right"/>
      <protection locked="0"/>
    </xf>
    <xf numFmtId="1" fontId="1" fillId="0" borderId="0" xfId="0" applyNumberFormat="1" applyFont="1" applyAlignment="1" applyProtection="1">
      <alignment horizontal="right"/>
      <protection locked="0"/>
    </xf>
    <xf numFmtId="4" fontId="13" fillId="0" borderId="0" xfId="0" applyNumberFormat="1" applyFont="1" applyProtection="1">
      <protection locked="0"/>
    </xf>
    <xf numFmtId="0" fontId="54" fillId="0" borderId="0" xfId="0" applyFont="1" applyFill="1" applyBorder="1" applyAlignment="1" applyProtection="1">
      <alignment horizontal="left" vertical="top" wrapText="1"/>
    </xf>
    <xf numFmtId="4" fontId="0" fillId="0" borderId="0" xfId="0" applyNumberFormat="1" applyFont="1" applyProtection="1">
      <protection locked="0"/>
    </xf>
    <xf numFmtId="4" fontId="0" fillId="0" borderId="0" xfId="0" applyNumberFormat="1" applyFont="1" applyAlignment="1" applyProtection="1">
      <protection locked="0"/>
    </xf>
    <xf numFmtId="4" fontId="13" fillId="0" borderId="0" xfId="0" applyNumberFormat="1" applyFont="1" applyFill="1" applyProtection="1">
      <protection locked="0"/>
    </xf>
    <xf numFmtId="0" fontId="22" fillId="0" borderId="0" xfId="0" applyFont="1" applyAlignment="1" applyProtection="1">
      <alignment horizontal="right" vertical="top"/>
    </xf>
    <xf numFmtId="0" fontId="13" fillId="0" borderId="0" xfId="0" applyFont="1" applyProtection="1"/>
    <xf numFmtId="0" fontId="13" fillId="0" borderId="0" xfId="0" applyFont="1" applyAlignment="1" applyProtection="1">
      <alignment horizontal="justify" vertical="top"/>
    </xf>
    <xf numFmtId="0" fontId="22" fillId="0" borderId="0" xfId="0" applyFont="1" applyAlignment="1" applyProtection="1">
      <alignment horizontal="right"/>
    </xf>
    <xf numFmtId="0" fontId="1" fillId="0" borderId="0" xfId="0" applyFont="1" applyProtection="1"/>
    <xf numFmtId="4" fontId="22" fillId="0" borderId="3" xfId="0" applyNumberFormat="1" applyFont="1" applyBorder="1" applyAlignment="1" applyProtection="1">
      <alignment horizontal="center" vertical="center"/>
    </xf>
    <xf numFmtId="168" fontId="22" fillId="0" borderId="3" xfId="0" applyNumberFormat="1" applyFont="1" applyBorder="1" applyAlignment="1" applyProtection="1">
      <alignment horizontal="center" vertical="center"/>
    </xf>
    <xf numFmtId="0" fontId="22" fillId="0" borderId="0" xfId="0" applyFont="1" applyAlignment="1" applyProtection="1">
      <alignment horizontal="center" vertical="top"/>
    </xf>
    <xf numFmtId="0" fontId="26" fillId="0" borderId="0" xfId="0" applyFont="1" applyFill="1" applyBorder="1" applyAlignment="1" applyProtection="1">
      <alignment vertical="top"/>
    </xf>
    <xf numFmtId="4" fontId="13" fillId="0" borderId="0" xfId="0" applyNumberFormat="1" applyFont="1" applyAlignment="1" applyProtection="1">
      <alignment horizontal="right"/>
    </xf>
    <xf numFmtId="165" fontId="1" fillId="0" borderId="0" xfId="0" applyNumberFormat="1" applyFont="1" applyProtection="1"/>
    <xf numFmtId="4" fontId="13" fillId="0" borderId="0" xfId="0" applyNumberFormat="1" applyFont="1" applyProtection="1"/>
    <xf numFmtId="2" fontId="22" fillId="0" borderId="0" xfId="0" applyNumberFormat="1" applyFont="1" applyAlignment="1" applyProtection="1">
      <alignment horizontal="center" vertical="top"/>
    </xf>
    <xf numFmtId="0" fontId="22" fillId="0" borderId="0" xfId="0" applyFont="1" applyFill="1" applyAlignment="1" applyProtection="1">
      <alignment horizontal="left" vertical="top"/>
    </xf>
    <xf numFmtId="0" fontId="13" fillId="0" borderId="0" xfId="0" applyFont="1" applyAlignment="1" applyProtection="1">
      <alignment horizontal="right"/>
    </xf>
    <xf numFmtId="4" fontId="13" fillId="0" borderId="0" xfId="0" applyNumberFormat="1" applyFont="1" applyFill="1" applyAlignment="1" applyProtection="1">
      <alignment horizontal="right"/>
    </xf>
    <xf numFmtId="4" fontId="1" fillId="0" borderId="0" xfId="0" applyNumberFormat="1" applyFont="1" applyProtection="1"/>
    <xf numFmtId="2" fontId="17" fillId="18" borderId="0" xfId="0" applyNumberFormat="1" applyFont="1" applyFill="1" applyBorder="1" applyAlignment="1" applyProtection="1">
      <alignment horizontal="center" vertical="top"/>
    </xf>
    <xf numFmtId="0" fontId="17" fillId="18" borderId="0" xfId="0" applyFont="1" applyFill="1" applyBorder="1" applyAlignment="1" applyProtection="1">
      <alignment horizontal="left" vertical="top"/>
    </xf>
    <xf numFmtId="0" fontId="17" fillId="18" borderId="0" xfId="0" applyFont="1" applyFill="1" applyBorder="1" applyAlignment="1" applyProtection="1">
      <alignment horizontal="justify" vertical="top" wrapText="1"/>
    </xf>
    <xf numFmtId="0" fontId="22" fillId="18" borderId="0" xfId="0" applyFont="1" applyFill="1" applyAlignment="1" applyProtection="1">
      <alignment horizontal="right"/>
    </xf>
    <xf numFmtId="165" fontId="1" fillId="18" borderId="0" xfId="0" applyNumberFormat="1" applyFont="1" applyFill="1" applyProtection="1"/>
    <xf numFmtId="165" fontId="13" fillId="18" borderId="0" xfId="0" applyNumberFormat="1" applyFont="1" applyFill="1" applyProtection="1"/>
    <xf numFmtId="2" fontId="17" fillId="0" borderId="0" xfId="0" applyNumberFormat="1" applyFont="1" applyFill="1" applyBorder="1" applyAlignment="1" applyProtection="1">
      <alignment horizontal="center" vertical="top"/>
    </xf>
    <xf numFmtId="0" fontId="17" fillId="0" borderId="0" xfId="0" applyFont="1" applyFill="1" applyBorder="1" applyAlignment="1" applyProtection="1">
      <alignment horizontal="left" vertical="top"/>
    </xf>
    <xf numFmtId="0" fontId="17" fillId="0" borderId="0" xfId="0" applyFont="1" applyFill="1" applyBorder="1" applyAlignment="1" applyProtection="1">
      <alignment horizontal="justify" vertical="top" wrapText="1"/>
    </xf>
    <xf numFmtId="0" fontId="22" fillId="0" borderId="0" xfId="0" applyFont="1" applyFill="1" applyAlignment="1" applyProtection="1">
      <alignment horizontal="right"/>
    </xf>
    <xf numFmtId="165" fontId="1" fillId="0" borderId="0" xfId="0" applyNumberFormat="1" applyFont="1" applyFill="1" applyProtection="1"/>
    <xf numFmtId="165" fontId="13" fillId="0" borderId="0" xfId="0" applyNumberFormat="1" applyFont="1" applyFill="1" applyProtection="1"/>
    <xf numFmtId="0" fontId="13" fillId="0" borderId="0" xfId="0" applyFont="1" applyFill="1" applyBorder="1" applyAlignment="1" applyProtection="1">
      <alignment horizontal="justify" vertical="top" wrapText="1"/>
    </xf>
    <xf numFmtId="0" fontId="22" fillId="0" borderId="0" xfId="0" applyFont="1" applyFill="1" applyAlignment="1" applyProtection="1">
      <alignment horizontal="center" vertical="top"/>
    </xf>
    <xf numFmtId="0" fontId="22" fillId="0" borderId="0" xfId="0" applyFont="1" applyFill="1" applyAlignment="1" applyProtection="1">
      <alignment vertical="top"/>
    </xf>
    <xf numFmtId="2" fontId="13" fillId="0" borderId="0" xfId="0" applyNumberFormat="1" applyFont="1" applyFill="1" applyAlignment="1" applyProtection="1">
      <alignment horizontal="right"/>
    </xf>
    <xf numFmtId="0" fontId="17" fillId="0" borderId="0" xfId="0" applyFont="1" applyFill="1" applyBorder="1" applyAlignment="1" applyProtection="1">
      <alignment vertical="top"/>
    </xf>
    <xf numFmtId="165" fontId="13" fillId="0" borderId="0" xfId="0" applyNumberFormat="1" applyFont="1" applyProtection="1"/>
    <xf numFmtId="0" fontId="44" fillId="0" borderId="0" xfId="0" applyFont="1" applyFill="1" applyBorder="1" applyAlignment="1" applyProtection="1">
      <alignment horizontal="left" vertical="top" wrapText="1"/>
    </xf>
    <xf numFmtId="0" fontId="13" fillId="0" borderId="0" xfId="0" applyFont="1" applyFill="1" applyAlignment="1" applyProtection="1">
      <alignment horizontal="right"/>
    </xf>
    <xf numFmtId="4" fontId="1" fillId="0" borderId="0" xfId="0" applyNumberFormat="1" applyFont="1" applyFill="1" applyProtection="1"/>
    <xf numFmtId="4" fontId="13" fillId="0" borderId="0" xfId="0" applyNumberFormat="1" applyFont="1" applyFill="1" applyProtection="1"/>
    <xf numFmtId="0" fontId="44" fillId="0" borderId="0" xfId="0" applyFont="1" applyFill="1" applyBorder="1" applyAlignment="1" applyProtection="1">
      <alignment horizontal="left" vertical="justify" wrapText="1"/>
    </xf>
    <xf numFmtId="0" fontId="22" fillId="0" borderId="0" xfId="0" applyFont="1" applyAlignment="1" applyProtection="1">
      <alignment horizontal="justify" vertical="top"/>
    </xf>
    <xf numFmtId="0" fontId="48" fillId="0" borderId="0" xfId="0" applyFont="1" applyFill="1" applyBorder="1" applyAlignment="1" applyProtection="1">
      <alignment horizontal="left" vertical="top" wrapText="1"/>
    </xf>
    <xf numFmtId="2" fontId="13" fillId="0" borderId="0" xfId="0" applyNumberFormat="1" applyFont="1" applyFill="1" applyAlignment="1" applyProtection="1">
      <alignment horizontal="right" wrapText="1"/>
    </xf>
    <xf numFmtId="0" fontId="48" fillId="0" borderId="0" xfId="0" applyFont="1" applyFill="1" applyBorder="1" applyAlignment="1" applyProtection="1">
      <alignment horizontal="left" vertical="justify" wrapText="1"/>
    </xf>
    <xf numFmtId="0" fontId="39" fillId="0" borderId="0" xfId="0" applyFont="1" applyFill="1" applyAlignment="1" applyProtection="1">
      <alignment horizontal="right" wrapText="1"/>
    </xf>
    <xf numFmtId="2" fontId="1" fillId="0" borderId="0" xfId="0" applyNumberFormat="1" applyFont="1" applyFill="1" applyAlignment="1" applyProtection="1">
      <alignment horizontal="right"/>
    </xf>
    <xf numFmtId="0" fontId="22" fillId="0" borderId="0" xfId="0" applyFont="1" applyAlignment="1" applyProtection="1">
      <alignment horizontal="justify" vertical="top" wrapText="1"/>
    </xf>
    <xf numFmtId="2" fontId="1" fillId="0" borderId="0" xfId="0" applyNumberFormat="1" applyFont="1" applyFill="1" applyAlignment="1" applyProtection="1">
      <alignment horizontal="right" wrapText="1"/>
    </xf>
    <xf numFmtId="2" fontId="17" fillId="0" borderId="7" xfId="0" applyNumberFormat="1" applyFont="1" applyFill="1" applyBorder="1" applyAlignment="1" applyProtection="1">
      <alignment horizontal="center" vertical="top"/>
    </xf>
    <xf numFmtId="0" fontId="17" fillId="0" borderId="8" xfId="0" applyFont="1" applyFill="1" applyBorder="1" applyAlignment="1" applyProtection="1">
      <alignment vertical="top"/>
    </xf>
    <xf numFmtId="168" fontId="13" fillId="0" borderId="8" xfId="0" applyNumberFormat="1" applyFont="1" applyBorder="1" applyAlignment="1" applyProtection="1">
      <alignment horizontal="right"/>
    </xf>
    <xf numFmtId="168" fontId="22" fillId="0" borderId="8" xfId="0" applyNumberFormat="1" applyFont="1" applyBorder="1" applyAlignment="1" applyProtection="1">
      <alignment horizontal="right"/>
    </xf>
    <xf numFmtId="168" fontId="1" fillId="0" borderId="8" xfId="0" applyNumberFormat="1" applyFont="1" applyBorder="1" applyProtection="1"/>
    <xf numFmtId="4" fontId="22" fillId="16" borderId="11" xfId="0" applyNumberFormat="1" applyFont="1" applyFill="1" applyBorder="1" applyProtection="1"/>
    <xf numFmtId="165" fontId="13" fillId="0" borderId="0" xfId="0" applyNumberFormat="1" applyFont="1" applyFill="1" applyProtection="1">
      <protection locked="0"/>
    </xf>
    <xf numFmtId="2" fontId="13" fillId="0" borderId="0" xfId="0" applyNumberFormat="1" applyFont="1" applyAlignment="1" applyProtection="1">
      <alignment horizontal="right"/>
      <protection locked="0"/>
    </xf>
    <xf numFmtId="173" fontId="1" fillId="0" borderId="0" xfId="0" applyNumberFormat="1" applyFont="1" applyBorder="1" applyAlignment="1" applyProtection="1">
      <alignment horizontal="center" vertical="top" wrapText="1"/>
      <protection locked="0"/>
    </xf>
    <xf numFmtId="173" fontId="1" fillId="0" borderId="0" xfId="0" applyNumberFormat="1" applyFont="1" applyBorder="1" applyAlignment="1" applyProtection="1">
      <alignment horizontal="center" wrapText="1"/>
      <protection locked="0"/>
    </xf>
    <xf numFmtId="4" fontId="13" fillId="0" borderId="0" xfId="0" applyNumberFormat="1" applyFont="1" applyBorder="1" applyProtection="1">
      <protection locked="0"/>
    </xf>
    <xf numFmtId="0" fontId="22" fillId="0" borderId="0" xfId="0" applyNumberFormat="1" applyFont="1" applyBorder="1" applyAlignment="1">
      <alignment horizontal="center"/>
    </xf>
    <xf numFmtId="174" fontId="61" fillId="0" borderId="0" xfId="0" applyNumberFormat="1" applyFont="1" applyBorder="1" applyAlignment="1" applyProtection="1">
      <alignment horizontal="center" vertical="top"/>
      <protection locked="0"/>
    </xf>
    <xf numFmtId="172" fontId="1" fillId="0" borderId="0" xfId="0" applyNumberFormat="1" applyFont="1" applyBorder="1" applyAlignment="1" applyProtection="1">
      <alignment horizontal="center" vertical="top"/>
      <protection locked="0"/>
    </xf>
    <xf numFmtId="172" fontId="1" fillId="0" borderId="0" xfId="0" applyNumberFormat="1" applyFont="1" applyBorder="1" applyAlignment="1" applyProtection="1">
      <alignment horizontal="center"/>
      <protection locked="0"/>
    </xf>
    <xf numFmtId="2" fontId="54" fillId="0" borderId="0" xfId="39" applyNumberFormat="1" applyFont="1" applyFill="1" applyBorder="1" applyAlignment="1" applyProtection="1">
      <alignment horizontal="center" shrinkToFit="1"/>
      <protection locked="0"/>
    </xf>
    <xf numFmtId="2" fontId="1" fillId="0" borderId="0" xfId="0" applyNumberFormat="1" applyFont="1" applyBorder="1" applyAlignment="1" applyProtection="1">
      <alignment horizontal="center"/>
      <protection locked="0"/>
    </xf>
    <xf numFmtId="2" fontId="1" fillId="0" borderId="0" xfId="39" applyNumberFormat="1" applyFont="1" applyFill="1" applyBorder="1" applyAlignment="1" applyProtection="1">
      <alignment horizontal="center" shrinkToFit="1"/>
      <protection locked="0"/>
    </xf>
    <xf numFmtId="172" fontId="1" fillId="0" borderId="0" xfId="0" applyNumberFormat="1" applyFont="1" applyFill="1" applyBorder="1" applyAlignment="1" applyProtection="1">
      <alignment horizontal="center" vertical="top"/>
      <protection locked="0"/>
    </xf>
    <xf numFmtId="2" fontId="1" fillId="0" borderId="0" xfId="0" applyNumberFormat="1" applyFont="1" applyBorder="1" applyAlignment="1" applyProtection="1">
      <alignment horizontal="center" vertical="top"/>
      <protection locked="0"/>
    </xf>
    <xf numFmtId="2" fontId="1" fillId="0" borderId="0" xfId="0" applyNumberFormat="1" applyFont="1" applyFill="1" applyBorder="1" applyAlignment="1" applyProtection="1">
      <alignment horizontal="center" vertical="top"/>
      <protection locked="0"/>
    </xf>
    <xf numFmtId="2" fontId="54" fillId="0" borderId="0" xfId="0" applyNumberFormat="1" applyFont="1" applyBorder="1" applyAlignment="1" applyProtection="1">
      <alignment horizontal="center" vertical="top"/>
      <protection locked="0"/>
    </xf>
    <xf numFmtId="172" fontId="1" fillId="15" borderId="0" xfId="0" applyNumberFormat="1" applyFont="1" applyFill="1" applyBorder="1" applyAlignment="1" applyProtection="1">
      <alignment horizontal="center" vertical="top"/>
      <protection locked="0"/>
    </xf>
    <xf numFmtId="2" fontId="1" fillId="15" borderId="0" xfId="0" applyNumberFormat="1" applyFont="1" applyFill="1" applyBorder="1" applyAlignment="1" applyProtection="1">
      <alignment horizontal="center" vertical="top"/>
      <protection locked="0"/>
    </xf>
    <xf numFmtId="4" fontId="1" fillId="0" borderId="0" xfId="0" applyNumberFormat="1" applyFont="1" applyBorder="1" applyAlignment="1" applyProtection="1">
      <alignment horizontal="center" vertical="top"/>
      <protection locked="0"/>
    </xf>
    <xf numFmtId="4" fontId="1" fillId="15" borderId="0" xfId="0" applyNumberFormat="1" applyFont="1" applyFill="1" applyBorder="1" applyAlignment="1" applyProtection="1">
      <alignment horizontal="center" vertical="top"/>
      <protection locked="0"/>
    </xf>
    <xf numFmtId="2" fontId="54" fillId="15" borderId="0" xfId="39" applyNumberFormat="1" applyFont="1" applyFill="1" applyBorder="1" applyAlignment="1" applyProtection="1">
      <alignment horizontal="center" vertical="top" shrinkToFit="1"/>
      <protection locked="0"/>
    </xf>
    <xf numFmtId="2" fontId="54" fillId="0" borderId="0" xfId="42" applyNumberFormat="1" applyFont="1" applyFill="1" applyBorder="1" applyAlignment="1" applyProtection="1">
      <alignment horizontal="center" vertical="top" shrinkToFit="1"/>
      <protection locked="0"/>
    </xf>
    <xf numFmtId="2" fontId="1" fillId="0" borderId="0" xfId="74" applyNumberFormat="1" applyFont="1" applyBorder="1" applyAlignment="1" applyProtection="1">
      <alignment horizontal="center" vertical="top"/>
      <protection locked="0"/>
    </xf>
    <xf numFmtId="2" fontId="65" fillId="15" borderId="0" xfId="0" applyNumberFormat="1" applyFont="1" applyFill="1" applyBorder="1" applyAlignment="1" applyProtection="1">
      <alignment horizontal="center" vertical="top"/>
      <protection locked="0"/>
    </xf>
    <xf numFmtId="4" fontId="1" fillId="0" borderId="12" xfId="77" applyNumberFormat="1" applyFont="1" applyBorder="1" applyAlignment="1" applyProtection="1">
      <alignment horizontal="right"/>
      <protection locked="0"/>
    </xf>
    <xf numFmtId="4" fontId="1" fillId="0" borderId="12" xfId="77" applyNumberFormat="1" applyFont="1" applyFill="1" applyBorder="1" applyAlignment="1" applyProtection="1">
      <alignment horizontal="right"/>
      <protection locked="0"/>
    </xf>
    <xf numFmtId="168" fontId="1" fillId="0" borderId="0" xfId="0" applyNumberFormat="1" applyFont="1" applyFill="1" applyProtection="1">
      <protection locked="0"/>
    </xf>
    <xf numFmtId="0" fontId="35" fillId="0" borderId="0" xfId="0" applyFont="1" applyBorder="1" applyAlignment="1">
      <alignment horizontal="center"/>
    </xf>
    <xf numFmtId="0" fontId="14" fillId="0" borderId="0" xfId="0" applyFont="1" applyBorder="1" applyAlignment="1">
      <alignment horizontal="center"/>
    </xf>
    <xf numFmtId="4" fontId="23" fillId="21" borderId="5" xfId="0" applyNumberFormat="1" applyFont="1" applyFill="1" applyBorder="1" applyAlignment="1">
      <alignment horizontal="center" vertical="center" wrapText="1"/>
    </xf>
    <xf numFmtId="4" fontId="23" fillId="21" borderId="6" xfId="0" applyNumberFormat="1" applyFont="1" applyFill="1" applyBorder="1" applyAlignment="1">
      <alignment horizontal="center" vertical="center" wrapText="1"/>
    </xf>
    <xf numFmtId="4" fontId="23" fillId="21" borderId="10" xfId="0" applyNumberFormat="1" applyFont="1" applyFill="1" applyBorder="1" applyAlignment="1">
      <alignment horizontal="center" vertical="center" wrapText="1"/>
    </xf>
    <xf numFmtId="4" fontId="67" fillId="0" borderId="5" xfId="0" applyNumberFormat="1" applyFont="1" applyFill="1" applyBorder="1" applyAlignment="1">
      <alignment horizontal="center" vertical="center" wrapText="1"/>
    </xf>
    <xf numFmtId="4" fontId="67" fillId="0" borderId="6" xfId="0" applyNumberFormat="1" applyFont="1" applyFill="1" applyBorder="1" applyAlignment="1">
      <alignment horizontal="center" vertical="center" wrapText="1"/>
    </xf>
    <xf numFmtId="4" fontId="67" fillId="0" borderId="10" xfId="0" applyNumberFormat="1" applyFont="1" applyFill="1" applyBorder="1" applyAlignment="1">
      <alignment horizontal="center" vertical="center" wrapText="1"/>
    </xf>
    <xf numFmtId="0" fontId="33" fillId="0" borderId="0" xfId="0" applyFont="1" applyBorder="1" applyAlignment="1">
      <alignment horizontal="center"/>
    </xf>
    <xf numFmtId="4" fontId="67" fillId="0" borderId="5" xfId="0" applyNumberFormat="1" applyFont="1" applyBorder="1" applyAlignment="1">
      <alignment horizontal="center" vertical="center" wrapText="1"/>
    </xf>
    <xf numFmtId="4" fontId="67" fillId="0" borderId="6" xfId="0" applyNumberFormat="1" applyFont="1" applyBorder="1" applyAlignment="1">
      <alignment horizontal="center" vertical="center" wrapText="1"/>
    </xf>
    <xf numFmtId="4" fontId="67" fillId="0" borderId="10" xfId="0" applyNumberFormat="1" applyFont="1" applyBorder="1" applyAlignment="1">
      <alignment horizontal="center" vertical="center" wrapText="1"/>
    </xf>
    <xf numFmtId="0" fontId="90" fillId="0" borderId="0" xfId="0" applyFont="1" applyBorder="1" applyAlignment="1">
      <alignment horizontal="center" vertical="center"/>
    </xf>
    <xf numFmtId="0" fontId="38" fillId="0" borderId="0" xfId="0" applyFont="1" applyBorder="1" applyAlignment="1">
      <alignment horizontal="center" vertical="center"/>
    </xf>
    <xf numFmtId="4" fontId="22" fillId="0" borderId="13" xfId="0" applyNumberFormat="1" applyFont="1" applyBorder="1" applyAlignment="1">
      <alignment horizontal="center" vertical="center"/>
    </xf>
    <xf numFmtId="4" fontId="22" fillId="0" borderId="14" xfId="0" applyNumberFormat="1" applyFont="1" applyBorder="1" applyAlignment="1">
      <alignment horizontal="center" vertical="center"/>
    </xf>
    <xf numFmtId="2" fontId="22" fillId="0" borderId="15" xfId="0" applyNumberFormat="1" applyFont="1" applyFill="1" applyBorder="1" applyAlignment="1">
      <alignment horizontal="center" vertical="center"/>
    </xf>
    <xf numFmtId="2" fontId="22" fillId="0" borderId="16" xfId="0" applyNumberFormat="1" applyFont="1" applyFill="1" applyBorder="1" applyAlignment="1">
      <alignment horizontal="center" vertical="center"/>
    </xf>
    <xf numFmtId="2" fontId="22" fillId="0" borderId="17" xfId="0" applyNumberFormat="1" applyFont="1" applyFill="1" applyBorder="1" applyAlignment="1">
      <alignment horizontal="center" vertical="center"/>
    </xf>
    <xf numFmtId="2" fontId="22" fillId="0" borderId="3"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4" fontId="13" fillId="0" borderId="0" xfId="0" applyNumberFormat="1" applyFont="1" applyFill="1" applyAlignment="1">
      <alignment horizontal="center" wrapText="1"/>
    </xf>
    <xf numFmtId="0" fontId="22" fillId="0" borderId="16" xfId="0" applyFont="1" applyBorder="1" applyAlignment="1">
      <alignment horizontal="center" vertical="center"/>
    </xf>
    <xf numFmtId="2" fontId="60" fillId="0" borderId="0" xfId="0" applyNumberFormat="1" applyFont="1" applyAlignment="1">
      <alignment horizontal="center" vertical="center" wrapText="1"/>
    </xf>
    <xf numFmtId="2" fontId="22" fillId="0" borderId="0" xfId="0" applyNumberFormat="1" applyFont="1" applyAlignment="1">
      <alignment horizontal="center" wrapText="1"/>
    </xf>
    <xf numFmtId="0" fontId="13" fillId="0" borderId="0" xfId="0" applyFont="1" applyAlignment="1">
      <alignment horizontal="center" wrapText="1"/>
    </xf>
    <xf numFmtId="0" fontId="13" fillId="0" borderId="0" xfId="0" applyFont="1" applyAlignment="1">
      <alignment horizontal="center"/>
    </xf>
    <xf numFmtId="0" fontId="60" fillId="0" borderId="0" xfId="0" applyFont="1" applyAlignment="1">
      <alignment horizontal="center"/>
    </xf>
    <xf numFmtId="0" fontId="59" fillId="0" borderId="0" xfId="0" applyFont="1" applyBorder="1" applyAlignment="1" applyProtection="1">
      <alignment wrapText="1"/>
      <protection locked="0"/>
    </xf>
    <xf numFmtId="4" fontId="22" fillId="0" borderId="13" xfId="0" applyNumberFormat="1" applyFont="1" applyBorder="1" applyAlignment="1" applyProtection="1">
      <alignment horizontal="center" vertical="center"/>
    </xf>
    <xf numFmtId="4" fontId="22" fillId="0" borderId="14" xfId="0" applyNumberFormat="1" applyFont="1" applyBorder="1" applyAlignment="1" applyProtection="1">
      <alignment horizontal="center" vertical="center"/>
    </xf>
    <xf numFmtId="2" fontId="22" fillId="0" borderId="15" xfId="0" applyNumberFormat="1" applyFont="1" applyFill="1" applyBorder="1" applyAlignment="1" applyProtection="1">
      <alignment horizontal="center" vertical="center"/>
    </xf>
    <xf numFmtId="2" fontId="22" fillId="0" borderId="16" xfId="0" applyNumberFormat="1" applyFont="1" applyFill="1" applyBorder="1" applyAlignment="1" applyProtection="1">
      <alignment horizontal="center" vertical="center"/>
    </xf>
    <xf numFmtId="2" fontId="22" fillId="0" borderId="17" xfId="0" applyNumberFormat="1" applyFont="1" applyFill="1" applyBorder="1" applyAlignment="1" applyProtection="1">
      <alignment horizontal="center" vertical="center"/>
    </xf>
    <xf numFmtId="2" fontId="22" fillId="0" borderId="3" xfId="0" applyNumberFormat="1" applyFont="1" applyFill="1" applyBorder="1" applyAlignment="1" applyProtection="1">
      <alignment horizontal="center" vertical="center"/>
    </xf>
    <xf numFmtId="0" fontId="22" fillId="0" borderId="16"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18" xfId="0" applyFont="1" applyBorder="1" applyAlignment="1" applyProtection="1">
      <alignment horizontal="center" vertical="center"/>
    </xf>
    <xf numFmtId="0" fontId="22" fillId="0" borderId="19" xfId="0" applyFont="1" applyBorder="1" applyAlignment="1" applyProtection="1">
      <alignment horizontal="center" vertical="center"/>
    </xf>
    <xf numFmtId="0" fontId="35" fillId="0" borderId="0" xfId="0" applyFont="1" applyBorder="1" applyAlignment="1">
      <alignment horizontal="center" vertical="center"/>
    </xf>
    <xf numFmtId="0" fontId="22" fillId="0" borderId="20" xfId="0" applyFont="1" applyBorder="1" applyAlignment="1">
      <alignment horizontal="center" vertical="top" wrapText="1"/>
    </xf>
    <xf numFmtId="0" fontId="1" fillId="0" borderId="0" xfId="0" applyFont="1" applyBorder="1" applyAlignment="1">
      <alignment horizontal="center" vertical="top" wrapText="1"/>
    </xf>
    <xf numFmtId="173" fontId="1" fillId="0" borderId="0" xfId="0" applyNumberFormat="1" applyFont="1" applyBorder="1" applyAlignment="1">
      <alignment horizontal="center" vertical="top" wrapText="1"/>
    </xf>
    <xf numFmtId="173" fontId="1" fillId="0" borderId="0" xfId="0" applyNumberFormat="1" applyFont="1" applyBorder="1" applyAlignment="1">
      <alignment horizontal="right" vertical="top" wrapText="1"/>
    </xf>
    <xf numFmtId="4" fontId="22" fillId="0" borderId="13" xfId="0" applyNumberFormat="1" applyFont="1" applyBorder="1" applyAlignment="1">
      <alignment horizontal="center" vertical="top"/>
    </xf>
    <xf numFmtId="4" fontId="22" fillId="0" borderId="14" xfId="0" applyNumberFormat="1" applyFont="1" applyBorder="1" applyAlignment="1">
      <alignment horizontal="center" vertical="top"/>
    </xf>
    <xf numFmtId="2" fontId="22" fillId="0" borderId="15" xfId="0" applyNumberFormat="1" applyFont="1" applyFill="1" applyBorder="1" applyAlignment="1">
      <alignment horizontal="center" vertical="top"/>
    </xf>
    <xf numFmtId="2" fontId="22" fillId="0" borderId="16" xfId="0" applyNumberFormat="1" applyFont="1" applyFill="1" applyBorder="1" applyAlignment="1">
      <alignment horizontal="center" vertical="top"/>
    </xf>
    <xf numFmtId="2" fontId="22" fillId="0" borderId="17" xfId="0" applyNumberFormat="1" applyFont="1" applyFill="1" applyBorder="1" applyAlignment="1">
      <alignment horizontal="center" vertical="top"/>
    </xf>
    <xf numFmtId="2" fontId="22" fillId="0" borderId="3" xfId="0" applyNumberFormat="1" applyFont="1" applyFill="1" applyBorder="1" applyAlignment="1">
      <alignment horizontal="center" vertical="top"/>
    </xf>
    <xf numFmtId="0" fontId="22" fillId="0" borderId="16" xfId="0" applyFont="1" applyFill="1" applyBorder="1" applyAlignment="1">
      <alignment horizontal="center" vertical="top"/>
    </xf>
    <xf numFmtId="0" fontId="22" fillId="0" borderId="3" xfId="0" applyFont="1" applyFill="1" applyBorder="1" applyAlignment="1">
      <alignment horizontal="center" vertical="top"/>
    </xf>
    <xf numFmtId="0" fontId="22" fillId="0" borderId="18" xfId="0" applyFont="1" applyBorder="1" applyAlignment="1">
      <alignment horizontal="center" vertical="top"/>
    </xf>
    <xf numFmtId="0" fontId="22" fillId="0" borderId="19" xfId="0" applyFont="1" applyBorder="1" applyAlignment="1">
      <alignment horizontal="center" vertical="top"/>
    </xf>
    <xf numFmtId="2" fontId="18" fillId="0" borderId="15" xfId="0" applyNumberFormat="1" applyFont="1" applyFill="1" applyBorder="1" applyAlignment="1">
      <alignment horizontal="center" vertical="center"/>
    </xf>
    <xf numFmtId="2" fontId="18" fillId="0" borderId="16" xfId="0" applyNumberFormat="1" applyFont="1" applyFill="1" applyBorder="1" applyAlignment="1">
      <alignment horizontal="center" vertical="center"/>
    </xf>
    <xf numFmtId="2" fontId="18" fillId="0" borderId="17" xfId="0" applyNumberFormat="1" applyFont="1" applyFill="1" applyBorder="1" applyAlignment="1">
      <alignment horizontal="center" vertical="center"/>
    </xf>
    <xf numFmtId="2" fontId="18" fillId="0" borderId="3" xfId="0" applyNumberFormat="1" applyFont="1" applyFill="1" applyBorder="1" applyAlignment="1">
      <alignment horizontal="center" vertical="center"/>
    </xf>
    <xf numFmtId="0" fontId="18" fillId="0" borderId="16"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4" fontId="18" fillId="0" borderId="13" xfId="0" applyNumberFormat="1" applyFont="1" applyBorder="1" applyAlignment="1">
      <alignment horizontal="center" vertical="center"/>
    </xf>
    <xf numFmtId="4" fontId="18" fillId="0" borderId="14" xfId="0" applyNumberFormat="1" applyFont="1" applyBorder="1" applyAlignment="1">
      <alignment horizontal="center" vertical="center"/>
    </xf>
  </cellXfs>
  <cellStyles count="78">
    <cellStyle name="Accent1 - 20%" xfId="1"/>
    <cellStyle name="Accent1 - 40%" xfId="2"/>
    <cellStyle name="Accent1 - 60%" xfId="3"/>
    <cellStyle name="Accent2 - 20%" xfId="4"/>
    <cellStyle name="Accent2 - 40%" xfId="5"/>
    <cellStyle name="Accent2 - 60%" xfId="6"/>
    <cellStyle name="Accent3 - 20%" xfId="7"/>
    <cellStyle name="Accent3 - 40%" xfId="8"/>
    <cellStyle name="Accent3 - 60%" xfId="9"/>
    <cellStyle name="Accent4 - 20%" xfId="10"/>
    <cellStyle name="Accent4 - 40%" xfId="11"/>
    <cellStyle name="Accent4 - 60%" xfId="12"/>
    <cellStyle name="Accent5 - 20%" xfId="13"/>
    <cellStyle name="Accent5 - 40%" xfId="14"/>
    <cellStyle name="Accent5 - 60%" xfId="15"/>
    <cellStyle name="Accent6 - 20%" xfId="16"/>
    <cellStyle name="Accent6 - 40%" xfId="17"/>
    <cellStyle name="Accent6 - 60%" xfId="18"/>
    <cellStyle name="Comma 10" xfId="19"/>
    <cellStyle name="Comma 11" xfId="20"/>
    <cellStyle name="Comma 12" xfId="21"/>
    <cellStyle name="Comma 13" xfId="22"/>
    <cellStyle name="Comma 14" xfId="23"/>
    <cellStyle name="Comma 15" xfId="24"/>
    <cellStyle name="Comma 16" xfId="25"/>
    <cellStyle name="Comma 17" xfId="26"/>
    <cellStyle name="Comma 18" xfId="27"/>
    <cellStyle name="Comma 19" xfId="28"/>
    <cellStyle name="Comma 2" xfId="29"/>
    <cellStyle name="Comma 2_struja_caporice" xfId="30"/>
    <cellStyle name="Comma 20" xfId="31"/>
    <cellStyle name="Comma 21" xfId="32"/>
    <cellStyle name="Comma 22" xfId="33"/>
    <cellStyle name="Comma 23" xfId="34"/>
    <cellStyle name="Comma 24" xfId="35"/>
    <cellStyle name="Comma 25" xfId="36"/>
    <cellStyle name="Comma 26" xfId="37"/>
    <cellStyle name="Comma 27" xfId="38"/>
    <cellStyle name="Comma 3" xfId="39"/>
    <cellStyle name="Comma 4" xfId="40"/>
    <cellStyle name="Comma 5" xfId="41"/>
    <cellStyle name="Comma 6" xfId="42"/>
    <cellStyle name="Comma 7" xfId="43"/>
    <cellStyle name="Comma 8" xfId="44"/>
    <cellStyle name="Comma 9" xfId="45"/>
    <cellStyle name="Currency 2" xfId="46"/>
    <cellStyle name="Emphasis 1" xfId="47"/>
    <cellStyle name="Emphasis 2" xfId="48"/>
    <cellStyle name="Emphasis 3" xfId="49"/>
    <cellStyle name="Euro" xfId="50"/>
    <cellStyle name="Excel Built-in Normal" xfId="51"/>
    <cellStyle name="Excel_BuiltIn_Comma 1" xfId="52"/>
    <cellStyle name="kolona A" xfId="53"/>
    <cellStyle name="kolona B" xfId="54"/>
    <cellStyle name="kolona C" xfId="55"/>
    <cellStyle name="kolona D" xfId="56"/>
    <cellStyle name="kolona E" xfId="57"/>
    <cellStyle name="kolona F" xfId="58"/>
    <cellStyle name="kolona G" xfId="59"/>
    <cellStyle name="kolona H" xfId="60"/>
    <cellStyle name="LEGENDA" xfId="61"/>
    <cellStyle name="NASLOV" xfId="62"/>
    <cellStyle name="Normal" xfId="0" builtinId="0"/>
    <cellStyle name="Normal 10" xfId="75"/>
    <cellStyle name="Normal 2" xfId="63"/>
    <cellStyle name="Normal 2 2" xfId="74"/>
    <cellStyle name="Normal_2 4 1  Prometna signalizacija i oprema konacno" xfId="76"/>
    <cellStyle name="Normal_OZREN-TROSK-REV" xfId="73"/>
    <cellStyle name="Normal_Troskovnik- I faza, novelacija" xfId="64"/>
    <cellStyle name="Normalno 2" xfId="65"/>
    <cellStyle name="Normalno 3" xfId="77"/>
    <cellStyle name="Obično_TROSKOVNIK-ŠPANSKO GRIJANJE I VENTILACIJA SA PLINOM NOVI 07. 11.ls" xfId="66"/>
    <cellStyle name="PODNASLOV" xfId="67"/>
    <cellStyle name="SADRŽAJ" xfId="68"/>
    <cellStyle name="Sheet Title" xfId="69"/>
    <cellStyle name="Style 1" xfId="70"/>
    <cellStyle name="Title" xfId="71"/>
    <cellStyle name="UKUPNO" xfId="7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1B1B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0D0D0"/>
      <rgbColor rgb="00CCFFCC"/>
      <rgbColor rgb="00FFFF99"/>
      <rgbColor rgb="0099CCFF"/>
      <rgbColor rgb="00FF99CC"/>
      <rgbColor rgb="00CC99FF"/>
      <rgbColor rgb="00FFCC99"/>
      <rgbColor rgb="003366FF"/>
      <rgbColor rgb="0033CCCC"/>
      <rgbColor rgb="00FFA0A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itecomnas\public\JASNA\turbomehanika_kutina\TURBOMEHANIKA%20KUTINA%20CD%20POSLAN%20PO&#352;TOM\TURBOMEHANIKA-tro&#353;kovnik\TRO&#352;KOVNIK_Turbomehanika_zavr&#353;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SADRZAJ TROŠKOVNIKA"/>
      <sheetName val="REK UKUP"/>
      <sheetName val="TROSKOVNIK GRAD I OBRT."/>
      <sheetName val="PR"/>
      <sheetName val="ZE"/>
      <sheetName val="BE"/>
      <sheetName val="MO"/>
      <sheetName val="AR"/>
      <sheetName val="ZI"/>
      <sheetName val="IZ"/>
      <sheetName val="TE"/>
      <sheetName val="RAZ"/>
      <sheetName val="ČEL"/>
      <sheetName val="REKGRAĐ"/>
      <sheetName val="LIM"/>
      <sheetName val="KER"/>
      <sheetName val="BRA"/>
      <sheetName val="PP"/>
      <sheetName val="STO"/>
      <sheetName val="GK"/>
      <sheetName val="SOB"/>
      <sheetName val="FAS"/>
      <sheetName val="KROV"/>
      <sheetName val="REKOBRT"/>
      <sheetName val="G"/>
      <sheetName val="Z"/>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8"/>
  <sheetViews>
    <sheetView tabSelected="1" workbookViewId="0"/>
  </sheetViews>
  <sheetFormatPr defaultColWidth="7.85546875" defaultRowHeight="12.75"/>
  <cols>
    <col min="1" max="1" width="7.85546875" style="1" customWidth="1"/>
    <col min="2" max="2" width="9" style="1" customWidth="1"/>
    <col min="3" max="3" width="8.5703125" style="1" customWidth="1"/>
    <col min="4" max="8" width="7.85546875" style="1" customWidth="1"/>
    <col min="9" max="9" width="15.85546875" style="1" customWidth="1"/>
    <col min="10" max="10" width="7.5703125" style="1" customWidth="1"/>
    <col min="11" max="16384" width="7.85546875" style="1"/>
  </cols>
  <sheetData>
    <row r="1" spans="1:9">
      <c r="A1" s="2"/>
      <c r="B1" s="2"/>
      <c r="C1" s="2"/>
      <c r="D1" s="2"/>
      <c r="E1" s="2"/>
      <c r="F1" s="2"/>
      <c r="G1" s="2"/>
      <c r="H1" s="2"/>
      <c r="I1" s="2"/>
    </row>
    <row r="2" spans="1:9">
      <c r="A2" s="2"/>
      <c r="B2" s="2"/>
      <c r="C2" s="2"/>
      <c r="D2" s="2"/>
      <c r="E2" s="2"/>
      <c r="F2" s="2"/>
      <c r="G2" s="2"/>
      <c r="H2" s="2"/>
      <c r="I2" s="2"/>
    </row>
    <row r="3" spans="1:9" ht="18">
      <c r="A3" s="3" t="s">
        <v>545</v>
      </c>
      <c r="B3" s="2"/>
      <c r="C3" s="3" t="s">
        <v>156</v>
      </c>
      <c r="D3" s="2"/>
      <c r="E3" s="2"/>
      <c r="F3" s="2"/>
      <c r="G3" s="2"/>
      <c r="H3" s="2"/>
      <c r="I3" s="2"/>
    </row>
    <row r="4" spans="1:9">
      <c r="A4" s="2"/>
      <c r="B4" s="2"/>
      <c r="C4" s="2"/>
      <c r="D4" s="2"/>
      <c r="E4" s="2"/>
      <c r="F4" s="2"/>
      <c r="G4" s="2"/>
      <c r="H4" s="2"/>
      <c r="I4" s="2"/>
    </row>
    <row r="5" spans="1:9" ht="18">
      <c r="A5" s="3" t="s">
        <v>369</v>
      </c>
      <c r="C5" s="3" t="s">
        <v>228</v>
      </c>
      <c r="D5" s="2"/>
      <c r="E5" s="2"/>
      <c r="F5" s="2"/>
      <c r="G5" s="2"/>
      <c r="H5" s="2"/>
      <c r="I5" s="2"/>
    </row>
    <row r="6" spans="1:9">
      <c r="A6" s="2"/>
      <c r="B6" s="2"/>
      <c r="C6" s="2"/>
      <c r="D6" s="2"/>
      <c r="E6" s="2"/>
      <c r="F6" s="2"/>
      <c r="G6" s="2"/>
      <c r="H6" s="2"/>
      <c r="I6" s="2"/>
    </row>
    <row r="7" spans="1:9" ht="18" customHeight="1">
      <c r="A7" s="3" t="s">
        <v>546</v>
      </c>
      <c r="B7" s="2"/>
      <c r="C7" s="3" t="s">
        <v>157</v>
      </c>
      <c r="D7" s="2"/>
      <c r="E7" s="2"/>
      <c r="F7" s="2"/>
      <c r="G7" s="2"/>
      <c r="H7" s="2"/>
      <c r="I7" s="2"/>
    </row>
    <row r="8" spans="1:9">
      <c r="A8" s="2"/>
      <c r="B8" s="2"/>
      <c r="C8" s="2"/>
      <c r="D8" s="2"/>
      <c r="E8" s="2"/>
      <c r="F8" s="2"/>
      <c r="G8" s="2"/>
      <c r="H8" s="2"/>
      <c r="I8" s="2"/>
    </row>
    <row r="9" spans="1:9" ht="18">
      <c r="A9" s="3" t="s">
        <v>547</v>
      </c>
      <c r="C9" s="5"/>
      <c r="D9" s="2"/>
      <c r="E9" s="4"/>
      <c r="F9" s="2"/>
      <c r="G9" s="2"/>
      <c r="H9" s="2"/>
      <c r="I9" s="2"/>
    </row>
    <row r="10" spans="1:9">
      <c r="A10" s="2"/>
      <c r="B10" s="2"/>
      <c r="C10" s="2"/>
      <c r="D10" s="2"/>
      <c r="E10" s="4"/>
      <c r="F10" s="2"/>
      <c r="G10" s="2"/>
      <c r="H10" s="2"/>
      <c r="I10" s="2"/>
    </row>
    <row r="11" spans="1:9" ht="18">
      <c r="A11" s="125" t="s">
        <v>2118</v>
      </c>
      <c r="B11" s="2"/>
      <c r="C11" s="2"/>
      <c r="D11" s="2"/>
      <c r="E11" s="4"/>
      <c r="F11" s="2"/>
      <c r="G11" s="2"/>
      <c r="H11" s="2"/>
      <c r="I11" s="2"/>
    </row>
    <row r="12" spans="1:9">
      <c r="A12" s="2"/>
      <c r="B12" s="2"/>
      <c r="C12" s="2"/>
      <c r="D12" s="2"/>
      <c r="E12" s="4"/>
      <c r="F12" s="2"/>
      <c r="G12" s="2"/>
      <c r="H12" s="2"/>
      <c r="I12" s="2"/>
    </row>
    <row r="13" spans="1:9">
      <c r="A13" s="2"/>
      <c r="B13" s="2"/>
      <c r="C13" s="2"/>
      <c r="D13" s="2"/>
      <c r="E13" s="4"/>
      <c r="F13" s="2"/>
      <c r="G13" s="2"/>
      <c r="H13" s="2"/>
      <c r="I13" s="2"/>
    </row>
    <row r="14" spans="1:9">
      <c r="A14" s="2"/>
      <c r="B14" s="2"/>
      <c r="C14" s="2"/>
      <c r="D14" s="2"/>
      <c r="E14" s="4"/>
      <c r="F14" s="2"/>
      <c r="G14" s="2"/>
      <c r="H14" s="2"/>
      <c r="I14" s="2"/>
    </row>
    <row r="15" spans="1:9">
      <c r="A15" s="2"/>
      <c r="B15" s="2"/>
      <c r="C15" s="2"/>
      <c r="D15" s="2"/>
      <c r="E15" s="4"/>
      <c r="F15" s="2"/>
      <c r="G15" s="2"/>
      <c r="H15" s="2"/>
      <c r="I15" s="2"/>
    </row>
    <row r="16" spans="1:9">
      <c r="A16" s="2"/>
      <c r="B16" s="2"/>
      <c r="C16" s="2"/>
      <c r="D16" s="2"/>
      <c r="E16" s="4"/>
      <c r="F16" s="2"/>
      <c r="G16" s="2"/>
      <c r="H16" s="2"/>
      <c r="I16" s="2"/>
    </row>
    <row r="17" spans="1:9" ht="18">
      <c r="A17" s="2"/>
      <c r="B17" s="2"/>
      <c r="C17" s="6"/>
      <c r="D17" s="2"/>
      <c r="E17" s="4"/>
      <c r="F17" s="2"/>
      <c r="G17" s="2"/>
      <c r="H17" s="2"/>
      <c r="I17" s="2"/>
    </row>
    <row r="18" spans="1:9">
      <c r="A18" s="2"/>
      <c r="B18" s="2"/>
      <c r="C18" s="2"/>
      <c r="D18" s="2"/>
      <c r="E18" s="4"/>
      <c r="F18" s="2"/>
      <c r="G18" s="2"/>
      <c r="H18" s="2"/>
      <c r="I18" s="2"/>
    </row>
    <row r="19" spans="1:9">
      <c r="A19" s="2"/>
      <c r="B19" s="2"/>
      <c r="C19" s="2"/>
      <c r="D19" s="2"/>
      <c r="E19" s="4"/>
      <c r="F19" s="2"/>
      <c r="G19" s="2"/>
      <c r="H19" s="2"/>
      <c r="I19" s="2"/>
    </row>
    <row r="20" spans="1:9" ht="63.75" customHeight="1">
      <c r="A20" s="1005" t="s">
        <v>548</v>
      </c>
      <c r="B20" s="1005"/>
      <c r="C20" s="1005"/>
      <c r="D20" s="1005"/>
      <c r="E20" s="1005"/>
      <c r="F20" s="1005"/>
      <c r="G20" s="1005"/>
      <c r="H20" s="1005"/>
      <c r="I20" s="1005"/>
    </row>
    <row r="21" spans="1:9">
      <c r="A21" s="2"/>
      <c r="B21" s="2"/>
      <c r="C21" s="2"/>
      <c r="D21" s="2"/>
      <c r="E21" s="2"/>
      <c r="F21" s="2"/>
      <c r="G21" s="2"/>
      <c r="H21" s="2"/>
      <c r="I21" s="2"/>
    </row>
    <row r="22" spans="1:9" s="882" customFormat="1" ht="18">
      <c r="A22" s="1006" t="s">
        <v>2130</v>
      </c>
      <c r="B22" s="1006"/>
      <c r="C22" s="1006"/>
      <c r="D22" s="1006"/>
      <c r="E22" s="1006"/>
      <c r="F22" s="1006"/>
      <c r="G22" s="1006"/>
      <c r="H22" s="1006"/>
      <c r="I22" s="1006"/>
    </row>
    <row r="23" spans="1:9" s="882" customFormat="1" ht="18">
      <c r="A23" s="1006" t="s">
        <v>365</v>
      </c>
      <c r="B23" s="1006"/>
      <c r="C23" s="1006"/>
      <c r="D23" s="1006"/>
      <c r="E23" s="1006"/>
      <c r="F23" s="1006"/>
      <c r="G23" s="1006"/>
      <c r="H23" s="1006"/>
      <c r="I23" s="1006"/>
    </row>
    <row r="24" spans="1:9" s="882" customFormat="1" ht="18">
      <c r="A24" s="1006" t="s">
        <v>2131</v>
      </c>
      <c r="B24" s="1006"/>
      <c r="C24" s="1006"/>
      <c r="D24" s="1006"/>
      <c r="E24" s="1006"/>
      <c r="F24" s="1006"/>
      <c r="G24" s="1006"/>
      <c r="H24" s="1006"/>
      <c r="I24" s="1006"/>
    </row>
    <row r="25" spans="1:9" ht="23.25">
      <c r="A25" s="2"/>
      <c r="B25" s="2"/>
      <c r="C25" s="2"/>
      <c r="D25" s="2"/>
      <c r="E25" s="7"/>
      <c r="F25" s="2"/>
      <c r="G25" s="2"/>
      <c r="H25" s="2"/>
      <c r="I25" s="2"/>
    </row>
    <row r="26" spans="1:9">
      <c r="A26" s="2"/>
      <c r="B26" s="2"/>
      <c r="C26" s="2"/>
      <c r="D26" s="2"/>
      <c r="E26" s="2"/>
      <c r="F26" s="2"/>
      <c r="G26" s="2"/>
      <c r="H26" s="2"/>
      <c r="I26" s="2"/>
    </row>
    <row r="27" spans="1:9" ht="23.25">
      <c r="A27" s="2"/>
      <c r="B27" s="2"/>
      <c r="C27" s="2"/>
      <c r="D27" s="2"/>
      <c r="E27" s="7"/>
      <c r="F27" s="2"/>
      <c r="G27" s="2"/>
      <c r="H27" s="2"/>
      <c r="I27" s="2"/>
    </row>
    <row r="28" spans="1:9">
      <c r="A28" s="2"/>
      <c r="B28" s="2"/>
      <c r="C28" s="2"/>
      <c r="D28" s="2"/>
      <c r="E28" s="2"/>
      <c r="F28" s="2"/>
      <c r="G28" s="2"/>
      <c r="H28" s="2"/>
      <c r="I28" s="2"/>
    </row>
    <row r="29" spans="1:9" ht="23.25">
      <c r="A29" s="2"/>
      <c r="B29" s="2"/>
      <c r="C29" s="2"/>
      <c r="D29" s="2"/>
      <c r="E29" s="7"/>
      <c r="F29" s="2"/>
      <c r="G29" s="2"/>
      <c r="H29" s="2"/>
      <c r="I29" s="2"/>
    </row>
    <row r="30" spans="1:9">
      <c r="A30" s="2"/>
      <c r="B30" s="2"/>
      <c r="C30" s="2"/>
      <c r="D30" s="2"/>
      <c r="E30" s="2"/>
      <c r="F30" s="2"/>
      <c r="G30" s="2"/>
      <c r="H30" s="2"/>
      <c r="I30" s="2"/>
    </row>
    <row r="31" spans="1:9">
      <c r="A31" s="2"/>
      <c r="B31" s="2"/>
      <c r="C31" s="2"/>
      <c r="D31" s="2"/>
      <c r="E31" s="2"/>
      <c r="F31" s="2"/>
      <c r="G31" s="2"/>
      <c r="H31" s="2"/>
      <c r="I31" s="2"/>
    </row>
    <row r="32" spans="1:9">
      <c r="A32" s="2"/>
      <c r="B32" s="2"/>
      <c r="C32" s="2"/>
      <c r="D32" s="2"/>
      <c r="E32" s="2"/>
      <c r="F32" s="2"/>
      <c r="G32" s="2"/>
      <c r="H32" s="2"/>
      <c r="I32" s="2"/>
    </row>
    <row r="33" spans="1:9">
      <c r="A33" s="2"/>
      <c r="B33" s="2"/>
      <c r="C33" s="2"/>
      <c r="D33" s="2"/>
      <c r="E33" s="2"/>
      <c r="F33" s="2"/>
      <c r="G33" s="2"/>
      <c r="H33" s="2"/>
      <c r="I33" s="2"/>
    </row>
    <row r="34" spans="1:9">
      <c r="A34" s="2"/>
      <c r="B34" s="2"/>
      <c r="C34" s="2"/>
      <c r="D34" s="2"/>
      <c r="E34" s="2"/>
      <c r="F34" s="2"/>
      <c r="G34" s="2"/>
      <c r="H34" s="2"/>
      <c r="I34" s="2"/>
    </row>
    <row r="35" spans="1:9">
      <c r="A35" s="2"/>
      <c r="B35" s="2"/>
      <c r="C35" s="2"/>
      <c r="D35" s="2"/>
      <c r="E35" s="2"/>
      <c r="F35" s="2"/>
      <c r="G35" s="2"/>
      <c r="H35" s="2"/>
      <c r="I35" s="2"/>
    </row>
    <row r="36" spans="1:9" ht="15.75">
      <c r="A36" s="9"/>
      <c r="B36" s="9"/>
      <c r="C36" s="9"/>
      <c r="D36" s="9"/>
      <c r="F36" s="10"/>
      <c r="G36" s="2"/>
      <c r="H36" s="2"/>
      <c r="I36" s="2"/>
    </row>
    <row r="37" spans="1:9" ht="15.75">
      <c r="F37" s="9"/>
      <c r="H37" s="2"/>
      <c r="I37" s="2"/>
    </row>
    <row r="38" spans="1:9" ht="15.75">
      <c r="A38" s="9"/>
      <c r="B38" s="9"/>
      <c r="C38" s="9"/>
      <c r="D38" s="9"/>
      <c r="E38" s="10"/>
      <c r="F38" s="10"/>
      <c r="H38" s="2"/>
      <c r="I38" s="2"/>
    </row>
    <row r="39" spans="1:9" ht="15.75">
      <c r="F39" s="9"/>
      <c r="H39" s="2"/>
      <c r="I39" s="2"/>
    </row>
    <row r="40" spans="1:9" ht="15.75">
      <c r="A40" s="9"/>
      <c r="B40" s="9"/>
      <c r="C40" s="9"/>
      <c r="D40" s="9"/>
      <c r="E40" s="10"/>
      <c r="F40" s="10"/>
      <c r="H40" s="2"/>
      <c r="I40" s="2"/>
    </row>
    <row r="41" spans="1:9" ht="15.75">
      <c r="B41" s="9"/>
      <c r="C41" s="9"/>
      <c r="D41" s="9"/>
      <c r="E41" s="10"/>
      <c r="F41" s="9"/>
      <c r="H41" s="2"/>
      <c r="I41" s="2"/>
    </row>
    <row r="42" spans="1:9" ht="15.75">
      <c r="A42" s="9"/>
      <c r="B42" s="9"/>
      <c r="C42" s="9"/>
      <c r="D42" s="9"/>
      <c r="E42" s="10"/>
      <c r="F42" s="9"/>
      <c r="H42" s="2"/>
      <c r="I42" s="2"/>
    </row>
    <row r="43" spans="1:9" ht="15.75">
      <c r="A43" s="9"/>
      <c r="B43" s="9"/>
      <c r="C43" s="9"/>
      <c r="D43" s="9"/>
      <c r="F43" s="9"/>
      <c r="H43" s="2"/>
      <c r="I43" s="2"/>
    </row>
    <row r="44" spans="1:9" ht="15.75">
      <c r="A44" s="9"/>
      <c r="B44" s="9"/>
      <c r="C44" s="9"/>
      <c r="D44" s="9"/>
      <c r="E44" s="9"/>
      <c r="F44" s="9"/>
      <c r="G44" s="11"/>
      <c r="H44" s="2"/>
      <c r="I44" s="2"/>
    </row>
    <row r="45" spans="1:9" ht="15.75">
      <c r="A45" s="9"/>
      <c r="B45" s="9"/>
      <c r="C45" s="9"/>
      <c r="D45" s="9"/>
      <c r="E45" s="9"/>
      <c r="F45" s="9"/>
      <c r="G45" s="11"/>
      <c r="H45" s="2"/>
      <c r="I45" s="2"/>
    </row>
    <row r="46" spans="1:9" ht="15.75">
      <c r="A46" s="9"/>
      <c r="B46" s="9"/>
      <c r="C46" s="9"/>
      <c r="D46" s="9"/>
      <c r="E46" s="9"/>
      <c r="F46" s="9"/>
      <c r="G46" s="11"/>
      <c r="H46" s="2"/>
      <c r="I46" s="2"/>
    </row>
    <row r="47" spans="1:9">
      <c r="A47" s="2"/>
      <c r="B47" s="2"/>
      <c r="C47" s="2"/>
      <c r="D47" s="2"/>
      <c r="E47" s="2"/>
      <c r="F47" s="2"/>
      <c r="G47" s="2"/>
      <c r="H47" s="2"/>
      <c r="I47" s="2"/>
    </row>
    <row r="48" spans="1:9" ht="15">
      <c r="A48" s="2"/>
      <c r="B48" s="2"/>
      <c r="C48" s="2"/>
      <c r="D48" s="2"/>
      <c r="E48" s="2"/>
      <c r="F48" s="2"/>
      <c r="G48" s="12"/>
      <c r="H48" s="2"/>
      <c r="I48" s="2"/>
    </row>
  </sheetData>
  <mergeCells count="4">
    <mergeCell ref="A20:I20"/>
    <mergeCell ref="A22:I22"/>
    <mergeCell ref="A23:I23"/>
    <mergeCell ref="A24:I24"/>
  </mergeCells>
  <phoneticPr fontId="0" type="noConversion"/>
  <pageMargins left="0.98402777777777772" right="0.2361111111111111" top="0.74791666666666667" bottom="0.78749999999999998" header="0.51180555555555551" footer="0.51180555555555551"/>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908"/>
  <sheetViews>
    <sheetView workbookViewId="0">
      <selection activeCell="F22" sqref="F22"/>
    </sheetView>
  </sheetViews>
  <sheetFormatPr defaultColWidth="9.28515625" defaultRowHeight="12.75"/>
  <cols>
    <col min="1" max="1" width="7" style="1" customWidth="1"/>
    <col min="2" max="2" width="3.28515625" style="1" customWidth="1"/>
    <col min="3" max="3" width="40.85546875" style="29" customWidth="1"/>
    <col min="4" max="4" width="5.7109375" style="210" customWidth="1"/>
    <col min="5" max="5" width="8.42578125" style="217" customWidth="1"/>
    <col min="6" max="6" width="11.85546875" style="688" customWidth="1"/>
    <col min="7" max="7" width="16.42578125" style="1" customWidth="1"/>
    <col min="8" max="9" width="9.28515625" style="1"/>
    <col min="10" max="10" width="9.5703125" style="30" customWidth="1"/>
    <col min="11" max="16384" width="9.28515625" style="1"/>
  </cols>
  <sheetData>
    <row r="1" spans="1:10" ht="14.25" customHeight="1" thickBot="1">
      <c r="A1" s="53"/>
      <c r="D1" s="33"/>
      <c r="E1" s="33"/>
      <c r="F1" s="424"/>
      <c r="H1" s="33"/>
      <c r="I1" s="33"/>
      <c r="J1" s="32"/>
    </row>
    <row r="2" spans="1:10" ht="16.5" customHeight="1">
      <c r="A2" s="1021" t="s">
        <v>656</v>
      </c>
      <c r="B2" s="1022"/>
      <c r="C2" s="1025" t="s">
        <v>680</v>
      </c>
      <c r="D2" s="1027" t="s">
        <v>571</v>
      </c>
      <c r="E2" s="1027"/>
      <c r="F2" s="1028"/>
      <c r="G2" s="1019" t="s">
        <v>660</v>
      </c>
      <c r="H2" s="33"/>
      <c r="I2" s="33"/>
      <c r="J2" s="32"/>
    </row>
    <row r="3" spans="1:10" ht="22.5" customHeight="1" thickBot="1">
      <c r="A3" s="1023"/>
      <c r="B3" s="1024"/>
      <c r="C3" s="1026"/>
      <c r="D3" s="98" t="s">
        <v>657</v>
      </c>
      <c r="E3" s="98" t="s">
        <v>658</v>
      </c>
      <c r="F3" s="101" t="s">
        <v>659</v>
      </c>
      <c r="G3" s="1020"/>
      <c r="H3" s="33"/>
      <c r="I3" s="33"/>
      <c r="J3" s="32"/>
    </row>
    <row r="4" spans="1:10" ht="12.75" customHeight="1">
      <c r="A4" s="55"/>
      <c r="B4" s="54"/>
      <c r="C4" s="54"/>
      <c r="D4" s="33"/>
      <c r="E4" s="67"/>
      <c r="F4" s="613"/>
      <c r="G4" s="32"/>
      <c r="H4" s="33"/>
      <c r="I4" s="33"/>
      <c r="J4" s="32"/>
    </row>
    <row r="5" spans="1:10" ht="12" customHeight="1">
      <c r="A5" s="44"/>
      <c r="B5" s="39"/>
      <c r="D5" s="206"/>
      <c r="E5" s="215"/>
      <c r="F5" s="689"/>
      <c r="G5" s="32"/>
      <c r="H5" s="33"/>
      <c r="I5" s="33"/>
      <c r="J5" s="32"/>
    </row>
    <row r="6" spans="1:10" s="40" customFormat="1" ht="15" customHeight="1">
      <c r="A6" s="776" t="s">
        <v>264</v>
      </c>
      <c r="B6" s="777"/>
      <c r="C6" s="841" t="s">
        <v>259</v>
      </c>
      <c r="D6" s="846"/>
      <c r="E6" s="847"/>
      <c r="F6" s="893"/>
      <c r="G6" s="849"/>
      <c r="H6" s="207"/>
      <c r="I6" s="207"/>
      <c r="J6" s="42"/>
    </row>
    <row r="7" spans="1:10" ht="12.75" customHeight="1">
      <c r="A7" s="34"/>
      <c r="B7" s="35"/>
      <c r="C7" s="140"/>
      <c r="D7" s="207"/>
      <c r="E7" s="215"/>
      <c r="F7" s="696"/>
      <c r="G7" s="42"/>
      <c r="H7" s="33"/>
      <c r="I7" s="33"/>
      <c r="J7" s="32"/>
    </row>
    <row r="8" spans="1:10" ht="78" customHeight="1">
      <c r="A8" s="34"/>
      <c r="B8" s="35"/>
      <c r="C8" s="334" t="s">
        <v>152</v>
      </c>
      <c r="D8" s="207"/>
      <c r="E8" s="215"/>
      <c r="F8" s="696"/>
      <c r="G8" s="42"/>
      <c r="H8" s="33"/>
      <c r="I8" s="33"/>
      <c r="J8" s="32"/>
    </row>
    <row r="9" spans="1:10" ht="12.75" customHeight="1">
      <c r="A9" s="34"/>
      <c r="B9" s="35"/>
      <c r="C9" s="140"/>
      <c r="D9" s="207"/>
      <c r="E9" s="215"/>
      <c r="F9" s="696"/>
      <c r="G9" s="42"/>
      <c r="H9" s="33"/>
      <c r="I9" s="33"/>
      <c r="J9" s="32"/>
    </row>
    <row r="10" spans="1:10" ht="13.5" customHeight="1">
      <c r="A10" s="99"/>
      <c r="B10" s="115"/>
      <c r="C10" s="268" t="s">
        <v>240</v>
      </c>
      <c r="D10" s="207"/>
      <c r="E10" s="215"/>
      <c r="F10" s="696"/>
      <c r="G10" s="42"/>
      <c r="H10" s="33"/>
      <c r="I10" s="33"/>
      <c r="J10" s="32"/>
    </row>
    <row r="11" spans="1:10" ht="192.75" customHeight="1">
      <c r="A11" s="99"/>
      <c r="B11" s="115"/>
      <c r="C11" s="307" t="s">
        <v>439</v>
      </c>
      <c r="D11" s="207"/>
      <c r="E11" s="215"/>
      <c r="F11" s="696"/>
      <c r="G11" s="42"/>
      <c r="J11" s="32"/>
    </row>
    <row r="12" spans="1:10" ht="215.25" customHeight="1">
      <c r="A12" s="44"/>
      <c r="B12" s="39"/>
      <c r="C12" s="141" t="s">
        <v>438</v>
      </c>
      <c r="D12" s="206"/>
      <c r="E12" s="215"/>
      <c r="F12" s="689"/>
      <c r="G12" s="32"/>
      <c r="J12" s="32"/>
    </row>
    <row r="13" spans="1:10" s="424" customFormat="1" ht="199.5" customHeight="1">
      <c r="A13" s="720"/>
      <c r="B13" s="423"/>
      <c r="C13" s="306" t="s">
        <v>297</v>
      </c>
      <c r="D13" s="423"/>
      <c r="E13" s="423"/>
      <c r="F13" s="423"/>
      <c r="G13" s="423"/>
    </row>
    <row r="14" spans="1:10" s="424" customFormat="1" ht="221.25" customHeight="1">
      <c r="A14" s="719"/>
      <c r="B14" s="718"/>
      <c r="C14" s="306" t="s">
        <v>2102</v>
      </c>
      <c r="D14" s="718"/>
      <c r="E14" s="718"/>
      <c r="F14" s="718"/>
      <c r="G14" s="718"/>
    </row>
    <row r="15" spans="1:10" s="424" customFormat="1" ht="144.75" customHeight="1">
      <c r="A15" s="719"/>
      <c r="B15" s="718"/>
      <c r="C15" s="306" t="s">
        <v>684</v>
      </c>
      <c r="D15" s="718"/>
      <c r="E15" s="718"/>
      <c r="F15" s="718"/>
      <c r="G15" s="718"/>
    </row>
    <row r="16" spans="1:10" s="424" customFormat="1" ht="154.5" customHeight="1">
      <c r="A16" s="719"/>
      <c r="B16" s="718"/>
      <c r="C16" s="307" t="s">
        <v>428</v>
      </c>
      <c r="D16" s="718"/>
      <c r="E16" s="718"/>
      <c r="F16" s="718"/>
      <c r="G16" s="718"/>
    </row>
    <row r="17" spans="1:10" s="424" customFormat="1" ht="207.75" customHeight="1">
      <c r="A17" s="718"/>
      <c r="B17" s="718"/>
      <c r="C17" s="143" t="s">
        <v>359</v>
      </c>
      <c r="D17" s="718"/>
      <c r="E17" s="718"/>
      <c r="F17" s="718"/>
      <c r="G17" s="718"/>
    </row>
    <row r="18" spans="1:10" s="424" customFormat="1" ht="15" customHeight="1">
      <c r="A18" s="718"/>
      <c r="B18" s="718"/>
      <c r="C18" s="307"/>
      <c r="D18" s="718"/>
      <c r="E18" s="718"/>
      <c r="F18" s="718"/>
      <c r="G18" s="718"/>
    </row>
    <row r="19" spans="1:10" s="424" customFormat="1" ht="15" customHeight="1">
      <c r="A19" s="718"/>
      <c r="B19" s="718"/>
      <c r="C19" s="307"/>
      <c r="D19" s="718"/>
      <c r="E19" s="718"/>
      <c r="F19" s="718"/>
      <c r="G19" s="718"/>
    </row>
    <row r="20" spans="1:10" s="424" customFormat="1" ht="13.5" customHeight="1">
      <c r="A20" s="55" t="s">
        <v>726</v>
      </c>
      <c r="C20" s="37" t="s">
        <v>725</v>
      </c>
      <c r="D20" s="214"/>
      <c r="E20" s="627"/>
      <c r="F20" s="689"/>
      <c r="G20" s="727"/>
      <c r="H20" s="46"/>
      <c r="I20" s="20"/>
      <c r="J20" s="689"/>
    </row>
    <row r="21" spans="1:10" s="424" customFormat="1" ht="136.5" customHeight="1">
      <c r="A21" s="718"/>
      <c r="B21" s="718"/>
      <c r="C21" s="724" t="s">
        <v>730</v>
      </c>
      <c r="D21" s="718"/>
      <c r="E21" s="718"/>
      <c r="F21" s="718"/>
      <c r="G21" s="718"/>
    </row>
    <row r="22" spans="1:10" s="424" customFormat="1" ht="13.5" customHeight="1">
      <c r="A22" s="719"/>
      <c r="B22" s="718"/>
      <c r="C22" s="423" t="s">
        <v>727</v>
      </c>
      <c r="D22" s="881" t="s">
        <v>2120</v>
      </c>
      <c r="E22" s="726">
        <f>+(18+5+5+10+14.2+10)*3.3*1.3</f>
        <v>266.83800000000002</v>
      </c>
      <c r="F22" s="913">
        <v>0</v>
      </c>
      <c r="G22" s="727">
        <f>E22*F22</f>
        <v>0</v>
      </c>
    </row>
    <row r="23" spans="1:10" s="424" customFormat="1" ht="13.5" customHeight="1">
      <c r="A23" s="718"/>
      <c r="B23" s="718"/>
      <c r="C23" s="307"/>
      <c r="D23" s="718"/>
      <c r="E23" s="718"/>
      <c r="F23" s="718"/>
      <c r="G23" s="727"/>
    </row>
    <row r="24" spans="1:10" s="424" customFormat="1">
      <c r="A24" s="722" t="s">
        <v>732</v>
      </c>
      <c r="B24" s="423"/>
      <c r="C24" s="723" t="s">
        <v>728</v>
      </c>
      <c r="D24" s="423"/>
      <c r="E24" s="423"/>
      <c r="F24" s="423"/>
      <c r="G24" s="727"/>
    </row>
    <row r="25" spans="1:10" s="424" customFormat="1" ht="121.5" customHeight="1">
      <c r="A25" s="718"/>
      <c r="B25" s="718"/>
      <c r="C25" s="724" t="s">
        <v>729</v>
      </c>
      <c r="D25" s="718"/>
      <c r="E25" s="718"/>
      <c r="F25" s="718"/>
      <c r="G25" s="727"/>
    </row>
    <row r="26" spans="1:10" s="424" customFormat="1" ht="13.5" customHeight="1">
      <c r="A26" s="720"/>
      <c r="B26" s="423"/>
      <c r="C26" s="423" t="s">
        <v>727</v>
      </c>
      <c r="D26" s="725" t="s">
        <v>310</v>
      </c>
      <c r="E26" s="726">
        <f>3*7.2*4*0.2*1.3</f>
        <v>22.464000000000002</v>
      </c>
      <c r="F26" s="913">
        <v>0</v>
      </c>
      <c r="G26" s="727">
        <f t="shared" ref="G26:G47" si="0">E26*F26</f>
        <v>0</v>
      </c>
    </row>
    <row r="27" spans="1:10" s="424" customFormat="1" ht="13.5" customHeight="1">
      <c r="A27" s="718"/>
      <c r="B27" s="718"/>
      <c r="C27" s="307"/>
      <c r="D27" s="718"/>
      <c r="E27" s="718"/>
      <c r="F27" s="718"/>
      <c r="G27" s="727"/>
    </row>
    <row r="28" spans="1:10" s="424" customFormat="1" ht="16.5" customHeight="1">
      <c r="A28" s="722" t="s">
        <v>452</v>
      </c>
      <c r="B28" s="423"/>
      <c r="C28" s="723" t="s">
        <v>731</v>
      </c>
      <c r="D28" s="423"/>
      <c r="E28" s="423"/>
      <c r="F28" s="423"/>
      <c r="G28" s="727"/>
    </row>
    <row r="29" spans="1:10" s="424" customFormat="1" ht="120.75" customHeight="1">
      <c r="A29" s="718"/>
      <c r="B29" s="718"/>
      <c r="C29" s="442" t="s">
        <v>734</v>
      </c>
      <c r="D29" s="718"/>
      <c r="E29" s="718"/>
      <c r="F29" s="718"/>
      <c r="G29" s="727"/>
    </row>
    <row r="30" spans="1:10" s="424" customFormat="1" ht="14.25">
      <c r="A30" s="720"/>
      <c r="B30" s="423"/>
      <c r="C30" s="728" t="s">
        <v>345</v>
      </c>
      <c r="D30" s="725" t="s">
        <v>310</v>
      </c>
      <c r="E30" s="729">
        <v>702.16</v>
      </c>
      <c r="F30" s="914">
        <v>0</v>
      </c>
      <c r="G30" s="727">
        <f t="shared" si="0"/>
        <v>0</v>
      </c>
    </row>
    <row r="31" spans="1:10" s="424" customFormat="1" ht="14.25" customHeight="1">
      <c r="A31" s="718"/>
      <c r="B31" s="718"/>
      <c r="C31" s="307"/>
      <c r="D31" s="718"/>
      <c r="E31" s="718"/>
      <c r="F31" s="718"/>
      <c r="G31" s="727"/>
    </row>
    <row r="32" spans="1:10" s="424" customFormat="1" ht="26.25" customHeight="1">
      <c r="A32" s="722" t="s">
        <v>451</v>
      </c>
      <c r="B32" s="423"/>
      <c r="C32" s="723" t="s">
        <v>733</v>
      </c>
      <c r="D32" s="423"/>
      <c r="E32" s="423"/>
      <c r="F32" s="423"/>
      <c r="G32" s="727"/>
    </row>
    <row r="33" spans="1:7" s="424" customFormat="1" ht="105.75" customHeight="1">
      <c r="A33" s="718"/>
      <c r="B33" s="718"/>
      <c r="C33" s="442" t="s">
        <v>735</v>
      </c>
      <c r="D33" s="718"/>
      <c r="E33" s="718"/>
      <c r="F33" s="718"/>
      <c r="G33" s="727"/>
    </row>
    <row r="34" spans="1:7" s="424" customFormat="1" ht="14.25">
      <c r="A34" s="720"/>
      <c r="B34" s="423"/>
      <c r="C34" s="728" t="s">
        <v>345</v>
      </c>
      <c r="D34" s="725" t="s">
        <v>310</v>
      </c>
      <c r="E34" s="729">
        <f>18+7.2+12*10*2</f>
        <v>265.2</v>
      </c>
      <c r="F34" s="914">
        <v>0</v>
      </c>
      <c r="G34" s="727">
        <f t="shared" si="0"/>
        <v>0</v>
      </c>
    </row>
    <row r="35" spans="1:7" s="424" customFormat="1" ht="13.5" customHeight="1">
      <c r="A35" s="718"/>
      <c r="B35" s="718"/>
      <c r="C35" s="307"/>
      <c r="D35" s="718"/>
      <c r="E35" s="718"/>
      <c r="F35" s="718"/>
      <c r="G35" s="727"/>
    </row>
    <row r="36" spans="1:7" s="424" customFormat="1" ht="30" customHeight="1">
      <c r="A36" s="722" t="s">
        <v>450</v>
      </c>
      <c r="B36" s="423"/>
      <c r="C36" s="723" t="s">
        <v>736</v>
      </c>
      <c r="D36" s="423"/>
      <c r="E36" s="423"/>
      <c r="F36" s="423"/>
      <c r="G36" s="727"/>
    </row>
    <row r="37" spans="1:7" s="424" customFormat="1" ht="95.25" customHeight="1">
      <c r="A37" s="718"/>
      <c r="B37" s="718"/>
      <c r="C37" s="442" t="s">
        <v>737</v>
      </c>
      <c r="D37" s="718"/>
      <c r="E37" s="718"/>
      <c r="F37" s="718"/>
      <c r="G37" s="727"/>
    </row>
    <row r="38" spans="1:7" s="424" customFormat="1" ht="14.25">
      <c r="A38" s="720"/>
      <c r="B38" s="423"/>
      <c r="C38" s="728" t="s">
        <v>345</v>
      </c>
      <c r="D38" s="725" t="s">
        <v>310</v>
      </c>
      <c r="E38" s="729">
        <v>120</v>
      </c>
      <c r="F38" s="914">
        <v>0</v>
      </c>
      <c r="G38" s="727">
        <f t="shared" si="0"/>
        <v>0</v>
      </c>
    </row>
    <row r="39" spans="1:7" s="424" customFormat="1" ht="13.5" customHeight="1">
      <c r="A39" s="718"/>
      <c r="B39" s="718"/>
      <c r="C39" s="307"/>
      <c r="D39" s="718"/>
      <c r="E39" s="718"/>
      <c r="F39" s="718"/>
      <c r="G39" s="727"/>
    </row>
    <row r="40" spans="1:7" s="424" customFormat="1" ht="14.25" customHeight="1">
      <c r="A40" s="722" t="s">
        <v>346</v>
      </c>
      <c r="B40" s="721"/>
      <c r="C40" s="723" t="s">
        <v>739</v>
      </c>
      <c r="D40" s="232"/>
      <c r="E40" s="232"/>
      <c r="F40" s="233"/>
      <c r="G40" s="727"/>
    </row>
    <row r="41" spans="1:7" s="424" customFormat="1" ht="94.5" customHeight="1">
      <c r="A41" s="719"/>
      <c r="B41" s="718"/>
      <c r="C41" s="442" t="s">
        <v>740</v>
      </c>
      <c r="D41" s="730" t="s">
        <v>249</v>
      </c>
      <c r="E41" s="731">
        <f>(35+14+20+8+14+14)*1.2</f>
        <v>126</v>
      </c>
      <c r="F41" s="915">
        <v>0</v>
      </c>
      <c r="G41" s="727">
        <f t="shared" si="0"/>
        <v>0</v>
      </c>
    </row>
    <row r="42" spans="1:7" s="424" customFormat="1" ht="13.5" customHeight="1">
      <c r="A42" s="718"/>
      <c r="B42" s="718"/>
      <c r="C42" s="307"/>
      <c r="D42" s="718"/>
      <c r="E42" s="718"/>
      <c r="F42" s="718"/>
      <c r="G42" s="727"/>
    </row>
    <row r="43" spans="1:7" s="424" customFormat="1" ht="13.5" customHeight="1">
      <c r="A43" s="722" t="s">
        <v>347</v>
      </c>
      <c r="B43" s="423"/>
      <c r="C43" s="723" t="s">
        <v>741</v>
      </c>
      <c r="D43" s="423"/>
      <c r="E43" s="423"/>
      <c r="F43" s="423"/>
      <c r="G43" s="727"/>
    </row>
    <row r="44" spans="1:7" s="424" customFormat="1" ht="81" customHeight="1">
      <c r="A44" s="720"/>
      <c r="B44" s="423"/>
      <c r="C44" s="442" t="s">
        <v>738</v>
      </c>
      <c r="D44" s="730" t="s">
        <v>563</v>
      </c>
      <c r="E44" s="731">
        <v>292</v>
      </c>
      <c r="F44" s="915">
        <v>0</v>
      </c>
      <c r="G44" s="727">
        <f t="shared" si="0"/>
        <v>0</v>
      </c>
    </row>
    <row r="45" spans="1:7" s="424" customFormat="1" ht="13.5" customHeight="1">
      <c r="A45" s="718"/>
      <c r="B45" s="718"/>
      <c r="C45" s="307"/>
      <c r="D45" s="718"/>
      <c r="E45" s="718"/>
      <c r="F45" s="718"/>
      <c r="G45" s="727"/>
    </row>
    <row r="46" spans="1:7" s="424" customFormat="1" ht="25.5" customHeight="1">
      <c r="A46" s="722" t="s">
        <v>348</v>
      </c>
      <c r="B46" s="423"/>
      <c r="C46" s="723" t="s">
        <v>742</v>
      </c>
      <c r="D46" s="423"/>
      <c r="E46" s="423"/>
      <c r="F46" s="423"/>
      <c r="G46" s="727"/>
    </row>
    <row r="47" spans="1:7" s="424" customFormat="1" ht="282.75" customHeight="1">
      <c r="A47" s="720"/>
      <c r="B47" s="423"/>
      <c r="C47" s="476" t="s">
        <v>1780</v>
      </c>
      <c r="D47" s="730" t="s">
        <v>249</v>
      </c>
      <c r="E47" s="731">
        <v>252</v>
      </c>
      <c r="F47" s="915">
        <v>0</v>
      </c>
      <c r="G47" s="727">
        <f t="shared" si="0"/>
        <v>0</v>
      </c>
    </row>
    <row r="48" spans="1:7" s="424" customFormat="1" ht="13.5" customHeight="1">
      <c r="A48" s="718"/>
      <c r="B48" s="718"/>
      <c r="C48" s="307"/>
      <c r="D48" s="718"/>
      <c r="E48" s="718"/>
      <c r="F48" s="718"/>
      <c r="G48" s="718"/>
    </row>
    <row r="49" spans="1:10" s="424" customFormat="1" ht="13.5" customHeight="1">
      <c r="A49" s="718"/>
      <c r="B49" s="718"/>
      <c r="C49" s="307"/>
      <c r="D49" s="718"/>
      <c r="E49" s="718"/>
      <c r="F49" s="718"/>
      <c r="G49" s="718"/>
    </row>
    <row r="50" spans="1:10" s="424" customFormat="1" ht="14.25" customHeight="1">
      <c r="A50" s="179" t="s">
        <v>264</v>
      </c>
      <c r="B50" s="180"/>
      <c r="C50" s="180" t="s">
        <v>262</v>
      </c>
      <c r="D50" s="226"/>
      <c r="E50" s="228"/>
      <c r="F50" s="181"/>
      <c r="G50" s="834">
        <f>SUM(G11:G49)</f>
        <v>0</v>
      </c>
      <c r="H50" s="46"/>
      <c r="I50" s="20"/>
      <c r="J50" s="689"/>
    </row>
    <row r="51" spans="1:10">
      <c r="A51" s="44"/>
      <c r="C51" s="184"/>
      <c r="D51" s="206"/>
      <c r="E51" s="206"/>
      <c r="F51" s="424"/>
      <c r="G51" s="2"/>
      <c r="H51" s="43"/>
      <c r="I51" s="20"/>
      <c r="J51" s="32"/>
    </row>
    <row r="52" spans="1:10">
      <c r="A52" s="47"/>
      <c r="B52" s="39"/>
      <c r="C52" s="133"/>
      <c r="D52" s="225"/>
      <c r="E52" s="215"/>
      <c r="F52" s="689"/>
      <c r="G52" s="727"/>
      <c r="H52" s="43"/>
      <c r="I52" s="20"/>
      <c r="J52" s="32"/>
    </row>
    <row r="53" spans="1:10">
      <c r="A53" s="44"/>
      <c r="B53" s="39"/>
      <c r="C53" s="130"/>
      <c r="D53" s="225"/>
      <c r="E53" s="215"/>
      <c r="F53" s="689"/>
      <c r="G53" s="18"/>
      <c r="H53" s="43"/>
      <c r="I53" s="20"/>
      <c r="J53" s="32"/>
    </row>
    <row r="54" spans="1:10">
      <c r="A54" s="57"/>
      <c r="C54" s="30"/>
      <c r="D54" s="206"/>
      <c r="E54" s="206"/>
      <c r="F54" s="424"/>
      <c r="G54" s="2"/>
      <c r="H54" s="43"/>
      <c r="I54" s="20"/>
      <c r="J54" s="32"/>
    </row>
    <row r="55" spans="1:10" ht="12.75" customHeight="1">
      <c r="C55" s="37"/>
      <c r="D55" s="33"/>
      <c r="E55" s="67"/>
      <c r="F55" s="613"/>
      <c r="G55" s="32"/>
      <c r="H55" s="46"/>
      <c r="I55" s="20"/>
      <c r="J55" s="32"/>
    </row>
    <row r="56" spans="1:10" ht="14.25" customHeight="1">
      <c r="A56" s="47"/>
      <c r="C56" s="176"/>
      <c r="D56" s="206"/>
      <c r="E56" s="206"/>
      <c r="F56" s="424"/>
      <c r="H56" s="46"/>
      <c r="I56" s="20"/>
      <c r="J56" s="32"/>
    </row>
    <row r="57" spans="1:10" ht="13.5" customHeight="1">
      <c r="A57" s="44"/>
      <c r="B57" s="39"/>
      <c r="C57" s="133"/>
      <c r="D57" s="225"/>
      <c r="E57" s="215"/>
      <c r="F57" s="689"/>
      <c r="G57" s="32"/>
      <c r="H57" s="46"/>
      <c r="I57" s="20"/>
      <c r="J57" s="32"/>
    </row>
    <row r="58" spans="1:10" ht="130.5" customHeight="1">
      <c r="A58" s="44"/>
      <c r="B58" s="39"/>
      <c r="C58" s="130"/>
      <c r="D58" s="225"/>
      <c r="E58" s="215"/>
      <c r="F58" s="689"/>
      <c r="G58" s="32"/>
      <c r="H58" s="46"/>
      <c r="I58" s="20"/>
      <c r="J58" s="32"/>
    </row>
    <row r="59" spans="1:10" ht="13.5" customHeight="1">
      <c r="A59" s="57"/>
      <c r="C59" s="30"/>
      <c r="D59" s="206"/>
      <c r="E59" s="206"/>
      <c r="F59" s="424"/>
      <c r="H59" s="46"/>
      <c r="I59" s="20"/>
      <c r="J59" s="32"/>
    </row>
    <row r="60" spans="1:10" ht="13.5" customHeight="1">
      <c r="A60" s="47"/>
      <c r="C60" s="37"/>
      <c r="D60" s="33"/>
      <c r="E60" s="67"/>
      <c r="F60" s="613"/>
      <c r="G60" s="32"/>
      <c r="H60" s="46"/>
      <c r="I60" s="20"/>
      <c r="J60" s="32"/>
    </row>
    <row r="61" spans="1:10" ht="13.5" customHeight="1">
      <c r="A61" s="44"/>
      <c r="C61" s="185"/>
      <c r="D61" s="206"/>
      <c r="E61" s="206"/>
      <c r="F61" s="424"/>
      <c r="H61" s="46"/>
      <c r="I61" s="20"/>
      <c r="J61" s="32"/>
    </row>
    <row r="62" spans="1:10" ht="117.75" customHeight="1">
      <c r="A62" s="38"/>
      <c r="B62" s="39"/>
      <c r="C62" s="133"/>
      <c r="D62" s="225"/>
      <c r="E62" s="215"/>
      <c r="F62" s="689"/>
      <c r="G62" s="32"/>
      <c r="H62" s="46"/>
      <c r="I62" s="20"/>
      <c r="J62" s="32"/>
    </row>
    <row r="63" spans="1:10" ht="13.5" customHeight="1">
      <c r="A63" s="57"/>
      <c r="B63" s="39"/>
      <c r="C63" s="130"/>
      <c r="D63" s="225"/>
      <c r="E63" s="215"/>
      <c r="F63" s="689"/>
      <c r="G63" s="32"/>
      <c r="H63" s="46"/>
      <c r="I63" s="20"/>
      <c r="J63" s="32"/>
    </row>
    <row r="64" spans="1:10" ht="13.5" customHeight="1">
      <c r="A64" s="47"/>
      <c r="H64" s="46"/>
      <c r="I64" s="20"/>
      <c r="J64" s="32"/>
    </row>
    <row r="65" spans="1:10" ht="16.5" customHeight="1">
      <c r="A65" s="47"/>
      <c r="C65" s="37"/>
      <c r="D65" s="33"/>
      <c r="E65" s="67"/>
      <c r="F65" s="613"/>
      <c r="G65" s="32"/>
      <c r="H65" s="46"/>
      <c r="I65" s="20"/>
      <c r="J65" s="32"/>
    </row>
    <row r="66" spans="1:10" ht="118.5" customHeight="1">
      <c r="A66" s="44"/>
      <c r="C66" s="185"/>
      <c r="D66" s="206"/>
      <c r="E66" s="206"/>
      <c r="F66" s="424"/>
      <c r="H66" s="46"/>
      <c r="I66" s="20"/>
      <c r="J66" s="32"/>
    </row>
    <row r="67" spans="1:10" ht="12.75" customHeight="1">
      <c r="A67" s="44"/>
      <c r="B67" s="39"/>
      <c r="C67" s="133"/>
      <c r="D67" s="225"/>
      <c r="E67" s="215"/>
      <c r="F67" s="689"/>
      <c r="G67" s="32"/>
      <c r="H67" s="46"/>
      <c r="I67" s="20"/>
      <c r="J67" s="32"/>
    </row>
    <row r="68" spans="1:10" ht="12.75" customHeight="1">
      <c r="A68" s="57"/>
      <c r="B68" s="39"/>
      <c r="C68" s="130"/>
      <c r="D68" s="225"/>
      <c r="E68" s="215"/>
      <c r="F68" s="689"/>
      <c r="G68" s="32"/>
      <c r="H68" s="46"/>
      <c r="I68" s="20"/>
      <c r="J68" s="32"/>
    </row>
    <row r="69" spans="1:10" ht="26.25" customHeight="1">
      <c r="A69" s="55"/>
      <c r="C69" s="30"/>
      <c r="D69" s="206"/>
      <c r="E69" s="206"/>
      <c r="F69" s="424"/>
      <c r="H69" s="46"/>
      <c r="I69" s="20"/>
      <c r="J69" s="32"/>
    </row>
    <row r="70" spans="1:10" ht="105" customHeight="1">
      <c r="A70" s="55"/>
      <c r="C70" s="37"/>
      <c r="D70" s="33"/>
      <c r="E70" s="67"/>
      <c r="F70" s="613"/>
      <c r="G70" s="32"/>
      <c r="H70" s="46"/>
      <c r="I70" s="20"/>
      <c r="J70" s="32"/>
    </row>
    <row r="71" spans="1:10" ht="12.75" customHeight="1">
      <c r="A71" s="109"/>
      <c r="C71" s="185"/>
      <c r="D71" s="206"/>
      <c r="E71" s="206"/>
      <c r="F71" s="424"/>
      <c r="H71" s="46"/>
      <c r="I71" s="20"/>
      <c r="J71" s="32"/>
    </row>
    <row r="72" spans="1:10" ht="12.75" customHeight="1">
      <c r="B72" s="39"/>
      <c r="C72" s="133"/>
      <c r="D72" s="225"/>
      <c r="E72" s="215"/>
      <c r="F72" s="689"/>
      <c r="G72" s="32"/>
      <c r="H72" s="46"/>
      <c r="I72" s="20"/>
      <c r="J72" s="32"/>
    </row>
    <row r="73" spans="1:10" ht="30" customHeight="1">
      <c r="A73" s="109"/>
      <c r="B73" s="39"/>
      <c r="C73" s="130"/>
      <c r="D73" s="225"/>
      <c r="E73" s="215"/>
      <c r="F73" s="689"/>
      <c r="G73" s="32"/>
      <c r="H73" s="46"/>
      <c r="I73" s="20"/>
      <c r="J73" s="32"/>
    </row>
    <row r="74" spans="1:10" ht="93.75" customHeight="1">
      <c r="A74" s="57"/>
      <c r="C74" s="30"/>
      <c r="D74" s="206"/>
      <c r="E74" s="206"/>
      <c r="F74" s="424"/>
      <c r="H74" s="46"/>
      <c r="I74" s="20"/>
      <c r="J74" s="32"/>
    </row>
    <row r="75" spans="1:10" ht="13.5" customHeight="1">
      <c r="C75" s="37"/>
      <c r="D75" s="33"/>
      <c r="E75" s="67"/>
      <c r="F75" s="613"/>
      <c r="G75" s="32"/>
      <c r="H75" s="46"/>
      <c r="I75" s="20"/>
      <c r="J75" s="32"/>
    </row>
    <row r="76" spans="1:10" ht="13.5" customHeight="1">
      <c r="C76" s="185"/>
      <c r="D76" s="206"/>
      <c r="E76" s="206"/>
      <c r="F76" s="424"/>
      <c r="H76" s="46"/>
      <c r="I76" s="20"/>
      <c r="J76" s="32"/>
    </row>
    <row r="77" spans="1:10" ht="13.5" customHeight="1">
      <c r="B77" s="39"/>
      <c r="C77" s="133"/>
      <c r="D77" s="225"/>
      <c r="E77" s="215"/>
      <c r="F77" s="689"/>
      <c r="G77" s="32"/>
      <c r="H77" s="46"/>
      <c r="I77" s="20"/>
      <c r="J77" s="32"/>
    </row>
    <row r="78" spans="1:10" s="387" customFormat="1" ht="94.5" customHeight="1">
      <c r="A78" s="57"/>
      <c r="B78" s="39"/>
      <c r="C78" s="130"/>
      <c r="D78" s="225"/>
      <c r="E78" s="215"/>
      <c r="F78" s="689"/>
      <c r="G78" s="32"/>
      <c r="H78" s="386"/>
    </row>
    <row r="79" spans="1:10" s="387" customFormat="1" ht="14.25" customHeight="1">
      <c r="A79" s="1"/>
      <c r="B79" s="1"/>
      <c r="C79" s="30"/>
      <c r="D79" s="206"/>
      <c r="E79" s="206"/>
      <c r="F79" s="424"/>
      <c r="G79" s="1"/>
      <c r="H79" s="386"/>
    </row>
    <row r="80" spans="1:10" s="387" customFormat="1">
      <c r="A80" s="55"/>
      <c r="B80" s="58"/>
      <c r="C80" s="37"/>
      <c r="D80" s="33"/>
      <c r="E80" s="67"/>
      <c r="F80" s="613"/>
      <c r="G80" s="32"/>
      <c r="H80" s="386"/>
    </row>
    <row r="81" spans="1:10" s="387" customFormat="1" ht="81" customHeight="1">
      <c r="A81" s="109"/>
      <c r="B81" s="1"/>
      <c r="C81" s="144"/>
      <c r="D81" s="206"/>
      <c r="E81" s="67"/>
      <c r="F81" s="613"/>
      <c r="G81" s="32"/>
      <c r="H81" s="386"/>
    </row>
    <row r="82" spans="1:10" s="387" customFormat="1" ht="15.75">
      <c r="A82" s="109"/>
      <c r="B82" s="58"/>
      <c r="C82" s="29"/>
      <c r="D82" s="206"/>
      <c r="E82" s="215"/>
      <c r="F82" s="689"/>
      <c r="G82" s="32"/>
      <c r="H82" s="386"/>
    </row>
    <row r="83" spans="1:10" s="387" customFormat="1">
      <c r="A83" s="57"/>
      <c r="B83" s="58"/>
      <c r="C83" s="29"/>
      <c r="D83" s="225"/>
      <c r="E83" s="215"/>
      <c r="F83" s="689"/>
      <c r="G83" s="32"/>
      <c r="H83" s="386"/>
    </row>
    <row r="84" spans="1:10" s="389" customFormat="1" ht="282.75" customHeight="1">
      <c r="A84" s="109"/>
      <c r="B84" s="58"/>
      <c r="C84" s="37"/>
      <c r="D84" s="33"/>
      <c r="E84" s="67"/>
      <c r="F84" s="613"/>
      <c r="G84" s="32"/>
      <c r="H84" s="388"/>
    </row>
    <row r="85" spans="1:10" ht="17.25" customHeight="1">
      <c r="A85" s="109"/>
      <c r="C85" s="144"/>
      <c r="D85" s="206"/>
      <c r="E85" s="67"/>
      <c r="F85" s="613"/>
      <c r="G85" s="32"/>
      <c r="H85" s="46"/>
      <c r="I85" s="20"/>
      <c r="J85" s="32"/>
    </row>
    <row r="86" spans="1:10" ht="12" customHeight="1">
      <c r="A86" s="109"/>
      <c r="B86" s="58"/>
      <c r="D86" s="206"/>
      <c r="E86" s="215"/>
      <c r="F86" s="689"/>
      <c r="G86" s="32"/>
      <c r="H86" s="46"/>
      <c r="I86" s="20"/>
      <c r="J86" s="32"/>
    </row>
    <row r="87" spans="1:10" ht="14.25" customHeight="1">
      <c r="B87" s="58"/>
      <c r="D87" s="225"/>
      <c r="E87" s="215"/>
      <c r="F87" s="689"/>
      <c r="G87" s="32"/>
      <c r="H87" s="46"/>
      <c r="I87" s="20"/>
      <c r="J87" s="32"/>
    </row>
    <row r="88" spans="1:10" ht="15.75" customHeight="1">
      <c r="A88" s="57"/>
      <c r="B88" s="58"/>
      <c r="C88" s="37"/>
      <c r="D88" s="33"/>
      <c r="E88" s="67"/>
      <c r="F88" s="613"/>
      <c r="G88" s="32"/>
      <c r="H88" s="46"/>
      <c r="I88" s="20"/>
      <c r="J88" s="32"/>
    </row>
    <row r="89" spans="1:10" ht="13.5" customHeight="1">
      <c r="C89" s="144"/>
      <c r="D89" s="206"/>
      <c r="E89" s="67"/>
      <c r="F89" s="613"/>
      <c r="G89" s="32"/>
      <c r="H89" s="46"/>
      <c r="I89" s="20"/>
      <c r="J89" s="32"/>
    </row>
    <row r="90" spans="1:10" ht="12.75" customHeight="1">
      <c r="A90" s="44"/>
      <c r="B90" s="58"/>
      <c r="D90" s="206"/>
      <c r="E90" s="215"/>
      <c r="F90" s="689"/>
      <c r="G90" s="32"/>
      <c r="H90" s="46"/>
      <c r="I90" s="20"/>
      <c r="J90" s="32"/>
    </row>
    <row r="91" spans="1:10" ht="14.25" customHeight="1">
      <c r="A91" s="47"/>
      <c r="B91" s="58"/>
      <c r="D91" s="225"/>
      <c r="E91" s="215"/>
      <c r="F91" s="689"/>
      <c r="G91" s="32"/>
      <c r="H91" s="46"/>
      <c r="I91" s="20"/>
      <c r="J91" s="32"/>
    </row>
    <row r="92" spans="1:10" ht="37.5" customHeight="1">
      <c r="B92" s="58"/>
      <c r="C92" s="37"/>
      <c r="D92" s="33"/>
      <c r="E92" s="67"/>
      <c r="F92" s="613"/>
      <c r="G92" s="32"/>
      <c r="H92" s="46"/>
      <c r="I92" s="20"/>
      <c r="J92" s="32"/>
    </row>
    <row r="93" spans="1:10" ht="13.5" customHeight="1">
      <c r="A93" s="57"/>
      <c r="C93" s="148"/>
      <c r="D93" s="206"/>
      <c r="E93" s="67"/>
      <c r="F93" s="613"/>
      <c r="G93" s="32"/>
      <c r="J93" s="1"/>
    </row>
    <row r="94" spans="1:10" ht="13.5" customHeight="1">
      <c r="B94" s="58"/>
      <c r="D94" s="206"/>
      <c r="E94" s="215"/>
      <c r="F94" s="689"/>
      <c r="G94" s="32"/>
      <c r="J94" s="1"/>
    </row>
    <row r="95" spans="1:10" ht="13.5" customHeight="1">
      <c r="A95" s="44"/>
      <c r="B95" s="58"/>
      <c r="D95" s="225"/>
      <c r="E95" s="215"/>
      <c r="F95" s="689"/>
      <c r="G95" s="32"/>
      <c r="J95" s="1"/>
    </row>
    <row r="96" spans="1:10" ht="14.25" customHeight="1">
      <c r="A96" s="47"/>
      <c r="B96" s="58"/>
      <c r="C96" s="37"/>
      <c r="D96" s="33"/>
      <c r="E96" s="67"/>
      <c r="F96" s="613"/>
      <c r="G96" s="32"/>
      <c r="J96" s="1"/>
    </row>
    <row r="97" spans="1:10" ht="141" customHeight="1">
      <c r="C97" s="144"/>
      <c r="D97" s="206"/>
      <c r="E97" s="67"/>
      <c r="F97" s="613"/>
      <c r="G97" s="32"/>
      <c r="J97" s="1"/>
    </row>
    <row r="98" spans="1:10" ht="12.75" customHeight="1">
      <c r="A98" s="57"/>
      <c r="B98" s="58"/>
      <c r="D98" s="206"/>
      <c r="E98" s="215"/>
      <c r="F98" s="689"/>
      <c r="G98" s="32"/>
      <c r="J98" s="1"/>
    </row>
    <row r="99" spans="1:10" ht="14.25" customHeight="1">
      <c r="B99" s="58"/>
      <c r="D99" s="225"/>
      <c r="E99" s="215"/>
      <c r="F99" s="689"/>
      <c r="G99" s="32"/>
      <c r="J99" s="1"/>
    </row>
    <row r="100" spans="1:10" ht="12" customHeight="1">
      <c r="A100" s="44"/>
      <c r="C100" s="37"/>
      <c r="D100" s="33"/>
      <c r="E100" s="61"/>
      <c r="F100" s="689"/>
      <c r="G100" s="23"/>
      <c r="J100" s="1"/>
    </row>
    <row r="101" spans="1:10" ht="14.25" customHeight="1">
      <c r="A101" s="47"/>
      <c r="D101" s="206"/>
      <c r="E101" s="61"/>
      <c r="F101" s="689"/>
      <c r="G101" s="32"/>
      <c r="J101" s="1"/>
    </row>
    <row r="102" spans="1:10" ht="14.25" customHeight="1">
      <c r="D102" s="206"/>
      <c r="E102" s="61"/>
      <c r="F102" s="689"/>
      <c r="G102" s="32"/>
      <c r="J102" s="1"/>
    </row>
    <row r="103" spans="1:10">
      <c r="A103" s="57"/>
      <c r="B103" s="62"/>
      <c r="C103" s="50"/>
      <c r="D103" s="238"/>
      <c r="E103" s="237"/>
      <c r="F103" s="727"/>
      <c r="G103" s="18"/>
      <c r="J103" s="1"/>
    </row>
    <row r="104" spans="1:10" ht="16.5" thickBot="1">
      <c r="B104" s="104"/>
      <c r="C104" s="104"/>
      <c r="D104" s="239"/>
      <c r="E104" s="240"/>
      <c r="F104" s="106"/>
      <c r="G104" s="186"/>
      <c r="J104" s="1"/>
    </row>
    <row r="105" spans="1:10" ht="12.75" customHeight="1">
      <c r="A105" s="44"/>
      <c r="C105" s="30"/>
      <c r="D105" s="206"/>
      <c r="E105" s="206"/>
      <c r="F105" s="424"/>
      <c r="J105" s="1"/>
    </row>
    <row r="106" spans="1:10">
      <c r="A106" s="47"/>
      <c r="C106" s="30"/>
      <c r="D106" s="206"/>
      <c r="E106" s="206"/>
      <c r="F106" s="424"/>
      <c r="J106" s="1"/>
    </row>
    <row r="107" spans="1:10" ht="75.75" customHeight="1">
      <c r="C107" s="30"/>
      <c r="D107" s="206"/>
      <c r="E107" s="206"/>
      <c r="F107" s="424"/>
      <c r="J107" s="1"/>
    </row>
    <row r="108" spans="1:10">
      <c r="A108" s="57"/>
      <c r="C108" s="30"/>
      <c r="D108" s="206"/>
      <c r="E108" s="206"/>
      <c r="F108" s="424"/>
      <c r="J108" s="1"/>
    </row>
    <row r="109" spans="1:10" ht="12.75" customHeight="1">
      <c r="C109" s="30"/>
      <c r="D109" s="206"/>
      <c r="E109" s="206"/>
      <c r="F109" s="424"/>
      <c r="J109" s="1"/>
    </row>
    <row r="110" spans="1:10">
      <c r="A110" s="44"/>
      <c r="C110" s="30"/>
      <c r="D110" s="206"/>
      <c r="E110" s="206"/>
      <c r="F110" s="424"/>
      <c r="J110" s="1"/>
    </row>
    <row r="111" spans="1:10" ht="14.25" customHeight="1">
      <c r="A111" s="47"/>
      <c r="C111" s="30"/>
      <c r="D111" s="206"/>
      <c r="E111" s="206"/>
      <c r="F111" s="424"/>
      <c r="J111" s="1"/>
    </row>
    <row r="112" spans="1:10" ht="73.5" customHeight="1">
      <c r="C112" s="30"/>
      <c r="D112" s="206"/>
      <c r="E112" s="206"/>
      <c r="F112" s="424"/>
      <c r="J112" s="1"/>
    </row>
    <row r="113" spans="1:10" ht="13.5" hidden="1" customHeight="1">
      <c r="A113" s="57"/>
      <c r="C113" s="30"/>
      <c r="D113" s="206"/>
      <c r="E113" s="206"/>
      <c r="F113" s="424"/>
      <c r="J113" s="1"/>
    </row>
    <row r="114" spans="1:10" hidden="1">
      <c r="C114" s="30"/>
      <c r="D114" s="206"/>
      <c r="E114" s="206"/>
      <c r="F114" s="424"/>
      <c r="J114" s="1"/>
    </row>
    <row r="115" spans="1:10" ht="13.5" customHeight="1">
      <c r="A115" s="44"/>
      <c r="C115" s="30"/>
      <c r="D115" s="206"/>
      <c r="E115" s="206"/>
      <c r="F115" s="424"/>
      <c r="J115" s="1"/>
    </row>
    <row r="116" spans="1:10">
      <c r="A116" s="47"/>
      <c r="C116" s="30"/>
      <c r="D116" s="206"/>
      <c r="E116" s="206"/>
      <c r="F116" s="424"/>
      <c r="J116" s="1"/>
    </row>
    <row r="117" spans="1:10" ht="109.5" customHeight="1">
      <c r="C117" s="30"/>
      <c r="D117" s="206"/>
      <c r="E117" s="206"/>
      <c r="F117" s="424"/>
      <c r="J117" s="1"/>
    </row>
    <row r="118" spans="1:10">
      <c r="A118" s="57"/>
      <c r="C118" s="30"/>
      <c r="D118" s="206"/>
      <c r="E118" s="206"/>
      <c r="F118" s="424"/>
      <c r="J118" s="1"/>
    </row>
    <row r="119" spans="1:10" ht="12.75" customHeight="1">
      <c r="C119" s="30"/>
      <c r="D119" s="206"/>
      <c r="E119" s="206"/>
      <c r="F119" s="424"/>
      <c r="J119" s="1"/>
    </row>
    <row r="120" spans="1:10" ht="12" customHeight="1">
      <c r="A120" s="55"/>
      <c r="C120" s="30"/>
      <c r="D120" s="206"/>
      <c r="E120" s="206"/>
      <c r="F120" s="424"/>
      <c r="J120" s="1"/>
    </row>
    <row r="121" spans="1:10" ht="12" customHeight="1">
      <c r="A121" s="55"/>
      <c r="C121" s="30"/>
      <c r="D121" s="206"/>
      <c r="E121" s="206"/>
      <c r="F121" s="424"/>
      <c r="J121" s="1"/>
    </row>
    <row r="122" spans="1:10" ht="86.25" customHeight="1">
      <c r="A122" s="57"/>
      <c r="C122" s="30"/>
      <c r="D122" s="206"/>
      <c r="E122" s="206"/>
      <c r="F122" s="424"/>
      <c r="J122" s="1"/>
    </row>
    <row r="123" spans="1:10" ht="12" customHeight="1">
      <c r="C123" s="30"/>
      <c r="D123" s="206"/>
      <c r="E123" s="206"/>
      <c r="F123" s="424"/>
      <c r="J123" s="1"/>
    </row>
    <row r="124" spans="1:10" ht="12.75" customHeight="1">
      <c r="A124" s="55"/>
      <c r="C124" s="30"/>
      <c r="D124" s="206"/>
      <c r="E124" s="206"/>
      <c r="F124" s="424"/>
      <c r="J124" s="1"/>
    </row>
    <row r="125" spans="1:10" ht="12" customHeight="1">
      <c r="A125" s="55"/>
      <c r="C125" s="30"/>
      <c r="D125" s="206"/>
      <c r="E125" s="206"/>
      <c r="F125" s="424"/>
      <c r="J125" s="1"/>
    </row>
    <row r="126" spans="1:10" ht="14.25" customHeight="1">
      <c r="A126" s="57"/>
      <c r="C126" s="30"/>
      <c r="D126" s="206"/>
      <c r="E126" s="206"/>
      <c r="F126" s="424"/>
      <c r="J126" s="1"/>
    </row>
    <row r="127" spans="1:10" ht="72.75" customHeight="1">
      <c r="C127" s="30"/>
      <c r="D127" s="206"/>
      <c r="E127" s="206"/>
      <c r="F127" s="424"/>
      <c r="J127" s="1"/>
    </row>
    <row r="128" spans="1:10">
      <c r="A128" s="55"/>
      <c r="C128" s="30"/>
      <c r="D128" s="206"/>
      <c r="E128" s="206"/>
      <c r="F128" s="424"/>
      <c r="J128" s="1"/>
    </row>
    <row r="129" spans="1:10" ht="12.75" customHeight="1">
      <c r="A129" s="55"/>
      <c r="C129" s="30"/>
      <c r="D129" s="206"/>
      <c r="E129" s="206"/>
      <c r="F129" s="424"/>
      <c r="J129" s="1"/>
    </row>
    <row r="130" spans="1:10" ht="12" customHeight="1">
      <c r="A130" s="57"/>
      <c r="C130" s="30"/>
      <c r="D130" s="206"/>
      <c r="E130" s="206"/>
      <c r="F130" s="424"/>
      <c r="J130" s="1"/>
    </row>
    <row r="131" spans="1:10">
      <c r="C131" s="30"/>
      <c r="D131" s="206"/>
      <c r="E131" s="206"/>
      <c r="F131" s="424"/>
      <c r="J131" s="1"/>
    </row>
    <row r="132" spans="1:10">
      <c r="A132" s="55"/>
      <c r="C132" s="30"/>
      <c r="D132" s="206"/>
      <c r="E132" s="206"/>
      <c r="F132" s="424"/>
      <c r="J132" s="1"/>
    </row>
    <row r="133" spans="1:10">
      <c r="A133" s="55"/>
      <c r="C133" s="30"/>
      <c r="D133" s="206"/>
      <c r="E133" s="206"/>
      <c r="F133" s="424"/>
      <c r="J133" s="1"/>
    </row>
    <row r="134" spans="1:10" ht="13.5" customHeight="1">
      <c r="A134" s="57"/>
      <c r="C134" s="30"/>
      <c r="D134" s="206"/>
      <c r="E134" s="206"/>
      <c r="F134" s="424"/>
      <c r="J134" s="1"/>
    </row>
    <row r="135" spans="1:10" ht="12.75" customHeight="1">
      <c r="C135" s="30"/>
      <c r="D135" s="206"/>
      <c r="E135" s="206"/>
      <c r="F135" s="424"/>
      <c r="J135" s="1"/>
    </row>
    <row r="136" spans="1:10" ht="15" customHeight="1">
      <c r="A136" s="55"/>
      <c r="C136" s="30"/>
      <c r="D136" s="206"/>
      <c r="E136" s="206"/>
      <c r="F136" s="424"/>
      <c r="J136" s="1"/>
    </row>
    <row r="137" spans="1:10" ht="61.5" customHeight="1">
      <c r="A137" s="55"/>
      <c r="C137" s="30"/>
      <c r="D137" s="206"/>
      <c r="E137" s="206"/>
      <c r="F137" s="424"/>
      <c r="J137" s="1"/>
    </row>
    <row r="138" spans="1:10" ht="13.5" customHeight="1">
      <c r="A138" s="55"/>
      <c r="C138" s="30"/>
      <c r="D138" s="206"/>
      <c r="E138" s="206"/>
      <c r="F138" s="424"/>
      <c r="J138" s="1"/>
    </row>
    <row r="139" spans="1:10">
      <c r="A139" s="55"/>
      <c r="C139" s="30"/>
      <c r="D139" s="206"/>
      <c r="E139" s="206"/>
      <c r="F139" s="424"/>
      <c r="J139" s="1"/>
    </row>
    <row r="140" spans="1:10">
      <c r="A140" s="55"/>
      <c r="C140" s="30"/>
      <c r="D140" s="206"/>
      <c r="E140" s="206"/>
      <c r="F140" s="424"/>
      <c r="J140" s="1"/>
    </row>
    <row r="141" spans="1:10" ht="12.75" customHeight="1">
      <c r="A141" s="60"/>
      <c r="C141" s="30"/>
      <c r="D141" s="206"/>
      <c r="E141" s="206"/>
      <c r="F141" s="424"/>
      <c r="J141" s="1"/>
    </row>
    <row r="142" spans="1:10" ht="72.75" customHeight="1" thickBot="1">
      <c r="A142" s="102"/>
      <c r="C142" s="30"/>
      <c r="D142" s="206"/>
      <c r="E142" s="206"/>
      <c r="F142" s="424"/>
      <c r="J142" s="1"/>
    </row>
    <row r="143" spans="1:10" ht="15.75" customHeight="1">
      <c r="C143" s="30"/>
      <c r="D143" s="206"/>
      <c r="E143" s="206"/>
      <c r="F143" s="424"/>
      <c r="J143" s="1"/>
    </row>
    <row r="144" spans="1:10" ht="12.75" customHeight="1">
      <c r="C144" s="30"/>
      <c r="D144" s="206"/>
      <c r="E144" s="206"/>
      <c r="F144" s="424"/>
      <c r="J144" s="1"/>
    </row>
    <row r="145" spans="3:10" ht="12" customHeight="1">
      <c r="C145" s="30"/>
      <c r="D145" s="206"/>
      <c r="E145" s="206"/>
      <c r="F145" s="424"/>
      <c r="J145" s="1"/>
    </row>
    <row r="146" spans="3:10" ht="13.5" customHeight="1">
      <c r="C146" s="30"/>
      <c r="D146" s="206"/>
      <c r="E146" s="206"/>
      <c r="F146" s="424"/>
      <c r="J146" s="1"/>
    </row>
    <row r="147" spans="3:10" ht="51.75" customHeight="1">
      <c r="C147" s="30"/>
      <c r="D147" s="206"/>
      <c r="E147" s="206"/>
      <c r="F147" s="424"/>
      <c r="J147" s="1"/>
    </row>
    <row r="148" spans="3:10" ht="15" customHeight="1">
      <c r="C148" s="30"/>
      <c r="D148" s="206"/>
      <c r="E148" s="206"/>
      <c r="F148" s="424"/>
      <c r="J148" s="1"/>
    </row>
    <row r="149" spans="3:10" ht="13.5" customHeight="1">
      <c r="C149" s="30"/>
      <c r="D149" s="206"/>
      <c r="E149" s="206"/>
      <c r="F149" s="424"/>
      <c r="J149" s="1"/>
    </row>
    <row r="150" spans="3:10" ht="12.75" customHeight="1">
      <c r="C150" s="30"/>
      <c r="D150" s="206"/>
      <c r="E150" s="206"/>
      <c r="F150" s="424"/>
      <c r="J150" s="1"/>
    </row>
    <row r="151" spans="3:10" ht="63.75" customHeight="1">
      <c r="C151" s="30"/>
      <c r="D151" s="206"/>
      <c r="E151" s="206"/>
      <c r="F151" s="424"/>
      <c r="J151" s="1"/>
    </row>
    <row r="152" spans="3:10" ht="13.5" customHeight="1">
      <c r="C152" s="30"/>
      <c r="D152" s="206"/>
      <c r="E152" s="206"/>
      <c r="F152" s="424"/>
      <c r="J152" s="1"/>
    </row>
    <row r="153" spans="3:10" ht="12" customHeight="1">
      <c r="C153" s="30"/>
      <c r="D153" s="206"/>
      <c r="E153" s="206"/>
      <c r="F153" s="424"/>
      <c r="J153" s="1"/>
    </row>
    <row r="154" spans="3:10">
      <c r="C154" s="30"/>
      <c r="D154" s="206"/>
      <c r="E154" s="206"/>
      <c r="F154" s="424"/>
      <c r="J154" s="1"/>
    </row>
    <row r="155" spans="3:10" ht="53.25" customHeight="1">
      <c r="C155" s="30"/>
      <c r="D155" s="206"/>
      <c r="E155" s="206"/>
      <c r="F155" s="424"/>
      <c r="J155" s="1"/>
    </row>
    <row r="156" spans="3:10" ht="12.75" customHeight="1">
      <c r="C156" s="30"/>
      <c r="D156" s="206"/>
      <c r="E156" s="206"/>
      <c r="F156" s="424"/>
      <c r="J156" s="1"/>
    </row>
    <row r="157" spans="3:10" ht="12" customHeight="1">
      <c r="C157" s="30"/>
      <c r="D157" s="206"/>
      <c r="E157" s="206"/>
      <c r="F157" s="424"/>
      <c r="J157" s="1"/>
    </row>
    <row r="158" spans="3:10">
      <c r="C158" s="30"/>
      <c r="D158" s="206"/>
      <c r="E158" s="206"/>
      <c r="F158" s="424"/>
      <c r="J158" s="1"/>
    </row>
    <row r="159" spans="3:10">
      <c r="C159" s="30"/>
      <c r="D159" s="206"/>
      <c r="E159" s="206"/>
      <c r="F159" s="424"/>
      <c r="J159" s="1"/>
    </row>
    <row r="160" spans="3:10" ht="12.75" customHeight="1">
      <c r="C160" s="30"/>
      <c r="D160" s="206"/>
      <c r="E160" s="206"/>
      <c r="F160" s="424"/>
      <c r="J160" s="1"/>
    </row>
    <row r="161" spans="3:10" ht="12.75" customHeight="1">
      <c r="C161" s="30"/>
      <c r="D161" s="206"/>
      <c r="E161" s="206"/>
      <c r="F161" s="424"/>
      <c r="J161" s="1"/>
    </row>
    <row r="162" spans="3:10">
      <c r="C162" s="30"/>
      <c r="D162" s="206"/>
      <c r="E162" s="206"/>
      <c r="F162" s="424"/>
      <c r="J162" s="1"/>
    </row>
    <row r="163" spans="3:10" ht="54" customHeight="1">
      <c r="C163" s="30"/>
      <c r="D163" s="206"/>
      <c r="E163" s="206"/>
      <c r="F163" s="424"/>
      <c r="J163" s="1"/>
    </row>
    <row r="164" spans="3:10" ht="13.5" customHeight="1">
      <c r="C164" s="30"/>
      <c r="D164" s="206"/>
      <c r="E164" s="206"/>
      <c r="F164" s="424"/>
      <c r="J164" s="1"/>
    </row>
    <row r="165" spans="3:10" ht="12" customHeight="1">
      <c r="C165" s="30"/>
      <c r="D165" s="206"/>
      <c r="E165" s="206"/>
      <c r="F165" s="424"/>
      <c r="J165" s="1"/>
    </row>
    <row r="166" spans="3:10" ht="12.75" customHeight="1">
      <c r="C166" s="30"/>
      <c r="D166" s="206"/>
      <c r="E166" s="206"/>
      <c r="F166" s="424"/>
      <c r="J166" s="1"/>
    </row>
    <row r="167" spans="3:10" ht="51.75" customHeight="1">
      <c r="C167" s="30"/>
      <c r="D167" s="206"/>
      <c r="E167" s="206"/>
      <c r="F167" s="424"/>
      <c r="J167" s="1"/>
    </row>
    <row r="168" spans="3:10">
      <c r="C168" s="30"/>
      <c r="D168" s="206"/>
      <c r="E168" s="206"/>
      <c r="F168" s="424"/>
      <c r="J168" s="1"/>
    </row>
    <row r="169" spans="3:10" ht="12.75" customHeight="1">
      <c r="C169" s="30"/>
      <c r="D169" s="206"/>
      <c r="E169" s="206"/>
      <c r="F169" s="424"/>
      <c r="J169" s="1"/>
    </row>
    <row r="170" spans="3:10">
      <c r="C170" s="30"/>
      <c r="D170" s="206"/>
      <c r="E170" s="206"/>
      <c r="F170" s="424"/>
      <c r="J170" s="1"/>
    </row>
    <row r="171" spans="3:10">
      <c r="C171" s="30"/>
      <c r="D171" s="206"/>
      <c r="E171" s="206"/>
      <c r="F171" s="424"/>
      <c r="J171" s="1"/>
    </row>
    <row r="172" spans="3:10" ht="15" customHeight="1">
      <c r="C172" s="30"/>
      <c r="D172" s="206"/>
      <c r="E172" s="206"/>
      <c r="F172" s="424"/>
      <c r="J172" s="1"/>
    </row>
    <row r="173" spans="3:10" ht="12.75" customHeight="1">
      <c r="C173" s="30"/>
      <c r="D173" s="206"/>
      <c r="E173" s="206"/>
      <c r="F173" s="424"/>
      <c r="J173" s="1"/>
    </row>
    <row r="174" spans="3:10">
      <c r="C174" s="30"/>
      <c r="D174" s="206"/>
      <c r="E174" s="206"/>
      <c r="F174" s="424"/>
      <c r="J174" s="1"/>
    </row>
    <row r="175" spans="3:10" ht="13.5" customHeight="1">
      <c r="C175" s="30"/>
      <c r="D175" s="206"/>
      <c r="E175" s="206"/>
      <c r="F175" s="424"/>
      <c r="J175" s="1"/>
    </row>
    <row r="176" spans="3:10" ht="90" customHeight="1">
      <c r="C176" s="30"/>
      <c r="D176" s="206"/>
      <c r="E176" s="206"/>
      <c r="F176" s="424"/>
      <c r="J176" s="1"/>
    </row>
    <row r="177" spans="3:10">
      <c r="C177" s="30"/>
      <c r="D177" s="206"/>
      <c r="E177" s="206"/>
      <c r="F177" s="424"/>
      <c r="J177" s="1"/>
    </row>
    <row r="178" spans="3:10">
      <c r="C178" s="30"/>
      <c r="D178" s="206"/>
      <c r="E178" s="206"/>
      <c r="F178" s="424"/>
      <c r="J178" s="1"/>
    </row>
    <row r="179" spans="3:10" ht="15.75" customHeight="1">
      <c r="C179" s="30"/>
      <c r="D179" s="206"/>
      <c r="E179" s="206"/>
      <c r="F179" s="424"/>
      <c r="J179" s="1"/>
    </row>
    <row r="180" spans="3:10">
      <c r="C180" s="30"/>
      <c r="D180" s="206"/>
      <c r="E180" s="206"/>
      <c r="F180" s="424"/>
      <c r="J180" s="1"/>
    </row>
    <row r="181" spans="3:10">
      <c r="C181" s="30"/>
      <c r="D181" s="206"/>
      <c r="E181" s="206"/>
      <c r="F181" s="424"/>
      <c r="J181" s="1"/>
    </row>
    <row r="182" spans="3:10">
      <c r="C182" s="30"/>
      <c r="D182" s="206"/>
      <c r="E182" s="206"/>
      <c r="F182" s="424"/>
      <c r="J182" s="1"/>
    </row>
    <row r="183" spans="3:10" ht="14.25" customHeight="1">
      <c r="C183" s="30"/>
      <c r="D183" s="206"/>
      <c r="E183" s="206"/>
      <c r="F183" s="424"/>
      <c r="J183" s="1"/>
    </row>
    <row r="184" spans="3:10" ht="66.75" customHeight="1">
      <c r="C184" s="30"/>
      <c r="D184" s="206"/>
      <c r="E184" s="206"/>
      <c r="F184" s="424"/>
      <c r="J184" s="1"/>
    </row>
    <row r="185" spans="3:10">
      <c r="C185" s="30"/>
      <c r="D185" s="206"/>
      <c r="E185" s="206"/>
      <c r="F185" s="424"/>
      <c r="J185" s="1"/>
    </row>
    <row r="186" spans="3:10">
      <c r="C186" s="30"/>
      <c r="D186" s="206"/>
      <c r="E186" s="206"/>
      <c r="F186" s="424"/>
      <c r="J186" s="1"/>
    </row>
    <row r="187" spans="3:10">
      <c r="C187" s="30"/>
      <c r="D187" s="206"/>
      <c r="E187" s="206"/>
      <c r="F187" s="424"/>
      <c r="J187" s="1"/>
    </row>
    <row r="188" spans="3:10" ht="66" customHeight="1">
      <c r="C188" s="30"/>
      <c r="D188" s="206"/>
      <c r="E188" s="206"/>
      <c r="F188" s="424"/>
      <c r="J188" s="1"/>
    </row>
    <row r="189" spans="3:10">
      <c r="C189" s="30"/>
      <c r="D189" s="206"/>
      <c r="E189" s="206"/>
      <c r="F189" s="424"/>
      <c r="J189" s="1"/>
    </row>
    <row r="190" spans="3:10">
      <c r="C190" s="30"/>
      <c r="D190" s="206"/>
      <c r="E190" s="206"/>
      <c r="F190" s="424"/>
      <c r="J190" s="1"/>
    </row>
    <row r="191" spans="3:10">
      <c r="C191" s="30"/>
      <c r="D191" s="206"/>
      <c r="E191" s="206"/>
      <c r="F191" s="424"/>
      <c r="J191" s="1"/>
    </row>
    <row r="192" spans="3:10">
      <c r="C192" s="30"/>
      <c r="D192" s="206"/>
      <c r="E192" s="206"/>
      <c r="F192" s="424"/>
      <c r="J192" s="1"/>
    </row>
    <row r="193" spans="3:10">
      <c r="C193" s="30"/>
      <c r="D193" s="206"/>
      <c r="E193" s="206"/>
      <c r="F193" s="424"/>
      <c r="J193" s="1"/>
    </row>
    <row r="194" spans="3:10">
      <c r="C194" s="30"/>
      <c r="D194" s="206"/>
      <c r="E194" s="206"/>
      <c r="F194" s="424"/>
      <c r="J194" s="1"/>
    </row>
    <row r="195" spans="3:10">
      <c r="C195" s="30"/>
      <c r="D195" s="206"/>
      <c r="E195" s="206"/>
      <c r="F195" s="424"/>
      <c r="J195" s="1"/>
    </row>
    <row r="196" spans="3:10">
      <c r="C196" s="30"/>
      <c r="D196" s="206"/>
      <c r="E196" s="206"/>
      <c r="F196" s="424"/>
      <c r="J196" s="1"/>
    </row>
    <row r="197" spans="3:10">
      <c r="C197" s="30"/>
      <c r="D197" s="206"/>
      <c r="E197" s="206"/>
      <c r="F197" s="424"/>
      <c r="J197" s="1"/>
    </row>
    <row r="198" spans="3:10">
      <c r="C198" s="30"/>
      <c r="D198" s="206"/>
      <c r="E198" s="206"/>
      <c r="F198" s="424"/>
      <c r="J198" s="1"/>
    </row>
    <row r="199" spans="3:10">
      <c r="C199" s="30"/>
      <c r="D199" s="206"/>
      <c r="E199" s="206"/>
      <c r="F199" s="424"/>
      <c r="J199" s="1"/>
    </row>
    <row r="200" spans="3:10">
      <c r="C200" s="30"/>
      <c r="D200" s="206"/>
      <c r="E200" s="206"/>
      <c r="F200" s="424"/>
      <c r="J200" s="1"/>
    </row>
    <row r="201" spans="3:10">
      <c r="C201" s="30"/>
      <c r="D201" s="206"/>
      <c r="E201" s="206"/>
      <c r="F201" s="424"/>
      <c r="J201" s="1"/>
    </row>
    <row r="202" spans="3:10">
      <c r="C202" s="30"/>
      <c r="D202" s="206"/>
      <c r="E202" s="206"/>
      <c r="F202" s="424"/>
      <c r="J202" s="1"/>
    </row>
    <row r="203" spans="3:10">
      <c r="C203" s="30"/>
      <c r="D203" s="206"/>
      <c r="E203" s="206"/>
      <c r="F203" s="424"/>
      <c r="J203" s="1"/>
    </row>
    <row r="204" spans="3:10">
      <c r="C204" s="30"/>
      <c r="D204" s="206"/>
      <c r="E204" s="206"/>
      <c r="F204" s="424"/>
      <c r="J204" s="1"/>
    </row>
    <row r="205" spans="3:10">
      <c r="C205" s="30"/>
      <c r="D205" s="206"/>
      <c r="E205" s="206"/>
      <c r="F205" s="424"/>
      <c r="J205" s="1"/>
    </row>
    <row r="206" spans="3:10">
      <c r="C206" s="30"/>
      <c r="D206" s="206"/>
      <c r="E206" s="206"/>
      <c r="F206" s="424"/>
      <c r="J206" s="1"/>
    </row>
    <row r="207" spans="3:10">
      <c r="C207" s="30"/>
      <c r="D207" s="206"/>
      <c r="E207" s="206"/>
      <c r="F207" s="424"/>
      <c r="J207" s="1"/>
    </row>
    <row r="208" spans="3:10">
      <c r="C208" s="30"/>
      <c r="D208" s="206"/>
      <c r="E208" s="206"/>
      <c r="F208" s="424"/>
      <c r="J208" s="1"/>
    </row>
    <row r="209" spans="3:10">
      <c r="C209" s="30"/>
      <c r="D209" s="206"/>
      <c r="E209" s="206"/>
      <c r="F209" s="424"/>
      <c r="J209" s="1"/>
    </row>
    <row r="210" spans="3:10">
      <c r="C210" s="30"/>
      <c r="D210" s="206"/>
      <c r="E210" s="206"/>
      <c r="F210" s="424"/>
      <c r="J210" s="1"/>
    </row>
    <row r="211" spans="3:10">
      <c r="C211" s="30"/>
      <c r="D211" s="206"/>
      <c r="E211" s="206"/>
      <c r="F211" s="424"/>
      <c r="J211" s="1"/>
    </row>
    <row r="212" spans="3:10" ht="37.5" customHeight="1">
      <c r="C212" s="30"/>
      <c r="D212" s="206"/>
      <c r="E212" s="206"/>
      <c r="F212" s="424"/>
      <c r="J212" s="1"/>
    </row>
    <row r="213" spans="3:10">
      <c r="C213" s="30"/>
      <c r="D213" s="206"/>
      <c r="E213" s="206"/>
      <c r="F213" s="424"/>
      <c r="J213" s="1"/>
    </row>
    <row r="214" spans="3:10">
      <c r="C214" s="30"/>
      <c r="D214" s="206"/>
      <c r="E214" s="206"/>
      <c r="F214" s="424"/>
      <c r="J214" s="1"/>
    </row>
    <row r="215" spans="3:10">
      <c r="C215" s="30"/>
      <c r="D215" s="206"/>
      <c r="E215" s="206"/>
      <c r="F215" s="424"/>
      <c r="J215" s="1"/>
    </row>
    <row r="216" spans="3:10">
      <c r="C216" s="30"/>
      <c r="D216" s="206"/>
      <c r="E216" s="206"/>
      <c r="F216" s="424"/>
      <c r="J216" s="1"/>
    </row>
    <row r="217" spans="3:10">
      <c r="C217" s="30"/>
      <c r="D217" s="206"/>
      <c r="E217" s="206"/>
      <c r="F217" s="424"/>
      <c r="J217" s="1"/>
    </row>
    <row r="218" spans="3:10">
      <c r="C218" s="30"/>
      <c r="D218" s="206"/>
      <c r="E218" s="206"/>
      <c r="F218" s="424"/>
      <c r="J218" s="1"/>
    </row>
    <row r="219" spans="3:10">
      <c r="C219" s="30"/>
      <c r="D219" s="206"/>
      <c r="E219" s="206"/>
      <c r="F219" s="424"/>
      <c r="J219" s="1"/>
    </row>
    <row r="220" spans="3:10" ht="40.5" customHeight="1">
      <c r="C220" s="30"/>
      <c r="D220" s="206"/>
      <c r="E220" s="206"/>
      <c r="F220" s="424"/>
      <c r="J220" s="1"/>
    </row>
    <row r="221" spans="3:10">
      <c r="C221" s="30"/>
      <c r="D221" s="206"/>
      <c r="E221" s="206"/>
      <c r="F221" s="424"/>
      <c r="J221" s="1"/>
    </row>
    <row r="222" spans="3:10">
      <c r="C222" s="30"/>
      <c r="D222" s="206"/>
      <c r="E222" s="206"/>
      <c r="F222" s="424"/>
      <c r="J222" s="1"/>
    </row>
    <row r="223" spans="3:10">
      <c r="C223" s="30"/>
      <c r="D223" s="206"/>
      <c r="E223" s="206"/>
      <c r="F223" s="424"/>
      <c r="J223" s="1"/>
    </row>
    <row r="224" spans="3:10" ht="53.25" customHeight="1">
      <c r="C224" s="30"/>
      <c r="D224" s="206"/>
      <c r="E224" s="206"/>
      <c r="F224" s="424"/>
      <c r="J224" s="1"/>
    </row>
    <row r="225" spans="3:10">
      <c r="C225" s="30"/>
      <c r="D225" s="206"/>
      <c r="E225" s="206"/>
      <c r="F225" s="424"/>
      <c r="J225" s="1"/>
    </row>
    <row r="226" spans="3:10">
      <c r="C226" s="30"/>
      <c r="D226" s="206"/>
      <c r="E226" s="206"/>
      <c r="F226" s="424"/>
      <c r="J226" s="1"/>
    </row>
    <row r="227" spans="3:10" ht="15" customHeight="1">
      <c r="C227" s="30"/>
      <c r="D227" s="206"/>
      <c r="E227" s="206"/>
      <c r="F227" s="424"/>
      <c r="J227" s="1"/>
    </row>
    <row r="228" spans="3:10">
      <c r="C228" s="30"/>
      <c r="D228" s="206"/>
      <c r="E228" s="206"/>
      <c r="F228" s="424"/>
      <c r="J228" s="1"/>
    </row>
    <row r="229" spans="3:10">
      <c r="C229" s="30"/>
      <c r="D229" s="206"/>
      <c r="E229" s="206"/>
      <c r="F229" s="424"/>
      <c r="J229" s="1"/>
    </row>
    <row r="230" spans="3:10" ht="14.25" customHeight="1">
      <c r="C230" s="30"/>
      <c r="D230" s="206"/>
      <c r="E230" s="206"/>
      <c r="F230" s="424"/>
      <c r="J230" s="1"/>
    </row>
    <row r="231" spans="3:10">
      <c r="C231" s="30"/>
      <c r="D231" s="206"/>
      <c r="E231" s="206"/>
      <c r="F231" s="424"/>
      <c r="J231" s="1"/>
    </row>
    <row r="232" spans="3:10">
      <c r="C232" s="30"/>
      <c r="D232" s="206"/>
      <c r="E232" s="206"/>
      <c r="F232" s="424"/>
      <c r="J232" s="1"/>
    </row>
    <row r="233" spans="3:10">
      <c r="C233" s="30"/>
      <c r="D233" s="206"/>
      <c r="E233" s="206"/>
      <c r="F233" s="424"/>
      <c r="J233" s="1"/>
    </row>
    <row r="234" spans="3:10">
      <c r="C234" s="30"/>
      <c r="D234" s="206"/>
      <c r="E234" s="206"/>
      <c r="F234" s="424"/>
      <c r="J234" s="1"/>
    </row>
    <row r="235" spans="3:10">
      <c r="C235" s="30"/>
      <c r="D235" s="206"/>
      <c r="E235" s="206"/>
      <c r="F235" s="424"/>
      <c r="J235" s="1"/>
    </row>
    <row r="236" spans="3:10">
      <c r="C236" s="30"/>
      <c r="D236" s="206"/>
      <c r="E236" s="206"/>
      <c r="F236" s="424"/>
      <c r="J236" s="1"/>
    </row>
    <row r="237" spans="3:10">
      <c r="C237" s="30"/>
      <c r="D237" s="206"/>
      <c r="E237" s="206"/>
      <c r="F237" s="424"/>
      <c r="J237" s="1"/>
    </row>
    <row r="238" spans="3:10">
      <c r="C238" s="30"/>
      <c r="D238" s="206"/>
      <c r="E238" s="206"/>
      <c r="F238" s="424"/>
      <c r="J238" s="1"/>
    </row>
    <row r="239" spans="3:10">
      <c r="C239" s="30"/>
      <c r="D239" s="206"/>
      <c r="E239" s="206"/>
      <c r="F239" s="424"/>
      <c r="J239" s="1"/>
    </row>
    <row r="240" spans="3:10" ht="12.75" customHeight="1">
      <c r="C240" s="30"/>
      <c r="D240" s="206"/>
      <c r="E240" s="206"/>
      <c r="F240" s="424"/>
      <c r="J240" s="1"/>
    </row>
    <row r="241" spans="3:10">
      <c r="C241" s="30"/>
      <c r="D241" s="206"/>
      <c r="E241" s="206"/>
      <c r="F241" s="424"/>
      <c r="J241" s="1"/>
    </row>
    <row r="242" spans="3:10" ht="14.25" customHeight="1">
      <c r="C242" s="30"/>
      <c r="D242" s="206"/>
      <c r="E242" s="206"/>
      <c r="F242" s="424"/>
      <c r="J242" s="1"/>
    </row>
    <row r="243" spans="3:10">
      <c r="C243" s="30"/>
      <c r="D243" s="206"/>
      <c r="E243" s="206"/>
      <c r="F243" s="424"/>
      <c r="J243" s="1"/>
    </row>
    <row r="244" spans="3:10" ht="51" customHeight="1">
      <c r="C244" s="30"/>
      <c r="D244" s="206"/>
      <c r="E244" s="206"/>
      <c r="F244" s="424"/>
      <c r="J244" s="1"/>
    </row>
    <row r="245" spans="3:10" ht="12.75" customHeight="1">
      <c r="C245" s="30"/>
      <c r="D245" s="206"/>
      <c r="E245" s="206"/>
      <c r="F245" s="424"/>
      <c r="J245" s="1"/>
    </row>
    <row r="246" spans="3:10">
      <c r="C246" s="30"/>
      <c r="D246" s="206"/>
      <c r="E246" s="206"/>
      <c r="F246" s="424"/>
      <c r="J246" s="1"/>
    </row>
    <row r="247" spans="3:10">
      <c r="C247" s="30"/>
      <c r="D247" s="206"/>
      <c r="E247" s="206"/>
      <c r="F247" s="424"/>
      <c r="J247" s="1"/>
    </row>
    <row r="248" spans="3:10">
      <c r="C248" s="30"/>
      <c r="D248" s="206"/>
      <c r="E248" s="206"/>
      <c r="F248" s="424"/>
      <c r="J248" s="1"/>
    </row>
    <row r="249" spans="3:10">
      <c r="C249" s="30"/>
      <c r="D249" s="206"/>
      <c r="E249" s="206"/>
      <c r="F249" s="424"/>
      <c r="J249" s="1"/>
    </row>
    <row r="250" spans="3:10">
      <c r="C250" s="30"/>
      <c r="D250" s="206"/>
      <c r="E250" s="206"/>
      <c r="F250" s="424"/>
      <c r="J250" s="1"/>
    </row>
    <row r="251" spans="3:10">
      <c r="C251" s="30"/>
      <c r="D251" s="206"/>
      <c r="E251" s="206"/>
      <c r="F251" s="424"/>
      <c r="J251" s="1"/>
    </row>
    <row r="252" spans="3:10">
      <c r="C252" s="30"/>
      <c r="D252" s="206"/>
      <c r="E252" s="206"/>
      <c r="F252" s="424"/>
      <c r="J252" s="1"/>
    </row>
    <row r="253" spans="3:10">
      <c r="C253" s="30"/>
      <c r="D253" s="206"/>
      <c r="E253" s="206"/>
      <c r="F253" s="424"/>
      <c r="J253" s="1"/>
    </row>
    <row r="254" spans="3:10" ht="15" customHeight="1">
      <c r="C254" s="30"/>
      <c r="D254" s="206"/>
      <c r="E254" s="206"/>
      <c r="F254" s="424"/>
      <c r="J254" s="1"/>
    </row>
    <row r="255" spans="3:10">
      <c r="C255" s="30"/>
      <c r="D255" s="206"/>
      <c r="E255" s="206"/>
      <c r="F255" s="424"/>
      <c r="J255" s="1"/>
    </row>
    <row r="256" spans="3:10" ht="147.75" customHeight="1">
      <c r="C256" s="30"/>
      <c r="D256" s="206"/>
      <c r="E256" s="206"/>
      <c r="F256" s="424"/>
      <c r="J256" s="1"/>
    </row>
    <row r="257" spans="3:10" ht="82.5" customHeight="1">
      <c r="C257" s="30"/>
      <c r="D257" s="206"/>
      <c r="E257" s="206"/>
      <c r="F257" s="424"/>
      <c r="J257" s="1"/>
    </row>
    <row r="258" spans="3:10" ht="12.75" customHeight="1">
      <c r="C258" s="30"/>
      <c r="D258" s="206"/>
      <c r="E258" s="206"/>
      <c r="F258" s="424"/>
      <c r="J258" s="1"/>
    </row>
    <row r="259" spans="3:10" ht="106.5" customHeight="1">
      <c r="C259" s="30"/>
      <c r="D259" s="206"/>
      <c r="E259" s="206"/>
      <c r="F259" s="424"/>
      <c r="J259" s="1"/>
    </row>
    <row r="260" spans="3:10" ht="227.25" customHeight="1">
      <c r="C260" s="30"/>
      <c r="D260" s="206"/>
      <c r="E260" s="206"/>
      <c r="F260" s="424"/>
      <c r="J260" s="1"/>
    </row>
    <row r="261" spans="3:10" ht="135" customHeight="1">
      <c r="C261" s="30"/>
      <c r="D261" s="206"/>
      <c r="E261" s="206"/>
      <c r="F261" s="424"/>
      <c r="J261" s="1"/>
    </row>
    <row r="262" spans="3:10" ht="81" customHeight="1">
      <c r="C262" s="30"/>
      <c r="D262" s="206"/>
      <c r="E262" s="206"/>
      <c r="F262" s="424"/>
      <c r="J262" s="1"/>
    </row>
    <row r="263" spans="3:10" ht="14.25" customHeight="1">
      <c r="C263" s="30"/>
      <c r="D263" s="206"/>
      <c r="E263" s="206"/>
      <c r="F263" s="424"/>
      <c r="J263" s="1"/>
    </row>
    <row r="264" spans="3:10" ht="13.5" customHeight="1">
      <c r="C264" s="30"/>
      <c r="D264" s="206"/>
      <c r="E264" s="206"/>
      <c r="F264" s="424"/>
      <c r="J264" s="1"/>
    </row>
    <row r="265" spans="3:10" ht="39" customHeight="1">
      <c r="C265" s="30"/>
      <c r="D265" s="206"/>
      <c r="E265" s="206"/>
      <c r="F265" s="424"/>
      <c r="J265" s="1"/>
    </row>
    <row r="266" spans="3:10" ht="27" customHeight="1">
      <c r="C266" s="30"/>
      <c r="D266" s="206"/>
      <c r="E266" s="206"/>
      <c r="F266" s="424"/>
      <c r="J266" s="1"/>
    </row>
    <row r="267" spans="3:10">
      <c r="C267" s="30"/>
      <c r="D267" s="206"/>
      <c r="E267" s="206"/>
      <c r="F267" s="424"/>
      <c r="J267" s="1"/>
    </row>
    <row r="268" spans="3:10">
      <c r="C268" s="30"/>
      <c r="D268" s="206"/>
      <c r="E268" s="206"/>
      <c r="F268" s="424"/>
      <c r="J268" s="1"/>
    </row>
    <row r="269" spans="3:10">
      <c r="C269" s="30"/>
      <c r="D269" s="206"/>
      <c r="E269" s="206"/>
      <c r="F269" s="424"/>
      <c r="J269" s="1"/>
    </row>
    <row r="270" spans="3:10">
      <c r="C270" s="30"/>
      <c r="D270" s="206"/>
      <c r="E270" s="206"/>
      <c r="F270" s="424"/>
      <c r="J270" s="1"/>
    </row>
    <row r="271" spans="3:10">
      <c r="C271" s="30"/>
      <c r="D271" s="206"/>
      <c r="E271" s="206"/>
      <c r="F271" s="424"/>
      <c r="J271" s="1"/>
    </row>
    <row r="272" spans="3:10">
      <c r="C272" s="30"/>
      <c r="D272" s="206"/>
      <c r="E272" s="206"/>
      <c r="F272" s="424"/>
      <c r="J272" s="1"/>
    </row>
    <row r="273" spans="3:10">
      <c r="C273" s="30"/>
      <c r="D273" s="206"/>
      <c r="E273" s="206"/>
      <c r="F273" s="424"/>
      <c r="J273" s="1"/>
    </row>
    <row r="274" spans="3:10">
      <c r="C274" s="30"/>
      <c r="D274" s="206"/>
      <c r="E274" s="206"/>
      <c r="F274" s="424"/>
      <c r="J274" s="1"/>
    </row>
    <row r="275" spans="3:10" ht="12.75" customHeight="1">
      <c r="C275" s="30"/>
      <c r="D275" s="206"/>
      <c r="E275" s="206"/>
      <c r="F275" s="424"/>
      <c r="J275" s="1"/>
    </row>
    <row r="276" spans="3:10">
      <c r="C276" s="30"/>
      <c r="D276" s="206"/>
      <c r="E276" s="206"/>
      <c r="F276" s="424"/>
      <c r="J276" s="1"/>
    </row>
    <row r="277" spans="3:10">
      <c r="C277" s="30"/>
      <c r="D277" s="206"/>
      <c r="E277" s="206"/>
      <c r="F277" s="424"/>
      <c r="J277" s="1"/>
    </row>
    <row r="278" spans="3:10" ht="156.75" customHeight="1">
      <c r="C278" s="30"/>
      <c r="D278" s="206"/>
      <c r="E278" s="206"/>
      <c r="F278" s="424"/>
      <c r="J278" s="1"/>
    </row>
    <row r="279" spans="3:10" ht="169.5" customHeight="1">
      <c r="C279" s="30"/>
      <c r="D279" s="206"/>
      <c r="E279" s="206"/>
      <c r="F279" s="424"/>
      <c r="J279" s="1"/>
    </row>
    <row r="280" spans="3:10" ht="12.75" customHeight="1">
      <c r="C280" s="30"/>
      <c r="D280" s="206"/>
      <c r="E280" s="206"/>
      <c r="F280" s="424"/>
      <c r="J280" s="1"/>
    </row>
    <row r="281" spans="3:10" ht="168.75" customHeight="1">
      <c r="C281" s="30"/>
      <c r="D281" s="206"/>
      <c r="E281" s="206"/>
      <c r="F281" s="424"/>
      <c r="J281" s="1"/>
    </row>
    <row r="282" spans="3:10" ht="113.25" customHeight="1">
      <c r="C282" s="30"/>
      <c r="D282" s="206"/>
      <c r="E282" s="206"/>
      <c r="F282" s="424"/>
      <c r="J282" s="1"/>
    </row>
    <row r="283" spans="3:10" ht="123.75" customHeight="1">
      <c r="C283" s="30"/>
      <c r="D283" s="206"/>
      <c r="E283" s="206"/>
      <c r="F283" s="424"/>
      <c r="J283" s="1"/>
    </row>
    <row r="284" spans="3:10" ht="191.25" customHeight="1">
      <c r="C284" s="30"/>
      <c r="D284" s="206"/>
      <c r="E284" s="206"/>
      <c r="F284" s="424"/>
      <c r="J284" s="1"/>
    </row>
    <row r="285" spans="3:10" ht="13.5" customHeight="1">
      <c r="C285" s="30"/>
      <c r="D285" s="206"/>
      <c r="E285" s="206"/>
      <c r="F285" s="424"/>
      <c r="J285" s="1"/>
    </row>
    <row r="286" spans="3:10" ht="28.5" customHeight="1">
      <c r="C286" s="30"/>
      <c r="D286" s="206"/>
      <c r="E286" s="206"/>
      <c r="F286" s="424"/>
      <c r="J286" s="1"/>
    </row>
    <row r="287" spans="3:10" ht="39" customHeight="1">
      <c r="C287" s="30"/>
      <c r="D287" s="206"/>
      <c r="E287" s="206"/>
      <c r="F287" s="424"/>
      <c r="J287" s="1"/>
    </row>
    <row r="288" spans="3:10">
      <c r="C288" s="30"/>
      <c r="D288" s="206"/>
      <c r="E288" s="206"/>
      <c r="F288" s="424"/>
      <c r="J288" s="1"/>
    </row>
    <row r="289" spans="3:10">
      <c r="C289" s="30"/>
      <c r="D289" s="206"/>
      <c r="E289" s="206"/>
      <c r="F289" s="424"/>
      <c r="J289" s="1"/>
    </row>
    <row r="290" spans="3:10">
      <c r="C290" s="30"/>
      <c r="D290" s="206"/>
      <c r="E290" s="206"/>
      <c r="F290" s="424"/>
      <c r="J290" s="1"/>
    </row>
    <row r="291" spans="3:10">
      <c r="C291" s="30"/>
      <c r="D291" s="206"/>
      <c r="E291" s="206"/>
      <c r="F291" s="424"/>
      <c r="J291" s="1"/>
    </row>
    <row r="292" spans="3:10">
      <c r="C292" s="30"/>
      <c r="D292" s="206"/>
      <c r="E292" s="206"/>
      <c r="F292" s="424"/>
      <c r="J292" s="1"/>
    </row>
    <row r="293" spans="3:10">
      <c r="C293" s="30"/>
      <c r="D293" s="206"/>
      <c r="E293" s="206"/>
      <c r="F293" s="424"/>
      <c r="J293" s="1"/>
    </row>
    <row r="294" spans="3:10">
      <c r="C294" s="30"/>
      <c r="D294" s="206"/>
      <c r="E294" s="206"/>
      <c r="F294" s="424"/>
      <c r="J294" s="1"/>
    </row>
    <row r="295" spans="3:10">
      <c r="C295" s="30"/>
      <c r="D295" s="206"/>
      <c r="E295" s="206"/>
      <c r="F295" s="424"/>
      <c r="J295" s="1"/>
    </row>
    <row r="296" spans="3:10">
      <c r="C296" s="30"/>
      <c r="D296" s="206"/>
      <c r="E296" s="206"/>
      <c r="F296" s="424"/>
      <c r="J296" s="1"/>
    </row>
    <row r="297" spans="3:10">
      <c r="C297" s="30"/>
      <c r="D297" s="206"/>
      <c r="E297" s="206"/>
      <c r="F297" s="424"/>
      <c r="J297" s="1"/>
    </row>
    <row r="298" spans="3:10">
      <c r="C298" s="30"/>
      <c r="D298" s="206"/>
      <c r="E298" s="206"/>
      <c r="F298" s="424"/>
      <c r="J298" s="1"/>
    </row>
    <row r="299" spans="3:10">
      <c r="C299" s="30"/>
      <c r="D299" s="206"/>
      <c r="E299" s="206"/>
      <c r="F299" s="424"/>
      <c r="J299" s="1"/>
    </row>
    <row r="300" spans="3:10">
      <c r="C300" s="30"/>
      <c r="D300" s="206"/>
      <c r="E300" s="206"/>
      <c r="F300" s="424"/>
      <c r="J300" s="1"/>
    </row>
    <row r="301" spans="3:10">
      <c r="C301" s="30"/>
      <c r="D301" s="206"/>
      <c r="E301" s="206"/>
      <c r="F301" s="424"/>
      <c r="J301" s="1"/>
    </row>
    <row r="302" spans="3:10">
      <c r="C302" s="30"/>
      <c r="D302" s="206"/>
      <c r="E302" s="206"/>
      <c r="F302" s="424"/>
      <c r="J302" s="1"/>
    </row>
    <row r="303" spans="3:10">
      <c r="C303" s="30"/>
      <c r="D303" s="206"/>
      <c r="E303" s="206"/>
      <c r="F303" s="424"/>
      <c r="J303" s="1"/>
    </row>
    <row r="304" spans="3:10">
      <c r="C304" s="30"/>
      <c r="D304" s="206"/>
      <c r="E304" s="206"/>
      <c r="F304" s="424"/>
      <c r="J304" s="1"/>
    </row>
    <row r="305" spans="3:10">
      <c r="C305" s="30"/>
      <c r="D305" s="206"/>
      <c r="E305" s="206"/>
      <c r="F305" s="424"/>
      <c r="J305" s="1"/>
    </row>
    <row r="306" spans="3:10">
      <c r="C306" s="30"/>
      <c r="D306" s="206"/>
      <c r="E306" s="206"/>
      <c r="F306" s="424"/>
      <c r="J306" s="1"/>
    </row>
    <row r="307" spans="3:10">
      <c r="C307" s="30"/>
      <c r="D307" s="206"/>
      <c r="E307" s="206"/>
      <c r="F307" s="424"/>
      <c r="J307" s="1"/>
    </row>
    <row r="308" spans="3:10">
      <c r="C308" s="30"/>
      <c r="D308" s="206"/>
      <c r="E308" s="206"/>
      <c r="F308" s="424"/>
      <c r="J308" s="1"/>
    </row>
    <row r="309" spans="3:10">
      <c r="C309" s="30"/>
      <c r="D309" s="206"/>
      <c r="E309" s="206"/>
      <c r="F309" s="424"/>
      <c r="J309" s="1"/>
    </row>
    <row r="310" spans="3:10" ht="13.5" customHeight="1">
      <c r="C310" s="30"/>
      <c r="D310" s="206"/>
      <c r="E310" s="206"/>
      <c r="F310" s="424"/>
      <c r="J310" s="1"/>
    </row>
    <row r="311" spans="3:10">
      <c r="C311" s="30"/>
      <c r="D311" s="206"/>
      <c r="E311" s="206"/>
      <c r="F311" s="424"/>
      <c r="J311" s="1"/>
    </row>
    <row r="312" spans="3:10">
      <c r="C312" s="30"/>
      <c r="D312" s="206"/>
      <c r="E312" s="206"/>
      <c r="F312" s="424"/>
      <c r="J312" s="1"/>
    </row>
    <row r="313" spans="3:10">
      <c r="C313" s="30"/>
      <c r="D313" s="206"/>
      <c r="E313" s="206"/>
      <c r="F313" s="424"/>
      <c r="J313" s="1"/>
    </row>
    <row r="314" spans="3:10">
      <c r="C314" s="30"/>
      <c r="D314" s="206"/>
      <c r="E314" s="206"/>
      <c r="F314" s="424"/>
      <c r="J314" s="1"/>
    </row>
    <row r="315" spans="3:10">
      <c r="C315" s="30"/>
      <c r="D315" s="206"/>
      <c r="E315" s="206"/>
      <c r="F315" s="424"/>
      <c r="J315" s="1"/>
    </row>
    <row r="316" spans="3:10">
      <c r="C316" s="30"/>
      <c r="D316" s="206"/>
      <c r="E316" s="206"/>
      <c r="F316" s="424"/>
      <c r="J316" s="1"/>
    </row>
    <row r="317" spans="3:10">
      <c r="C317" s="30"/>
      <c r="D317" s="206"/>
      <c r="E317" s="206"/>
      <c r="F317" s="424"/>
      <c r="J317" s="1"/>
    </row>
    <row r="318" spans="3:10">
      <c r="C318" s="30"/>
      <c r="D318" s="206"/>
      <c r="E318" s="206"/>
      <c r="F318" s="424"/>
      <c r="J318" s="1"/>
    </row>
    <row r="319" spans="3:10">
      <c r="C319" s="30"/>
      <c r="D319" s="206"/>
      <c r="E319" s="206"/>
      <c r="F319" s="424"/>
      <c r="J319" s="1"/>
    </row>
    <row r="320" spans="3:10">
      <c r="C320" s="30"/>
      <c r="D320" s="206"/>
      <c r="E320" s="206"/>
      <c r="F320" s="424"/>
      <c r="J320" s="1"/>
    </row>
    <row r="321" spans="3:10">
      <c r="C321" s="30"/>
      <c r="D321" s="206"/>
      <c r="E321" s="206"/>
      <c r="F321" s="424"/>
      <c r="J321" s="1"/>
    </row>
    <row r="322" spans="3:10">
      <c r="C322" s="30"/>
      <c r="D322" s="206"/>
      <c r="E322" s="206"/>
      <c r="F322" s="424"/>
      <c r="J322" s="1"/>
    </row>
    <row r="323" spans="3:10">
      <c r="C323" s="30"/>
      <c r="D323" s="206"/>
      <c r="E323" s="206"/>
      <c r="F323" s="424"/>
      <c r="J323" s="1"/>
    </row>
    <row r="324" spans="3:10">
      <c r="C324" s="30"/>
      <c r="D324" s="206"/>
      <c r="E324" s="206"/>
      <c r="F324" s="424"/>
      <c r="J324" s="1"/>
    </row>
    <row r="325" spans="3:10">
      <c r="C325" s="30"/>
      <c r="D325" s="206"/>
      <c r="E325" s="206"/>
      <c r="F325" s="424"/>
      <c r="J325" s="1"/>
    </row>
    <row r="326" spans="3:10">
      <c r="C326" s="30"/>
      <c r="D326" s="206"/>
      <c r="E326" s="206"/>
      <c r="F326" s="424"/>
      <c r="J326" s="1"/>
    </row>
    <row r="327" spans="3:10">
      <c r="C327" s="30"/>
      <c r="D327" s="206"/>
      <c r="E327" s="206"/>
      <c r="F327" s="424"/>
      <c r="J327" s="1"/>
    </row>
    <row r="328" spans="3:10">
      <c r="C328" s="30"/>
      <c r="D328" s="206"/>
      <c r="E328" s="206"/>
      <c r="F328" s="424"/>
      <c r="J328" s="1"/>
    </row>
    <row r="329" spans="3:10">
      <c r="C329" s="30"/>
      <c r="D329" s="206"/>
      <c r="E329" s="206"/>
      <c r="F329" s="424"/>
      <c r="J329" s="1"/>
    </row>
    <row r="330" spans="3:10">
      <c r="C330" s="30"/>
      <c r="D330" s="206"/>
      <c r="E330" s="206"/>
      <c r="F330" s="424"/>
      <c r="J330" s="1"/>
    </row>
    <row r="331" spans="3:10">
      <c r="C331" s="30"/>
      <c r="D331" s="206"/>
      <c r="E331" s="206"/>
      <c r="F331" s="424"/>
      <c r="J331" s="1"/>
    </row>
    <row r="332" spans="3:10">
      <c r="C332" s="30"/>
      <c r="D332" s="206"/>
      <c r="E332" s="206"/>
      <c r="F332" s="424"/>
      <c r="J332" s="1"/>
    </row>
    <row r="333" spans="3:10">
      <c r="C333" s="30"/>
      <c r="D333" s="206"/>
      <c r="E333" s="206"/>
      <c r="F333" s="424"/>
      <c r="J333" s="1"/>
    </row>
    <row r="334" spans="3:10">
      <c r="C334" s="30"/>
      <c r="D334" s="206"/>
      <c r="E334" s="206"/>
      <c r="F334" s="424"/>
      <c r="J334" s="1"/>
    </row>
    <row r="335" spans="3:10">
      <c r="C335" s="30"/>
      <c r="D335" s="206"/>
      <c r="E335" s="206"/>
      <c r="F335" s="424"/>
      <c r="J335" s="1"/>
    </row>
    <row r="336" spans="3:10">
      <c r="C336" s="30"/>
      <c r="D336" s="206"/>
      <c r="E336" s="206"/>
      <c r="F336" s="424"/>
      <c r="J336" s="1"/>
    </row>
    <row r="337" spans="3:10">
      <c r="C337" s="30"/>
      <c r="D337" s="206"/>
      <c r="E337" s="206"/>
      <c r="F337" s="424"/>
      <c r="J337" s="1"/>
    </row>
    <row r="338" spans="3:10">
      <c r="C338" s="30"/>
      <c r="D338" s="206"/>
      <c r="E338" s="206"/>
      <c r="F338" s="424"/>
      <c r="J338" s="1"/>
    </row>
    <row r="339" spans="3:10">
      <c r="C339" s="30"/>
      <c r="D339" s="206"/>
      <c r="E339" s="206"/>
      <c r="F339" s="424"/>
      <c r="J339" s="1"/>
    </row>
    <row r="340" spans="3:10">
      <c r="C340" s="30"/>
      <c r="D340" s="206"/>
      <c r="E340" s="206"/>
      <c r="F340" s="424"/>
      <c r="J340" s="1"/>
    </row>
    <row r="341" spans="3:10">
      <c r="C341" s="30"/>
      <c r="D341" s="206"/>
      <c r="E341" s="206"/>
      <c r="F341" s="424"/>
      <c r="J341" s="1"/>
    </row>
    <row r="342" spans="3:10">
      <c r="C342" s="30"/>
      <c r="D342" s="206"/>
      <c r="E342" s="206"/>
      <c r="F342" s="424"/>
      <c r="J342" s="1"/>
    </row>
    <row r="343" spans="3:10" ht="15" customHeight="1">
      <c r="C343" s="30"/>
      <c r="D343" s="206"/>
      <c r="E343" s="206"/>
      <c r="F343" s="424"/>
      <c r="J343" s="1"/>
    </row>
    <row r="344" spans="3:10">
      <c r="C344" s="30"/>
      <c r="D344" s="206"/>
      <c r="E344" s="206"/>
      <c r="F344" s="424"/>
      <c r="J344" s="1"/>
    </row>
    <row r="345" spans="3:10">
      <c r="C345" s="30"/>
      <c r="D345" s="206"/>
      <c r="E345" s="206"/>
      <c r="F345" s="424"/>
      <c r="J345" s="1"/>
    </row>
    <row r="346" spans="3:10">
      <c r="C346" s="30"/>
      <c r="D346" s="206"/>
      <c r="E346" s="206"/>
      <c r="F346" s="424"/>
      <c r="J346" s="1"/>
    </row>
    <row r="347" spans="3:10" ht="12.75" customHeight="1">
      <c r="C347" s="30"/>
      <c r="D347" s="206"/>
      <c r="E347" s="206"/>
      <c r="F347" s="424"/>
      <c r="J347" s="1"/>
    </row>
    <row r="348" spans="3:10" ht="12.75" customHeight="1">
      <c r="C348" s="30"/>
      <c r="D348" s="206"/>
      <c r="E348" s="206"/>
      <c r="F348" s="424"/>
      <c r="J348" s="1"/>
    </row>
    <row r="349" spans="3:10" ht="129" customHeight="1">
      <c r="C349" s="30"/>
      <c r="D349" s="206"/>
      <c r="E349" s="206"/>
      <c r="F349" s="424"/>
      <c r="J349" s="1"/>
    </row>
    <row r="350" spans="3:10" ht="180" customHeight="1">
      <c r="C350" s="30"/>
      <c r="D350" s="206"/>
      <c r="E350" s="206"/>
      <c r="F350" s="424"/>
      <c r="J350" s="1"/>
    </row>
    <row r="351" spans="3:10" ht="80.25" customHeight="1">
      <c r="C351" s="30"/>
      <c r="D351" s="206"/>
      <c r="E351" s="206"/>
      <c r="F351" s="424"/>
      <c r="J351" s="1"/>
    </row>
    <row r="352" spans="3:10" ht="103.5" customHeight="1">
      <c r="C352" s="30"/>
      <c r="D352" s="206"/>
      <c r="E352" s="206"/>
      <c r="F352" s="424"/>
      <c r="J352" s="1"/>
    </row>
    <row r="353" spans="3:10" ht="15" customHeight="1">
      <c r="C353" s="30"/>
      <c r="D353" s="206"/>
      <c r="E353" s="206"/>
      <c r="F353" s="424"/>
      <c r="J353" s="1"/>
    </row>
    <row r="354" spans="3:10">
      <c r="C354" s="30"/>
      <c r="D354" s="206"/>
      <c r="E354" s="206"/>
      <c r="F354" s="424"/>
      <c r="J354" s="1"/>
    </row>
    <row r="355" spans="3:10" ht="27" customHeight="1">
      <c r="C355" s="30"/>
      <c r="D355" s="206"/>
      <c r="E355" s="206"/>
      <c r="F355" s="424"/>
      <c r="J355" s="1"/>
    </row>
    <row r="356" spans="3:10" ht="13.5" customHeight="1">
      <c r="C356" s="30"/>
      <c r="D356" s="206"/>
      <c r="E356" s="206"/>
      <c r="F356" s="424"/>
      <c r="J356" s="1"/>
    </row>
    <row r="357" spans="3:10" ht="53.25" customHeight="1">
      <c r="C357" s="30"/>
      <c r="D357" s="206"/>
      <c r="E357" s="206"/>
      <c r="F357" s="424"/>
      <c r="J357" s="1"/>
    </row>
    <row r="358" spans="3:10" ht="12.75" customHeight="1">
      <c r="C358" s="30"/>
      <c r="D358" s="206"/>
      <c r="E358" s="206"/>
      <c r="F358" s="424"/>
      <c r="J358" s="1"/>
    </row>
    <row r="359" spans="3:10" ht="13.5" customHeight="1">
      <c r="C359" s="30"/>
      <c r="D359" s="206"/>
      <c r="E359" s="206"/>
      <c r="F359" s="424"/>
      <c r="J359" s="1"/>
    </row>
    <row r="360" spans="3:10">
      <c r="C360" s="30"/>
      <c r="D360" s="206"/>
      <c r="E360" s="206"/>
      <c r="F360" s="424"/>
      <c r="J360" s="1"/>
    </row>
    <row r="361" spans="3:10">
      <c r="C361" s="30"/>
      <c r="D361" s="206"/>
      <c r="E361" s="206"/>
      <c r="F361" s="424"/>
      <c r="J361" s="1"/>
    </row>
    <row r="362" spans="3:10" ht="27" customHeight="1">
      <c r="C362" s="30"/>
      <c r="D362" s="206"/>
      <c r="E362" s="206"/>
      <c r="F362" s="424"/>
      <c r="J362" s="1"/>
    </row>
    <row r="363" spans="3:10" ht="12.75" customHeight="1">
      <c r="C363" s="30"/>
      <c r="D363" s="206"/>
      <c r="E363" s="206"/>
      <c r="F363" s="424"/>
      <c r="J363" s="1"/>
    </row>
    <row r="364" spans="3:10" ht="12" customHeight="1">
      <c r="C364" s="30"/>
      <c r="D364" s="206"/>
      <c r="E364" s="206"/>
      <c r="F364" s="424"/>
      <c r="J364" s="1"/>
    </row>
    <row r="365" spans="3:10">
      <c r="C365" s="30"/>
      <c r="D365" s="206"/>
      <c r="E365" s="206"/>
      <c r="F365" s="424"/>
      <c r="J365" s="1"/>
    </row>
    <row r="366" spans="3:10" ht="13.5" customHeight="1">
      <c r="C366" s="30"/>
      <c r="D366" s="206"/>
      <c r="E366" s="206"/>
      <c r="F366" s="424"/>
      <c r="J366" s="1"/>
    </row>
    <row r="367" spans="3:10">
      <c r="C367" s="30"/>
      <c r="D367" s="206"/>
      <c r="E367" s="206"/>
      <c r="F367" s="424"/>
      <c r="J367" s="1"/>
    </row>
    <row r="368" spans="3:10" ht="15.75" customHeight="1">
      <c r="C368" s="30"/>
      <c r="D368" s="206"/>
      <c r="E368" s="206"/>
      <c r="F368" s="424"/>
      <c r="J368" s="1"/>
    </row>
    <row r="369" spans="3:10">
      <c r="C369" s="30"/>
      <c r="D369" s="206"/>
      <c r="E369" s="206"/>
      <c r="F369" s="424"/>
      <c r="J369" s="1"/>
    </row>
    <row r="370" spans="3:10">
      <c r="C370" s="30"/>
      <c r="D370" s="206"/>
      <c r="E370" s="206"/>
      <c r="F370" s="424"/>
      <c r="J370" s="1"/>
    </row>
    <row r="371" spans="3:10">
      <c r="C371" s="30"/>
      <c r="D371" s="206"/>
      <c r="E371" s="206"/>
      <c r="F371" s="424"/>
      <c r="J371" s="1"/>
    </row>
    <row r="372" spans="3:10" ht="14.25" customHeight="1">
      <c r="C372" s="30"/>
      <c r="D372" s="206"/>
      <c r="E372" s="206"/>
      <c r="F372" s="424"/>
      <c r="J372" s="1"/>
    </row>
    <row r="373" spans="3:10" ht="54" customHeight="1">
      <c r="C373" s="30"/>
      <c r="D373" s="206"/>
      <c r="E373" s="206"/>
      <c r="F373" s="424"/>
      <c r="J373" s="1"/>
    </row>
    <row r="374" spans="3:10">
      <c r="C374" s="30"/>
      <c r="D374" s="206"/>
      <c r="E374" s="206"/>
      <c r="F374" s="424"/>
      <c r="J374" s="1"/>
    </row>
    <row r="375" spans="3:10">
      <c r="C375" s="30"/>
      <c r="D375" s="206"/>
      <c r="E375" s="206"/>
      <c r="F375" s="424"/>
      <c r="J375" s="1"/>
    </row>
    <row r="376" spans="3:10" ht="15" customHeight="1">
      <c r="C376" s="30"/>
      <c r="D376" s="206"/>
      <c r="E376" s="206"/>
      <c r="F376" s="424"/>
      <c r="J376" s="1"/>
    </row>
    <row r="377" spans="3:10">
      <c r="C377" s="30"/>
      <c r="D377" s="206"/>
      <c r="E377" s="206"/>
      <c r="F377" s="424"/>
      <c r="J377" s="1"/>
    </row>
    <row r="378" spans="3:10">
      <c r="C378" s="30"/>
      <c r="D378" s="206"/>
      <c r="E378" s="206"/>
      <c r="F378" s="424"/>
      <c r="J378" s="1"/>
    </row>
    <row r="379" spans="3:10">
      <c r="C379" s="30"/>
      <c r="D379" s="206"/>
      <c r="E379" s="206"/>
      <c r="F379" s="424"/>
      <c r="J379" s="1"/>
    </row>
    <row r="380" spans="3:10" ht="27.75" customHeight="1">
      <c r="C380" s="30"/>
      <c r="D380" s="206"/>
      <c r="E380" s="206"/>
      <c r="F380" s="424"/>
      <c r="J380" s="1"/>
    </row>
    <row r="381" spans="3:10">
      <c r="C381" s="30"/>
      <c r="D381" s="206"/>
      <c r="E381" s="206"/>
      <c r="F381" s="424"/>
      <c r="J381" s="1"/>
    </row>
    <row r="382" spans="3:10">
      <c r="C382" s="30"/>
      <c r="D382" s="206"/>
      <c r="E382" s="206"/>
      <c r="F382" s="424"/>
      <c r="J382" s="1"/>
    </row>
    <row r="383" spans="3:10" ht="13.5" customHeight="1">
      <c r="C383" s="30"/>
      <c r="D383" s="206"/>
      <c r="E383" s="206"/>
      <c r="F383" s="424"/>
      <c r="J383" s="1"/>
    </row>
    <row r="384" spans="3:10">
      <c r="C384" s="30"/>
      <c r="D384" s="206"/>
      <c r="E384" s="206"/>
      <c r="F384" s="424"/>
      <c r="J384" s="1"/>
    </row>
    <row r="385" spans="3:10">
      <c r="C385" s="30"/>
      <c r="D385" s="206"/>
      <c r="E385" s="206"/>
      <c r="F385" s="424"/>
      <c r="J385" s="1"/>
    </row>
    <row r="386" spans="3:10">
      <c r="C386" s="30"/>
      <c r="D386" s="206"/>
      <c r="E386" s="206"/>
      <c r="F386" s="424"/>
      <c r="J386" s="1"/>
    </row>
    <row r="387" spans="3:10">
      <c r="C387" s="30"/>
      <c r="D387" s="206"/>
      <c r="E387" s="206"/>
      <c r="F387" s="424"/>
      <c r="J387" s="1"/>
    </row>
    <row r="388" spans="3:10" ht="12.75" customHeight="1">
      <c r="C388" s="30"/>
      <c r="D388" s="206"/>
      <c r="E388" s="206"/>
      <c r="F388" s="424"/>
      <c r="J388" s="1"/>
    </row>
    <row r="389" spans="3:10">
      <c r="C389" s="30"/>
      <c r="D389" s="206"/>
      <c r="E389" s="206"/>
      <c r="F389" s="424"/>
      <c r="J389" s="1"/>
    </row>
    <row r="390" spans="3:10">
      <c r="C390" s="30"/>
      <c r="D390" s="206"/>
      <c r="E390" s="206"/>
      <c r="F390" s="424"/>
      <c r="J390" s="1"/>
    </row>
    <row r="391" spans="3:10">
      <c r="C391" s="30"/>
      <c r="D391" s="206"/>
      <c r="E391" s="206"/>
      <c r="F391" s="424"/>
      <c r="J391" s="1"/>
    </row>
    <row r="392" spans="3:10">
      <c r="C392" s="30"/>
      <c r="D392" s="206"/>
      <c r="E392" s="206"/>
      <c r="F392" s="424"/>
      <c r="J392" s="1"/>
    </row>
    <row r="393" spans="3:10">
      <c r="C393" s="30"/>
      <c r="D393" s="206"/>
      <c r="E393" s="206"/>
      <c r="F393" s="424"/>
      <c r="J393" s="1"/>
    </row>
    <row r="394" spans="3:10">
      <c r="C394" s="30"/>
      <c r="D394" s="206"/>
      <c r="E394" s="206"/>
      <c r="F394" s="424"/>
      <c r="J394" s="1"/>
    </row>
    <row r="395" spans="3:10">
      <c r="C395" s="30"/>
      <c r="D395" s="206"/>
      <c r="E395" s="206"/>
      <c r="F395" s="424"/>
      <c r="J395" s="1"/>
    </row>
    <row r="396" spans="3:10" ht="15" customHeight="1">
      <c r="C396" s="30"/>
      <c r="D396" s="206"/>
      <c r="E396" s="206"/>
      <c r="F396" s="424"/>
      <c r="J396" s="1"/>
    </row>
    <row r="397" spans="3:10">
      <c r="C397" s="30"/>
      <c r="D397" s="206"/>
      <c r="E397" s="206"/>
      <c r="F397" s="424"/>
      <c r="J397" s="1"/>
    </row>
    <row r="398" spans="3:10">
      <c r="C398" s="30"/>
      <c r="D398" s="206"/>
      <c r="E398" s="206"/>
      <c r="F398" s="424"/>
      <c r="J398" s="1"/>
    </row>
    <row r="399" spans="3:10">
      <c r="C399" s="30"/>
      <c r="D399" s="206"/>
      <c r="E399" s="206"/>
      <c r="F399" s="424"/>
      <c r="J399" s="1"/>
    </row>
    <row r="400" spans="3:10">
      <c r="C400" s="30"/>
      <c r="D400" s="206"/>
      <c r="E400" s="206"/>
      <c r="F400" s="424"/>
      <c r="J400" s="1"/>
    </row>
    <row r="401" spans="3:10">
      <c r="C401" s="30"/>
      <c r="D401" s="206"/>
      <c r="E401" s="206"/>
      <c r="F401" s="424"/>
      <c r="J401" s="1"/>
    </row>
    <row r="402" spans="3:10">
      <c r="C402" s="30"/>
      <c r="D402" s="206"/>
      <c r="E402" s="206"/>
      <c r="F402" s="424"/>
      <c r="J402" s="1"/>
    </row>
    <row r="403" spans="3:10">
      <c r="C403" s="30"/>
      <c r="D403" s="206"/>
      <c r="E403" s="206"/>
      <c r="F403" s="424"/>
      <c r="J403" s="1"/>
    </row>
    <row r="404" spans="3:10">
      <c r="C404" s="30"/>
      <c r="D404" s="206"/>
      <c r="E404" s="206"/>
      <c r="F404" s="424"/>
      <c r="J404" s="1"/>
    </row>
    <row r="405" spans="3:10">
      <c r="C405" s="30"/>
      <c r="D405" s="206"/>
      <c r="E405" s="206"/>
      <c r="F405" s="424"/>
      <c r="J405" s="1"/>
    </row>
    <row r="406" spans="3:10">
      <c r="C406" s="30"/>
      <c r="D406" s="206"/>
      <c r="E406" s="206"/>
      <c r="F406" s="424"/>
      <c r="J406" s="1"/>
    </row>
    <row r="407" spans="3:10">
      <c r="C407" s="30"/>
      <c r="D407" s="206"/>
      <c r="E407" s="206"/>
      <c r="F407" s="424"/>
      <c r="J407" s="1"/>
    </row>
    <row r="408" spans="3:10">
      <c r="C408" s="30"/>
      <c r="D408" s="206"/>
      <c r="E408" s="206"/>
      <c r="F408" s="424"/>
      <c r="J408" s="1"/>
    </row>
    <row r="409" spans="3:10">
      <c r="C409" s="30"/>
      <c r="D409" s="206"/>
      <c r="E409" s="206"/>
      <c r="F409" s="424"/>
      <c r="J409" s="1"/>
    </row>
    <row r="410" spans="3:10">
      <c r="C410" s="30"/>
      <c r="D410" s="206"/>
      <c r="E410" s="206"/>
      <c r="F410" s="424"/>
      <c r="J410" s="1"/>
    </row>
    <row r="411" spans="3:10">
      <c r="C411" s="30"/>
      <c r="D411" s="206"/>
      <c r="E411" s="206"/>
      <c r="F411" s="424"/>
      <c r="J411" s="1"/>
    </row>
    <row r="412" spans="3:10">
      <c r="C412" s="30"/>
      <c r="D412" s="206"/>
      <c r="E412" s="206"/>
      <c r="F412" s="424"/>
      <c r="J412" s="1"/>
    </row>
    <row r="413" spans="3:10">
      <c r="C413" s="30"/>
      <c r="D413" s="206"/>
      <c r="E413" s="206"/>
      <c r="F413" s="424"/>
      <c r="J413" s="1"/>
    </row>
    <row r="414" spans="3:10">
      <c r="C414" s="30"/>
      <c r="D414" s="206"/>
      <c r="E414" s="206"/>
      <c r="F414" s="424"/>
      <c r="J414" s="1"/>
    </row>
    <row r="415" spans="3:10">
      <c r="C415" s="30"/>
      <c r="D415" s="206"/>
      <c r="E415" s="206"/>
      <c r="F415" s="424"/>
      <c r="J415" s="1"/>
    </row>
    <row r="416" spans="3:10">
      <c r="C416" s="30"/>
      <c r="D416" s="206"/>
      <c r="E416" s="206"/>
      <c r="F416" s="424"/>
      <c r="J416" s="1"/>
    </row>
    <row r="417" spans="3:10">
      <c r="C417" s="30"/>
      <c r="D417" s="206"/>
      <c r="E417" s="206"/>
      <c r="F417" s="424"/>
      <c r="J417" s="1"/>
    </row>
    <row r="418" spans="3:10">
      <c r="C418" s="30"/>
      <c r="D418" s="206"/>
      <c r="E418" s="206"/>
      <c r="F418" s="424"/>
      <c r="J418" s="1"/>
    </row>
    <row r="419" spans="3:10">
      <c r="C419" s="30"/>
      <c r="D419" s="206"/>
      <c r="E419" s="206"/>
      <c r="F419" s="424"/>
      <c r="J419" s="1"/>
    </row>
    <row r="420" spans="3:10">
      <c r="C420" s="30"/>
      <c r="D420" s="206"/>
      <c r="E420" s="206"/>
      <c r="F420" s="424"/>
      <c r="J420" s="1"/>
    </row>
    <row r="421" spans="3:10">
      <c r="C421" s="30"/>
      <c r="D421" s="206"/>
      <c r="E421" s="206"/>
      <c r="F421" s="424"/>
      <c r="J421" s="1"/>
    </row>
    <row r="422" spans="3:10">
      <c r="C422" s="30"/>
      <c r="D422" s="206"/>
      <c r="E422" s="206"/>
      <c r="F422" s="424"/>
      <c r="J422" s="1"/>
    </row>
    <row r="423" spans="3:10">
      <c r="C423" s="30"/>
      <c r="D423" s="206"/>
      <c r="E423" s="206"/>
      <c r="F423" s="424"/>
      <c r="J423" s="1"/>
    </row>
    <row r="424" spans="3:10">
      <c r="C424" s="30"/>
      <c r="D424" s="206"/>
      <c r="E424" s="206"/>
      <c r="F424" s="424"/>
      <c r="J424" s="1"/>
    </row>
    <row r="425" spans="3:10">
      <c r="C425" s="30"/>
      <c r="D425" s="206"/>
      <c r="E425" s="206"/>
      <c r="F425" s="424"/>
      <c r="J425" s="1"/>
    </row>
    <row r="426" spans="3:10">
      <c r="C426" s="30"/>
      <c r="D426" s="206"/>
      <c r="E426" s="206"/>
      <c r="F426" s="424"/>
      <c r="J426" s="1"/>
    </row>
    <row r="427" spans="3:10">
      <c r="C427" s="30"/>
      <c r="D427" s="206"/>
      <c r="E427" s="206"/>
      <c r="F427" s="424"/>
      <c r="J427" s="1"/>
    </row>
    <row r="428" spans="3:10">
      <c r="C428" s="30"/>
      <c r="D428" s="206"/>
      <c r="E428" s="206"/>
      <c r="F428" s="424"/>
      <c r="J428" s="1"/>
    </row>
    <row r="429" spans="3:10">
      <c r="C429" s="30"/>
      <c r="D429" s="206"/>
      <c r="E429" s="206"/>
      <c r="F429" s="424"/>
      <c r="J429" s="1"/>
    </row>
    <row r="430" spans="3:10">
      <c r="C430" s="30"/>
      <c r="D430" s="206"/>
      <c r="E430" s="206"/>
      <c r="F430" s="424"/>
      <c r="J430" s="1"/>
    </row>
    <row r="431" spans="3:10">
      <c r="C431" s="30"/>
      <c r="D431" s="206"/>
      <c r="E431" s="206"/>
      <c r="F431" s="424"/>
      <c r="J431" s="1"/>
    </row>
    <row r="432" spans="3:10">
      <c r="C432" s="30"/>
      <c r="D432" s="206"/>
      <c r="E432" s="206"/>
      <c r="F432" s="424"/>
      <c r="J432" s="1"/>
    </row>
    <row r="433" spans="3:10">
      <c r="C433" s="30"/>
      <c r="D433" s="206"/>
      <c r="E433" s="206"/>
      <c r="F433" s="424"/>
      <c r="J433" s="1"/>
    </row>
    <row r="434" spans="3:10">
      <c r="C434" s="30"/>
      <c r="D434" s="206"/>
      <c r="E434" s="206"/>
      <c r="F434" s="424"/>
      <c r="J434" s="1"/>
    </row>
    <row r="435" spans="3:10" ht="52.5" customHeight="1">
      <c r="C435" s="30"/>
      <c r="D435" s="206"/>
      <c r="E435" s="206"/>
      <c r="F435" s="424"/>
      <c r="J435" s="1"/>
    </row>
    <row r="436" spans="3:10">
      <c r="C436" s="30"/>
      <c r="D436" s="206"/>
      <c r="E436" s="206"/>
      <c r="F436" s="424"/>
      <c r="J436" s="1"/>
    </row>
    <row r="437" spans="3:10">
      <c r="C437" s="30"/>
      <c r="D437" s="206"/>
      <c r="E437" s="206"/>
      <c r="F437" s="424"/>
      <c r="J437" s="1"/>
    </row>
    <row r="438" spans="3:10">
      <c r="C438" s="30"/>
      <c r="D438" s="206"/>
      <c r="E438" s="206"/>
      <c r="F438" s="424"/>
      <c r="J438" s="1"/>
    </row>
    <row r="439" spans="3:10">
      <c r="C439" s="30"/>
      <c r="D439" s="206"/>
      <c r="E439" s="206"/>
      <c r="F439" s="424"/>
      <c r="J439" s="1"/>
    </row>
    <row r="440" spans="3:10">
      <c r="C440" s="30"/>
      <c r="D440" s="206"/>
      <c r="E440" s="206"/>
      <c r="F440" s="424"/>
      <c r="J440" s="1"/>
    </row>
    <row r="441" spans="3:10" ht="51.75" customHeight="1">
      <c r="C441" s="30"/>
      <c r="D441" s="206"/>
      <c r="E441" s="206"/>
      <c r="F441" s="424"/>
      <c r="J441" s="1"/>
    </row>
    <row r="442" spans="3:10">
      <c r="C442" s="30"/>
      <c r="D442" s="206"/>
      <c r="E442" s="206"/>
      <c r="F442" s="424"/>
      <c r="J442" s="1"/>
    </row>
    <row r="443" spans="3:10">
      <c r="C443" s="30"/>
      <c r="D443" s="206"/>
      <c r="E443" s="206"/>
      <c r="F443" s="424"/>
      <c r="J443" s="1"/>
    </row>
    <row r="444" spans="3:10" ht="54.75" customHeight="1">
      <c r="C444" s="30"/>
      <c r="D444" s="206"/>
      <c r="E444" s="206"/>
      <c r="F444" s="424"/>
      <c r="J444" s="1"/>
    </row>
    <row r="445" spans="3:10" ht="13.5" customHeight="1">
      <c r="C445" s="30"/>
      <c r="D445" s="206"/>
      <c r="E445" s="206"/>
      <c r="F445" s="424"/>
      <c r="J445" s="1"/>
    </row>
    <row r="446" spans="3:10" ht="13.5" customHeight="1">
      <c r="C446" s="30"/>
      <c r="D446" s="206"/>
      <c r="E446" s="206"/>
      <c r="F446" s="424"/>
      <c r="J446" s="1"/>
    </row>
    <row r="447" spans="3:10">
      <c r="C447" s="30"/>
      <c r="D447" s="206"/>
      <c r="E447" s="206"/>
      <c r="F447" s="424"/>
      <c r="J447" s="1"/>
    </row>
    <row r="448" spans="3:10" ht="88.5" customHeight="1">
      <c r="C448" s="30"/>
      <c r="D448" s="206"/>
      <c r="E448" s="206"/>
      <c r="F448" s="424"/>
      <c r="J448" s="1"/>
    </row>
    <row r="449" spans="3:10" ht="54" customHeight="1">
      <c r="C449" s="30"/>
      <c r="D449" s="206"/>
      <c r="E449" s="206"/>
      <c r="F449" s="424"/>
      <c r="J449" s="1"/>
    </row>
    <row r="450" spans="3:10">
      <c r="C450" s="30"/>
      <c r="D450" s="206"/>
      <c r="E450" s="206"/>
      <c r="F450" s="424"/>
      <c r="J450" s="1"/>
    </row>
    <row r="451" spans="3:10">
      <c r="C451" s="30"/>
      <c r="D451" s="206"/>
      <c r="E451" s="206"/>
      <c r="F451" s="424"/>
      <c r="J451" s="1"/>
    </row>
    <row r="452" spans="3:10" ht="55.5" customHeight="1">
      <c r="C452" s="30"/>
      <c r="D452" s="206"/>
      <c r="E452" s="206"/>
      <c r="F452" s="424"/>
      <c r="J452" s="1"/>
    </row>
    <row r="453" spans="3:10">
      <c r="C453" s="30"/>
      <c r="D453" s="206"/>
      <c r="E453" s="206"/>
      <c r="F453" s="424"/>
      <c r="J453" s="1"/>
    </row>
    <row r="454" spans="3:10">
      <c r="C454" s="30"/>
      <c r="D454" s="206"/>
      <c r="E454" s="206"/>
      <c r="F454" s="424"/>
      <c r="J454" s="1"/>
    </row>
    <row r="455" spans="3:10">
      <c r="C455" s="30"/>
      <c r="D455" s="206"/>
      <c r="E455" s="206"/>
      <c r="F455" s="424"/>
      <c r="J455" s="1"/>
    </row>
    <row r="456" spans="3:10" ht="51" customHeight="1">
      <c r="C456" s="30"/>
      <c r="D456" s="206"/>
      <c r="E456" s="206"/>
      <c r="F456" s="424"/>
      <c r="J456" s="1"/>
    </row>
    <row r="457" spans="3:10" ht="56.25" customHeight="1">
      <c r="C457" s="30"/>
      <c r="D457" s="206"/>
      <c r="E457" s="206"/>
      <c r="F457" s="424"/>
      <c r="J457" s="1"/>
    </row>
    <row r="458" spans="3:10">
      <c r="C458" s="30"/>
      <c r="D458" s="206"/>
      <c r="E458" s="206"/>
      <c r="F458" s="424"/>
      <c r="J458" s="1"/>
    </row>
    <row r="459" spans="3:10">
      <c r="C459" s="30"/>
      <c r="D459" s="206"/>
      <c r="E459" s="206"/>
      <c r="F459" s="424"/>
      <c r="J459" s="1"/>
    </row>
    <row r="460" spans="3:10" ht="54.75" customHeight="1">
      <c r="C460" s="30"/>
      <c r="D460" s="206"/>
      <c r="E460" s="206"/>
      <c r="F460" s="424"/>
      <c r="J460" s="1"/>
    </row>
    <row r="461" spans="3:10">
      <c r="C461" s="30"/>
      <c r="D461" s="206"/>
      <c r="E461" s="206"/>
      <c r="F461" s="424"/>
      <c r="J461" s="1"/>
    </row>
    <row r="462" spans="3:10">
      <c r="C462" s="30"/>
      <c r="D462" s="206"/>
      <c r="E462" s="206"/>
      <c r="F462" s="424"/>
      <c r="J462" s="1"/>
    </row>
    <row r="463" spans="3:10" ht="15.75" customHeight="1">
      <c r="C463" s="30"/>
      <c r="D463" s="206"/>
      <c r="E463" s="206"/>
      <c r="F463" s="424"/>
      <c r="J463" s="1"/>
    </row>
    <row r="464" spans="3:10" ht="39.75" customHeight="1">
      <c r="C464" s="30"/>
      <c r="D464" s="206"/>
      <c r="E464" s="206"/>
      <c r="F464" s="424"/>
      <c r="J464" s="1"/>
    </row>
    <row r="465" spans="3:10">
      <c r="C465" s="30"/>
      <c r="D465" s="206"/>
      <c r="E465" s="206"/>
      <c r="F465" s="424"/>
      <c r="J465" s="1"/>
    </row>
    <row r="466" spans="3:10">
      <c r="C466" s="30"/>
      <c r="D466" s="206"/>
      <c r="E466" s="206"/>
      <c r="F466" s="424"/>
      <c r="J466" s="1"/>
    </row>
    <row r="467" spans="3:10">
      <c r="C467" s="30"/>
      <c r="D467" s="206"/>
      <c r="E467" s="206"/>
      <c r="F467" s="424"/>
      <c r="J467" s="1"/>
    </row>
    <row r="468" spans="3:10">
      <c r="C468" s="30"/>
      <c r="D468" s="206"/>
      <c r="E468" s="206"/>
      <c r="F468" s="424"/>
      <c r="J468" s="1"/>
    </row>
    <row r="469" spans="3:10">
      <c r="C469" s="30"/>
      <c r="D469" s="206"/>
      <c r="E469" s="206"/>
      <c r="F469" s="424"/>
      <c r="J469" s="1"/>
    </row>
    <row r="470" spans="3:10">
      <c r="C470" s="30"/>
      <c r="D470" s="206"/>
      <c r="E470" s="206"/>
      <c r="F470" s="424"/>
      <c r="J470" s="1"/>
    </row>
    <row r="471" spans="3:10">
      <c r="C471" s="30"/>
      <c r="D471" s="206"/>
      <c r="E471" s="206"/>
      <c r="F471" s="424"/>
      <c r="J471" s="1"/>
    </row>
    <row r="472" spans="3:10">
      <c r="C472" s="30"/>
      <c r="D472" s="206"/>
      <c r="E472" s="206"/>
      <c r="F472" s="424"/>
      <c r="J472" s="1"/>
    </row>
    <row r="473" spans="3:10">
      <c r="C473" s="30"/>
      <c r="D473" s="206"/>
      <c r="E473" s="206"/>
      <c r="F473" s="424"/>
      <c r="J473" s="1"/>
    </row>
    <row r="474" spans="3:10">
      <c r="C474" s="30"/>
      <c r="D474" s="206"/>
      <c r="E474" s="206"/>
      <c r="F474" s="424"/>
      <c r="J474" s="1"/>
    </row>
    <row r="475" spans="3:10">
      <c r="C475" s="30"/>
      <c r="D475" s="206"/>
      <c r="E475" s="206"/>
      <c r="F475" s="424"/>
      <c r="J475" s="1"/>
    </row>
    <row r="476" spans="3:10">
      <c r="C476" s="30"/>
      <c r="D476" s="206"/>
      <c r="E476" s="206"/>
      <c r="F476" s="424"/>
      <c r="J476" s="1"/>
    </row>
    <row r="477" spans="3:10">
      <c r="C477" s="30"/>
      <c r="D477" s="206"/>
      <c r="E477" s="206"/>
      <c r="F477" s="424"/>
      <c r="J477" s="1"/>
    </row>
    <row r="478" spans="3:10">
      <c r="C478" s="30"/>
      <c r="D478" s="206"/>
      <c r="E478" s="206"/>
      <c r="F478" s="424"/>
      <c r="J478" s="1"/>
    </row>
    <row r="479" spans="3:10">
      <c r="C479" s="30"/>
      <c r="D479" s="206"/>
      <c r="E479" s="206"/>
      <c r="F479" s="424"/>
      <c r="J479" s="1"/>
    </row>
    <row r="480" spans="3:10">
      <c r="C480" s="30"/>
      <c r="D480" s="206"/>
      <c r="E480" s="206"/>
      <c r="F480" s="424"/>
      <c r="J480" s="1"/>
    </row>
    <row r="481" spans="3:10">
      <c r="C481" s="30"/>
      <c r="D481" s="206"/>
      <c r="E481" s="206"/>
      <c r="F481" s="424"/>
      <c r="J481" s="1"/>
    </row>
    <row r="482" spans="3:10">
      <c r="C482" s="30"/>
      <c r="D482" s="206"/>
      <c r="E482" s="206"/>
      <c r="F482" s="424"/>
      <c r="J482" s="1"/>
    </row>
    <row r="483" spans="3:10">
      <c r="C483" s="30"/>
      <c r="D483" s="206"/>
      <c r="E483" s="206"/>
      <c r="F483" s="424"/>
      <c r="J483" s="1"/>
    </row>
    <row r="484" spans="3:10">
      <c r="C484" s="30"/>
      <c r="D484" s="206"/>
      <c r="E484" s="206"/>
      <c r="F484" s="424"/>
      <c r="J484" s="1"/>
    </row>
    <row r="485" spans="3:10">
      <c r="C485" s="30"/>
      <c r="D485" s="206"/>
      <c r="E485" s="206"/>
      <c r="F485" s="424"/>
      <c r="J485" s="1"/>
    </row>
    <row r="486" spans="3:10">
      <c r="C486" s="30"/>
      <c r="D486" s="206"/>
      <c r="E486" s="206"/>
      <c r="F486" s="424"/>
      <c r="J486" s="1"/>
    </row>
    <row r="487" spans="3:10">
      <c r="C487" s="30"/>
      <c r="D487" s="206"/>
      <c r="E487" s="206"/>
      <c r="F487" s="424"/>
      <c r="J487" s="1"/>
    </row>
    <row r="488" spans="3:10">
      <c r="C488" s="30"/>
      <c r="D488" s="206"/>
      <c r="E488" s="206"/>
      <c r="F488" s="424"/>
      <c r="J488" s="1"/>
    </row>
    <row r="489" spans="3:10">
      <c r="C489" s="30"/>
      <c r="D489" s="206"/>
      <c r="E489" s="206"/>
      <c r="F489" s="424"/>
      <c r="J489" s="1"/>
    </row>
    <row r="490" spans="3:10">
      <c r="C490" s="30"/>
      <c r="D490" s="206"/>
      <c r="E490" s="206"/>
      <c r="F490" s="424"/>
      <c r="J490" s="1"/>
    </row>
    <row r="491" spans="3:10">
      <c r="C491" s="30"/>
      <c r="D491" s="206"/>
      <c r="E491" s="206"/>
      <c r="F491" s="424"/>
      <c r="J491" s="1"/>
    </row>
    <row r="492" spans="3:10" ht="14.25" customHeight="1">
      <c r="C492" s="30"/>
      <c r="D492" s="206"/>
      <c r="E492" s="206"/>
      <c r="F492" s="424"/>
      <c r="J492" s="1"/>
    </row>
    <row r="493" spans="3:10">
      <c r="C493" s="30"/>
      <c r="D493" s="206"/>
      <c r="E493" s="206"/>
      <c r="F493" s="424"/>
      <c r="J493" s="1"/>
    </row>
    <row r="494" spans="3:10" ht="28.5" customHeight="1">
      <c r="C494" s="30"/>
      <c r="D494" s="206"/>
      <c r="E494" s="206"/>
      <c r="F494" s="424"/>
      <c r="J494" s="1"/>
    </row>
    <row r="495" spans="3:10">
      <c r="C495" s="30"/>
      <c r="D495" s="206"/>
      <c r="E495" s="206"/>
      <c r="F495" s="424"/>
      <c r="J495" s="1"/>
    </row>
    <row r="496" spans="3:10">
      <c r="C496" s="30"/>
      <c r="D496" s="206"/>
      <c r="E496" s="206"/>
      <c r="F496" s="424"/>
      <c r="J496" s="1"/>
    </row>
    <row r="497" spans="3:10" ht="15" customHeight="1">
      <c r="C497" s="30"/>
      <c r="D497" s="206"/>
      <c r="E497" s="206"/>
      <c r="F497" s="424"/>
      <c r="J497" s="1"/>
    </row>
    <row r="498" spans="3:10">
      <c r="C498" s="30"/>
      <c r="D498" s="206"/>
      <c r="E498" s="206"/>
      <c r="F498" s="424"/>
      <c r="J498" s="1"/>
    </row>
    <row r="499" spans="3:10">
      <c r="C499" s="30"/>
      <c r="D499" s="206"/>
      <c r="E499" s="206"/>
      <c r="F499" s="424"/>
      <c r="J499" s="1"/>
    </row>
    <row r="500" spans="3:10">
      <c r="C500" s="30"/>
      <c r="D500" s="206"/>
      <c r="E500" s="206"/>
      <c r="F500" s="424"/>
      <c r="J500" s="1"/>
    </row>
    <row r="501" spans="3:10">
      <c r="C501" s="30"/>
      <c r="D501" s="206"/>
      <c r="E501" s="221"/>
      <c r="F501" s="424"/>
      <c r="J501" s="1"/>
    </row>
    <row r="502" spans="3:10" ht="15" customHeight="1">
      <c r="C502" s="30"/>
      <c r="D502" s="206"/>
      <c r="E502" s="206"/>
      <c r="F502" s="424"/>
      <c r="J502" s="1"/>
    </row>
    <row r="503" spans="3:10" ht="26.25" customHeight="1">
      <c r="C503" s="30"/>
      <c r="D503" s="206"/>
      <c r="E503" s="206"/>
      <c r="F503" s="424"/>
      <c r="J503" s="1"/>
    </row>
    <row r="504" spans="3:10">
      <c r="C504" s="30"/>
      <c r="D504" s="206"/>
      <c r="E504" s="206"/>
      <c r="F504" s="424"/>
      <c r="J504" s="1"/>
    </row>
    <row r="505" spans="3:10">
      <c r="C505" s="30"/>
      <c r="D505" s="206"/>
      <c r="E505" s="206"/>
      <c r="F505" s="424"/>
      <c r="J505" s="1"/>
    </row>
    <row r="506" spans="3:10">
      <c r="C506" s="30"/>
      <c r="D506" s="206"/>
      <c r="E506" s="206"/>
      <c r="F506" s="424"/>
      <c r="J506" s="1"/>
    </row>
    <row r="507" spans="3:10">
      <c r="C507" s="30"/>
      <c r="D507" s="206"/>
      <c r="E507" s="206"/>
      <c r="F507" s="424"/>
      <c r="J507" s="1"/>
    </row>
    <row r="508" spans="3:10">
      <c r="C508" s="30"/>
      <c r="D508" s="206"/>
      <c r="E508" s="206"/>
      <c r="F508" s="424"/>
      <c r="J508" s="1"/>
    </row>
    <row r="509" spans="3:10">
      <c r="C509" s="30"/>
      <c r="D509" s="206"/>
      <c r="E509" s="206"/>
      <c r="F509" s="424"/>
      <c r="J509" s="1"/>
    </row>
    <row r="510" spans="3:10">
      <c r="C510" s="30"/>
      <c r="D510" s="206"/>
      <c r="E510" s="206"/>
      <c r="F510" s="424"/>
      <c r="J510" s="1"/>
    </row>
    <row r="511" spans="3:10">
      <c r="C511" s="30"/>
      <c r="D511" s="206"/>
      <c r="E511" s="206"/>
      <c r="F511" s="424"/>
      <c r="J511" s="1"/>
    </row>
    <row r="512" spans="3:10">
      <c r="C512" s="30"/>
      <c r="D512" s="206"/>
      <c r="E512" s="206"/>
      <c r="F512" s="424"/>
      <c r="J512" s="1"/>
    </row>
    <row r="513" spans="3:10">
      <c r="C513" s="30"/>
      <c r="D513" s="206"/>
      <c r="E513" s="206"/>
      <c r="F513" s="424"/>
      <c r="J513" s="1"/>
    </row>
    <row r="514" spans="3:10">
      <c r="C514" s="30"/>
      <c r="D514" s="206"/>
      <c r="E514" s="206"/>
      <c r="F514" s="424"/>
      <c r="J514" s="1"/>
    </row>
    <row r="515" spans="3:10">
      <c r="C515" s="30"/>
      <c r="D515" s="206"/>
      <c r="E515" s="206"/>
      <c r="F515" s="424"/>
      <c r="J515" s="1"/>
    </row>
    <row r="516" spans="3:10">
      <c r="C516" s="30"/>
      <c r="D516" s="206"/>
      <c r="E516" s="206"/>
      <c r="F516" s="424"/>
      <c r="J516" s="1"/>
    </row>
    <row r="517" spans="3:10">
      <c r="C517" s="30"/>
      <c r="D517" s="206"/>
      <c r="E517" s="206"/>
      <c r="F517" s="424"/>
      <c r="J517" s="1"/>
    </row>
    <row r="518" spans="3:10">
      <c r="C518" s="30"/>
      <c r="D518" s="206"/>
      <c r="E518" s="206"/>
      <c r="F518" s="424"/>
      <c r="J518" s="1"/>
    </row>
    <row r="519" spans="3:10">
      <c r="C519" s="30"/>
      <c r="D519" s="206"/>
      <c r="E519" s="206"/>
      <c r="F519" s="424"/>
      <c r="J519" s="1"/>
    </row>
    <row r="520" spans="3:10">
      <c r="C520" s="30"/>
      <c r="D520" s="206"/>
      <c r="E520" s="206"/>
      <c r="F520" s="424"/>
      <c r="J520" s="1"/>
    </row>
    <row r="521" spans="3:10">
      <c r="C521" s="30"/>
      <c r="D521" s="206"/>
      <c r="E521" s="206"/>
      <c r="F521" s="424"/>
      <c r="J521" s="1"/>
    </row>
    <row r="522" spans="3:10">
      <c r="C522" s="30"/>
      <c r="D522" s="206"/>
      <c r="E522" s="206"/>
      <c r="F522" s="424"/>
      <c r="J522" s="1"/>
    </row>
    <row r="523" spans="3:10">
      <c r="C523" s="30"/>
      <c r="D523" s="206"/>
      <c r="E523" s="206"/>
      <c r="F523" s="424"/>
      <c r="J523" s="1"/>
    </row>
    <row r="524" spans="3:10">
      <c r="C524" s="30"/>
      <c r="D524" s="206"/>
      <c r="E524" s="206"/>
      <c r="F524" s="424"/>
      <c r="J524" s="1"/>
    </row>
    <row r="525" spans="3:10">
      <c r="C525" s="30"/>
      <c r="D525" s="206"/>
      <c r="E525" s="206"/>
      <c r="F525" s="424"/>
      <c r="J525" s="1"/>
    </row>
    <row r="526" spans="3:10">
      <c r="C526" s="30"/>
      <c r="D526" s="206"/>
      <c r="E526" s="206"/>
      <c r="F526" s="424"/>
      <c r="J526" s="1"/>
    </row>
    <row r="527" spans="3:10">
      <c r="C527" s="30"/>
      <c r="D527" s="206"/>
      <c r="E527" s="206"/>
      <c r="F527" s="424"/>
      <c r="J527" s="1"/>
    </row>
    <row r="528" spans="3:10">
      <c r="C528" s="30"/>
      <c r="D528" s="206"/>
      <c r="E528" s="206"/>
      <c r="F528" s="424"/>
      <c r="J528" s="1"/>
    </row>
    <row r="529" spans="3:10">
      <c r="C529" s="30"/>
      <c r="D529" s="206"/>
      <c r="E529" s="206"/>
      <c r="F529" s="424"/>
      <c r="J529" s="1"/>
    </row>
    <row r="530" spans="3:10" ht="16.5" customHeight="1">
      <c r="C530" s="30"/>
      <c r="D530" s="206"/>
      <c r="E530" s="206"/>
      <c r="F530" s="424"/>
      <c r="J530" s="1"/>
    </row>
    <row r="531" spans="3:10">
      <c r="C531" s="30"/>
      <c r="D531" s="206"/>
      <c r="E531" s="206"/>
      <c r="F531" s="424"/>
      <c r="J531" s="1"/>
    </row>
    <row r="532" spans="3:10">
      <c r="C532" s="30"/>
      <c r="D532" s="206"/>
      <c r="E532" s="206"/>
      <c r="F532" s="424"/>
      <c r="J532" s="1"/>
    </row>
    <row r="533" spans="3:10">
      <c r="C533" s="30"/>
      <c r="D533" s="206"/>
      <c r="E533" s="206"/>
      <c r="F533" s="424"/>
      <c r="J533" s="1"/>
    </row>
    <row r="534" spans="3:10">
      <c r="C534" s="30"/>
      <c r="D534" s="206"/>
      <c r="E534" s="206"/>
      <c r="F534" s="424"/>
      <c r="J534" s="1"/>
    </row>
    <row r="535" spans="3:10">
      <c r="C535" s="30"/>
      <c r="D535" s="206"/>
      <c r="E535" s="206"/>
      <c r="F535" s="424"/>
      <c r="J535" s="1"/>
    </row>
    <row r="536" spans="3:10">
      <c r="C536" s="30"/>
      <c r="D536" s="206"/>
      <c r="E536" s="206"/>
      <c r="F536" s="424"/>
      <c r="J536" s="1"/>
    </row>
    <row r="537" spans="3:10">
      <c r="C537" s="30"/>
      <c r="D537" s="206"/>
      <c r="E537" s="206"/>
      <c r="F537" s="424"/>
      <c r="J537" s="1"/>
    </row>
    <row r="538" spans="3:10">
      <c r="C538" s="30"/>
      <c r="D538" s="206"/>
      <c r="E538" s="206"/>
      <c r="F538" s="424"/>
      <c r="J538" s="1"/>
    </row>
    <row r="539" spans="3:10">
      <c r="C539" s="30"/>
      <c r="D539" s="206"/>
      <c r="E539" s="206"/>
      <c r="F539" s="424"/>
      <c r="J539" s="1"/>
    </row>
    <row r="540" spans="3:10">
      <c r="C540" s="30"/>
      <c r="D540" s="206"/>
      <c r="E540" s="206"/>
      <c r="F540" s="424"/>
      <c r="J540" s="1"/>
    </row>
    <row r="541" spans="3:10">
      <c r="C541" s="30"/>
      <c r="D541" s="206"/>
      <c r="E541" s="206"/>
      <c r="F541" s="424"/>
      <c r="J541" s="1"/>
    </row>
    <row r="542" spans="3:10">
      <c r="C542" s="30"/>
      <c r="D542" s="206"/>
      <c r="E542" s="206"/>
      <c r="F542" s="424"/>
      <c r="J542" s="1"/>
    </row>
    <row r="543" spans="3:10">
      <c r="C543" s="30"/>
      <c r="D543" s="206"/>
      <c r="E543" s="206"/>
      <c r="F543" s="424"/>
      <c r="J543" s="1"/>
    </row>
    <row r="544" spans="3:10">
      <c r="C544" s="30"/>
      <c r="D544" s="206"/>
      <c r="E544" s="206"/>
      <c r="F544" s="424"/>
      <c r="J544" s="1"/>
    </row>
    <row r="545" spans="3:10">
      <c r="C545" s="30"/>
      <c r="D545" s="206"/>
      <c r="E545" s="206"/>
      <c r="F545" s="424"/>
      <c r="J545" s="1"/>
    </row>
    <row r="546" spans="3:10">
      <c r="C546" s="30"/>
      <c r="D546" s="206"/>
      <c r="E546" s="206"/>
      <c r="F546" s="424"/>
      <c r="J546" s="1"/>
    </row>
    <row r="547" spans="3:10">
      <c r="C547" s="30"/>
      <c r="D547" s="206"/>
      <c r="E547" s="206"/>
      <c r="F547" s="424"/>
      <c r="J547" s="1"/>
    </row>
    <row r="548" spans="3:10">
      <c r="C548" s="30"/>
      <c r="D548" s="206"/>
      <c r="E548" s="206"/>
      <c r="F548" s="424"/>
      <c r="J548" s="1"/>
    </row>
    <row r="549" spans="3:10">
      <c r="C549" s="30"/>
      <c r="D549" s="206"/>
      <c r="E549" s="206"/>
      <c r="F549" s="424"/>
      <c r="J549" s="1"/>
    </row>
    <row r="550" spans="3:10">
      <c r="C550" s="30"/>
      <c r="D550" s="206"/>
      <c r="E550" s="206"/>
      <c r="F550" s="424"/>
      <c r="J550" s="1"/>
    </row>
    <row r="551" spans="3:10">
      <c r="C551" s="30"/>
      <c r="D551" s="206"/>
      <c r="E551" s="206"/>
      <c r="F551" s="424"/>
      <c r="J551" s="1"/>
    </row>
    <row r="552" spans="3:10">
      <c r="C552" s="30"/>
      <c r="D552" s="206"/>
      <c r="E552" s="206"/>
      <c r="F552" s="424"/>
      <c r="J552" s="1"/>
    </row>
    <row r="553" spans="3:10">
      <c r="C553" s="30"/>
      <c r="D553" s="206"/>
      <c r="E553" s="206"/>
      <c r="F553" s="424"/>
      <c r="J553" s="1"/>
    </row>
    <row r="554" spans="3:10">
      <c r="C554" s="30"/>
      <c r="D554" s="206"/>
      <c r="E554" s="206"/>
      <c r="F554" s="424"/>
      <c r="J554" s="1"/>
    </row>
    <row r="555" spans="3:10">
      <c r="C555" s="30"/>
      <c r="D555" s="206"/>
      <c r="E555" s="206"/>
      <c r="F555" s="424"/>
      <c r="J555" s="1"/>
    </row>
    <row r="556" spans="3:10">
      <c r="C556" s="30"/>
      <c r="D556" s="206"/>
      <c r="E556" s="206"/>
      <c r="F556" s="424"/>
      <c r="J556" s="1"/>
    </row>
    <row r="557" spans="3:10" ht="53.25" customHeight="1">
      <c r="C557" s="30"/>
      <c r="D557" s="206"/>
      <c r="E557" s="206"/>
      <c r="F557" s="424"/>
      <c r="J557" s="1"/>
    </row>
    <row r="558" spans="3:10" ht="13.5" customHeight="1">
      <c r="C558" s="30"/>
      <c r="D558" s="206"/>
      <c r="E558" s="206"/>
      <c r="F558" s="424"/>
      <c r="J558" s="1"/>
    </row>
    <row r="559" spans="3:10">
      <c r="C559" s="30"/>
      <c r="D559" s="206"/>
      <c r="E559" s="206"/>
      <c r="F559" s="424"/>
      <c r="J559" s="1"/>
    </row>
    <row r="560" spans="3:10">
      <c r="C560" s="30"/>
      <c r="D560" s="206"/>
      <c r="E560" s="206"/>
      <c r="F560" s="424"/>
      <c r="J560" s="1"/>
    </row>
    <row r="561" spans="3:10" ht="66.75" customHeight="1">
      <c r="C561" s="30"/>
      <c r="D561" s="206"/>
      <c r="E561" s="206"/>
      <c r="F561" s="424"/>
      <c r="J561" s="1"/>
    </row>
    <row r="562" spans="3:10" ht="14.25" customHeight="1">
      <c r="C562" s="30"/>
      <c r="D562" s="206"/>
      <c r="E562" s="206"/>
      <c r="F562" s="424"/>
      <c r="J562" s="1"/>
    </row>
    <row r="563" spans="3:10">
      <c r="C563" s="30"/>
      <c r="D563" s="206"/>
      <c r="E563" s="206"/>
      <c r="F563" s="424"/>
      <c r="J563" s="1"/>
    </row>
    <row r="564" spans="3:10">
      <c r="C564" s="30"/>
      <c r="D564" s="206"/>
      <c r="E564" s="206"/>
      <c r="F564" s="424"/>
      <c r="J564" s="1"/>
    </row>
    <row r="565" spans="3:10">
      <c r="C565" s="30"/>
      <c r="D565" s="206"/>
      <c r="E565" s="206"/>
      <c r="F565" s="424"/>
      <c r="J565" s="1"/>
    </row>
    <row r="566" spans="3:10" ht="12.75" customHeight="1">
      <c r="C566" s="30"/>
      <c r="D566" s="206"/>
      <c r="E566" s="206"/>
      <c r="F566" s="424"/>
      <c r="J566" s="1"/>
    </row>
    <row r="567" spans="3:10">
      <c r="C567" s="30"/>
      <c r="D567" s="206"/>
      <c r="E567" s="206"/>
      <c r="F567" s="424"/>
      <c r="J567" s="1"/>
    </row>
    <row r="568" spans="3:10">
      <c r="C568" s="30"/>
      <c r="D568" s="206"/>
      <c r="E568" s="206"/>
      <c r="F568" s="424"/>
      <c r="J568" s="1"/>
    </row>
    <row r="569" spans="3:10">
      <c r="C569" s="30"/>
      <c r="D569" s="206"/>
      <c r="E569" s="206"/>
      <c r="F569" s="424"/>
      <c r="J569" s="1"/>
    </row>
    <row r="570" spans="3:10">
      <c r="C570" s="30"/>
      <c r="D570" s="206"/>
      <c r="E570" s="206"/>
      <c r="F570" s="424"/>
      <c r="J570" s="1"/>
    </row>
    <row r="571" spans="3:10">
      <c r="C571" s="30"/>
      <c r="D571" s="206"/>
      <c r="E571" s="206"/>
      <c r="F571" s="424"/>
      <c r="J571" s="1"/>
    </row>
    <row r="572" spans="3:10">
      <c r="C572" s="30"/>
      <c r="D572" s="206"/>
      <c r="E572" s="206"/>
      <c r="F572" s="424"/>
      <c r="J572" s="1"/>
    </row>
    <row r="573" spans="3:10">
      <c r="C573" s="30"/>
      <c r="D573" s="206"/>
      <c r="E573" s="206"/>
      <c r="F573" s="424"/>
      <c r="J573" s="1"/>
    </row>
    <row r="574" spans="3:10">
      <c r="C574" s="30"/>
      <c r="D574" s="206"/>
      <c r="E574" s="206"/>
      <c r="F574" s="424"/>
      <c r="J574" s="1"/>
    </row>
    <row r="575" spans="3:10">
      <c r="C575" s="30"/>
      <c r="D575" s="206"/>
      <c r="E575" s="206"/>
      <c r="F575" s="424"/>
      <c r="J575" s="1"/>
    </row>
    <row r="576" spans="3:10">
      <c r="C576" s="30"/>
      <c r="D576" s="206"/>
      <c r="E576" s="206"/>
      <c r="F576" s="424"/>
      <c r="J576" s="1"/>
    </row>
    <row r="577" spans="3:10">
      <c r="C577" s="30"/>
      <c r="D577" s="206"/>
      <c r="E577" s="206"/>
      <c r="F577" s="424"/>
      <c r="J577" s="1"/>
    </row>
    <row r="578" spans="3:10">
      <c r="C578" s="30"/>
      <c r="D578" s="206"/>
      <c r="E578" s="206"/>
      <c r="F578" s="424"/>
      <c r="J578" s="1"/>
    </row>
    <row r="579" spans="3:10">
      <c r="C579" s="30"/>
      <c r="D579" s="206"/>
      <c r="E579" s="206"/>
      <c r="F579" s="424"/>
      <c r="J579" s="1"/>
    </row>
    <row r="580" spans="3:10">
      <c r="C580" s="30"/>
      <c r="D580" s="206"/>
      <c r="E580" s="206"/>
      <c r="F580" s="424"/>
      <c r="J580" s="1"/>
    </row>
    <row r="581" spans="3:10">
      <c r="C581" s="30"/>
      <c r="D581" s="206"/>
      <c r="E581" s="206"/>
      <c r="F581" s="424"/>
      <c r="J581" s="1"/>
    </row>
    <row r="582" spans="3:10" ht="55.5" customHeight="1">
      <c r="C582" s="30"/>
      <c r="D582" s="206"/>
      <c r="E582" s="206"/>
      <c r="F582" s="424"/>
      <c r="J582" s="1"/>
    </row>
    <row r="583" spans="3:10">
      <c r="C583" s="30"/>
      <c r="D583" s="206"/>
      <c r="E583" s="206"/>
      <c r="F583" s="424"/>
      <c r="J583" s="1"/>
    </row>
    <row r="584" spans="3:10">
      <c r="C584" s="30"/>
      <c r="D584" s="206"/>
      <c r="E584" s="206"/>
      <c r="F584" s="424"/>
      <c r="J584" s="1"/>
    </row>
    <row r="585" spans="3:10">
      <c r="C585" s="30"/>
      <c r="D585" s="206"/>
      <c r="E585" s="206"/>
      <c r="F585" s="424"/>
      <c r="J585" s="1"/>
    </row>
    <row r="586" spans="3:10">
      <c r="C586" s="30"/>
      <c r="D586" s="206"/>
      <c r="E586" s="206"/>
      <c r="F586" s="424"/>
      <c r="J586" s="1"/>
    </row>
    <row r="587" spans="3:10">
      <c r="C587" s="30"/>
      <c r="D587" s="206"/>
      <c r="E587" s="206"/>
      <c r="F587" s="424"/>
      <c r="J587" s="1"/>
    </row>
    <row r="588" spans="3:10">
      <c r="C588" s="30"/>
      <c r="D588" s="206"/>
      <c r="E588" s="206"/>
      <c r="F588" s="424"/>
      <c r="J588" s="1"/>
    </row>
    <row r="589" spans="3:10" ht="12.75" customHeight="1">
      <c r="C589" s="30"/>
      <c r="D589" s="206"/>
      <c r="E589" s="206"/>
      <c r="F589" s="424"/>
      <c r="J589" s="1"/>
    </row>
    <row r="590" spans="3:10">
      <c r="C590" s="30"/>
      <c r="D590" s="206"/>
      <c r="E590" s="206"/>
      <c r="F590" s="424"/>
      <c r="J590" s="1"/>
    </row>
    <row r="591" spans="3:10">
      <c r="C591" s="30"/>
      <c r="D591" s="206"/>
      <c r="E591" s="206"/>
      <c r="F591" s="424"/>
      <c r="J591" s="1"/>
    </row>
    <row r="592" spans="3:10">
      <c r="C592" s="30"/>
      <c r="D592" s="206"/>
      <c r="E592" s="206"/>
      <c r="F592" s="424"/>
      <c r="J592" s="1"/>
    </row>
    <row r="593" spans="3:10">
      <c r="C593" s="30"/>
      <c r="D593" s="206"/>
      <c r="E593" s="206"/>
      <c r="F593" s="424"/>
      <c r="J593" s="1"/>
    </row>
    <row r="594" spans="3:10">
      <c r="C594" s="30"/>
      <c r="D594" s="206"/>
      <c r="E594" s="206"/>
      <c r="F594" s="424"/>
      <c r="J594" s="1"/>
    </row>
    <row r="595" spans="3:10">
      <c r="C595" s="30"/>
      <c r="D595" s="206"/>
      <c r="E595" s="206"/>
      <c r="F595" s="424"/>
      <c r="J595" s="1"/>
    </row>
    <row r="596" spans="3:10">
      <c r="C596" s="30"/>
      <c r="D596" s="206"/>
      <c r="E596" s="206"/>
      <c r="F596" s="424"/>
      <c r="J596" s="1"/>
    </row>
    <row r="597" spans="3:10">
      <c r="C597" s="30"/>
      <c r="D597" s="206"/>
      <c r="E597" s="206"/>
      <c r="F597" s="424"/>
      <c r="J597" s="1"/>
    </row>
    <row r="598" spans="3:10">
      <c r="C598" s="30"/>
      <c r="D598" s="206"/>
      <c r="E598" s="206"/>
      <c r="F598" s="424"/>
      <c r="J598" s="1"/>
    </row>
    <row r="599" spans="3:10">
      <c r="C599" s="30"/>
      <c r="D599" s="206"/>
      <c r="E599" s="206"/>
      <c r="F599" s="424"/>
      <c r="J599" s="1"/>
    </row>
    <row r="600" spans="3:10">
      <c r="C600" s="30"/>
      <c r="D600" s="206"/>
      <c r="E600" s="206"/>
      <c r="F600" s="424"/>
      <c r="J600" s="1"/>
    </row>
    <row r="601" spans="3:10">
      <c r="C601" s="30"/>
      <c r="D601" s="206"/>
      <c r="E601" s="206"/>
      <c r="F601" s="424"/>
      <c r="J601" s="1"/>
    </row>
    <row r="602" spans="3:10">
      <c r="C602" s="30"/>
      <c r="D602" s="206"/>
      <c r="E602" s="206"/>
      <c r="F602" s="424"/>
      <c r="J602" s="1"/>
    </row>
    <row r="603" spans="3:10">
      <c r="C603" s="30"/>
      <c r="D603" s="206"/>
      <c r="E603" s="206"/>
      <c r="F603" s="424"/>
      <c r="J603" s="1"/>
    </row>
    <row r="604" spans="3:10" ht="15.75" customHeight="1">
      <c r="C604" s="30"/>
      <c r="D604" s="206"/>
      <c r="E604" s="206"/>
      <c r="F604" s="424"/>
      <c r="J604" s="1"/>
    </row>
    <row r="605" spans="3:10">
      <c r="C605" s="30"/>
      <c r="D605" s="206"/>
      <c r="E605" s="206"/>
      <c r="F605" s="424"/>
      <c r="J605" s="1"/>
    </row>
    <row r="606" spans="3:10">
      <c r="C606" s="30"/>
      <c r="D606" s="206"/>
      <c r="E606" s="206"/>
      <c r="F606" s="424"/>
      <c r="J606" s="1"/>
    </row>
    <row r="607" spans="3:10" ht="13.5" customHeight="1">
      <c r="C607" s="30"/>
      <c r="D607" s="206"/>
      <c r="E607" s="206"/>
      <c r="F607" s="424"/>
      <c r="J607" s="1"/>
    </row>
    <row r="608" spans="3:10">
      <c r="C608" s="30"/>
      <c r="D608" s="206"/>
      <c r="E608" s="206"/>
      <c r="F608" s="424"/>
      <c r="J608" s="1"/>
    </row>
    <row r="609" spans="3:10">
      <c r="C609" s="30"/>
      <c r="D609" s="206"/>
      <c r="E609" s="206"/>
      <c r="F609" s="424"/>
      <c r="J609" s="1"/>
    </row>
    <row r="610" spans="3:10">
      <c r="C610" s="30"/>
      <c r="D610" s="206"/>
      <c r="E610" s="206"/>
      <c r="F610" s="424"/>
      <c r="J610" s="1"/>
    </row>
    <row r="611" spans="3:10">
      <c r="C611" s="30"/>
      <c r="D611" s="206"/>
      <c r="E611" s="206"/>
      <c r="F611" s="424"/>
      <c r="J611" s="1"/>
    </row>
    <row r="612" spans="3:10">
      <c r="C612" s="30"/>
      <c r="D612" s="206"/>
      <c r="E612" s="206"/>
      <c r="F612" s="424"/>
      <c r="J612" s="1"/>
    </row>
    <row r="613" spans="3:10">
      <c r="C613" s="30"/>
      <c r="D613" s="206"/>
      <c r="E613" s="206"/>
      <c r="F613" s="424"/>
      <c r="J613" s="1"/>
    </row>
    <row r="614" spans="3:10">
      <c r="C614" s="30"/>
      <c r="D614" s="206"/>
      <c r="E614" s="206"/>
      <c r="F614" s="424"/>
      <c r="J614" s="1"/>
    </row>
    <row r="615" spans="3:10">
      <c r="C615" s="30"/>
      <c r="D615" s="206"/>
      <c r="E615" s="206"/>
      <c r="F615" s="424"/>
      <c r="J615" s="1"/>
    </row>
    <row r="616" spans="3:10">
      <c r="C616" s="30"/>
      <c r="D616" s="206"/>
      <c r="E616" s="206"/>
      <c r="F616" s="424"/>
      <c r="J616" s="1"/>
    </row>
    <row r="617" spans="3:10">
      <c r="C617" s="30"/>
      <c r="D617" s="206"/>
      <c r="E617" s="206"/>
      <c r="F617" s="424"/>
      <c r="J617" s="1"/>
    </row>
    <row r="618" spans="3:10">
      <c r="C618" s="30"/>
      <c r="D618" s="206"/>
      <c r="E618" s="206"/>
      <c r="F618" s="424"/>
      <c r="J618" s="1"/>
    </row>
    <row r="619" spans="3:10">
      <c r="C619" s="30"/>
      <c r="D619" s="206"/>
      <c r="E619" s="206"/>
      <c r="F619" s="424"/>
      <c r="J619" s="1"/>
    </row>
    <row r="620" spans="3:10">
      <c r="C620" s="30"/>
      <c r="D620" s="206"/>
      <c r="E620" s="206"/>
      <c r="F620" s="424"/>
      <c r="J620" s="1"/>
    </row>
    <row r="621" spans="3:10">
      <c r="C621" s="30"/>
      <c r="D621" s="206"/>
      <c r="E621" s="206"/>
      <c r="F621" s="424"/>
      <c r="J621" s="1"/>
    </row>
    <row r="622" spans="3:10">
      <c r="C622" s="30"/>
      <c r="D622" s="206"/>
      <c r="E622" s="206"/>
      <c r="F622" s="424"/>
      <c r="J622" s="1"/>
    </row>
    <row r="623" spans="3:10">
      <c r="C623" s="30"/>
      <c r="D623" s="206"/>
      <c r="E623" s="206"/>
      <c r="F623" s="424"/>
      <c r="J623" s="1"/>
    </row>
    <row r="624" spans="3:10">
      <c r="C624" s="30"/>
      <c r="D624" s="206"/>
      <c r="E624" s="206"/>
      <c r="F624" s="424"/>
      <c r="J624" s="1"/>
    </row>
    <row r="625" spans="3:10">
      <c r="C625" s="30"/>
      <c r="D625" s="206"/>
      <c r="E625" s="206"/>
      <c r="F625" s="424"/>
      <c r="J625" s="1"/>
    </row>
    <row r="626" spans="3:10">
      <c r="C626" s="30"/>
      <c r="D626" s="206"/>
      <c r="E626" s="206"/>
      <c r="F626" s="424"/>
      <c r="J626" s="1"/>
    </row>
    <row r="627" spans="3:10">
      <c r="C627" s="30"/>
      <c r="D627" s="206"/>
      <c r="E627" s="206"/>
      <c r="F627" s="424"/>
      <c r="J627" s="1"/>
    </row>
    <row r="628" spans="3:10">
      <c r="C628" s="30"/>
      <c r="D628" s="206"/>
      <c r="E628" s="206"/>
      <c r="F628" s="424"/>
      <c r="J628" s="1"/>
    </row>
    <row r="629" spans="3:10">
      <c r="C629" s="30"/>
      <c r="D629" s="206"/>
      <c r="E629" s="206"/>
      <c r="F629" s="424"/>
      <c r="J629" s="1"/>
    </row>
    <row r="630" spans="3:10" ht="28.5" customHeight="1">
      <c r="C630" s="30"/>
      <c r="D630" s="206"/>
      <c r="E630" s="206"/>
      <c r="F630" s="424"/>
      <c r="J630" s="1"/>
    </row>
    <row r="631" spans="3:10" ht="15.75" customHeight="1">
      <c r="C631" s="30"/>
      <c r="D631" s="206"/>
      <c r="E631" s="206"/>
      <c r="F631" s="424"/>
      <c r="J631" s="1"/>
    </row>
    <row r="632" spans="3:10" ht="14.25" customHeight="1">
      <c r="C632" s="30"/>
      <c r="D632" s="206"/>
      <c r="E632" s="206"/>
      <c r="F632" s="424"/>
      <c r="J632" s="1"/>
    </row>
    <row r="633" spans="3:10">
      <c r="C633" s="30"/>
      <c r="D633" s="206"/>
      <c r="E633" s="206"/>
      <c r="F633" s="424"/>
      <c r="J633" s="1"/>
    </row>
    <row r="634" spans="3:10">
      <c r="C634" s="30"/>
      <c r="D634" s="206"/>
      <c r="E634" s="206"/>
      <c r="F634" s="424"/>
      <c r="J634" s="1"/>
    </row>
    <row r="635" spans="3:10">
      <c r="C635" s="30"/>
      <c r="D635" s="206"/>
      <c r="E635" s="206"/>
      <c r="F635" s="424"/>
      <c r="J635" s="1"/>
    </row>
    <row r="636" spans="3:10">
      <c r="C636" s="30"/>
      <c r="D636" s="206"/>
      <c r="E636" s="206"/>
      <c r="F636" s="424"/>
      <c r="J636" s="1"/>
    </row>
    <row r="637" spans="3:10">
      <c r="C637" s="30"/>
      <c r="D637" s="206"/>
      <c r="E637" s="206"/>
      <c r="F637" s="424"/>
      <c r="J637" s="1"/>
    </row>
    <row r="638" spans="3:10">
      <c r="C638" s="30"/>
      <c r="D638" s="206"/>
      <c r="E638" s="206"/>
      <c r="F638" s="424"/>
      <c r="J638" s="1"/>
    </row>
    <row r="639" spans="3:10">
      <c r="C639" s="30"/>
      <c r="D639" s="206"/>
      <c r="E639" s="206"/>
      <c r="F639" s="424"/>
      <c r="J639" s="1"/>
    </row>
    <row r="640" spans="3:10">
      <c r="C640" s="30"/>
      <c r="D640" s="206"/>
      <c r="E640" s="206"/>
      <c r="F640" s="424"/>
      <c r="J640" s="1"/>
    </row>
    <row r="641" spans="3:10">
      <c r="C641" s="30"/>
      <c r="D641" s="206"/>
      <c r="E641" s="206"/>
      <c r="F641" s="424"/>
      <c r="J641" s="1"/>
    </row>
    <row r="642" spans="3:10">
      <c r="C642" s="30"/>
      <c r="D642" s="206"/>
      <c r="E642" s="206"/>
      <c r="F642" s="424"/>
      <c r="J642" s="1"/>
    </row>
    <row r="643" spans="3:10">
      <c r="C643" s="30"/>
      <c r="D643" s="206"/>
      <c r="E643" s="206"/>
      <c r="F643" s="424"/>
      <c r="J643" s="1"/>
    </row>
    <row r="644" spans="3:10">
      <c r="C644" s="30"/>
      <c r="D644" s="206"/>
      <c r="E644" s="206"/>
      <c r="F644" s="424"/>
      <c r="J644" s="1"/>
    </row>
    <row r="645" spans="3:10">
      <c r="C645" s="30"/>
      <c r="D645" s="206"/>
      <c r="E645" s="206"/>
      <c r="F645" s="424"/>
      <c r="J645" s="1"/>
    </row>
    <row r="646" spans="3:10">
      <c r="C646" s="30"/>
      <c r="D646" s="206"/>
      <c r="E646" s="206"/>
      <c r="F646" s="424"/>
      <c r="J646" s="1"/>
    </row>
    <row r="647" spans="3:10">
      <c r="C647" s="30"/>
      <c r="D647" s="206"/>
      <c r="E647" s="206"/>
      <c r="F647" s="424"/>
      <c r="J647" s="1"/>
    </row>
    <row r="648" spans="3:10">
      <c r="C648" s="30"/>
      <c r="D648" s="206"/>
      <c r="E648" s="206"/>
      <c r="F648" s="424"/>
      <c r="J648" s="1"/>
    </row>
    <row r="649" spans="3:10">
      <c r="C649" s="30"/>
      <c r="D649" s="206"/>
      <c r="E649" s="206"/>
      <c r="F649" s="424"/>
      <c r="J649" s="1"/>
    </row>
    <row r="650" spans="3:10">
      <c r="C650" s="30"/>
      <c r="D650" s="206"/>
      <c r="E650" s="206"/>
      <c r="F650" s="424"/>
      <c r="J650" s="1"/>
    </row>
    <row r="651" spans="3:10">
      <c r="C651" s="30"/>
      <c r="D651" s="206"/>
      <c r="E651" s="206"/>
      <c r="F651" s="424"/>
      <c r="J651" s="1"/>
    </row>
    <row r="652" spans="3:10">
      <c r="C652" s="30"/>
      <c r="D652" s="206"/>
      <c r="E652" s="206"/>
      <c r="F652" s="424"/>
      <c r="J652" s="1"/>
    </row>
    <row r="653" spans="3:10" ht="15" customHeight="1">
      <c r="C653" s="30"/>
      <c r="D653" s="206"/>
      <c r="E653" s="206"/>
      <c r="F653" s="424"/>
      <c r="J653" s="1"/>
    </row>
    <row r="654" spans="3:10" ht="12.75" customHeight="1">
      <c r="C654" s="30"/>
      <c r="D654" s="206"/>
      <c r="E654" s="206"/>
      <c r="F654" s="424"/>
      <c r="J654" s="1"/>
    </row>
    <row r="655" spans="3:10" ht="14.25" customHeight="1">
      <c r="C655" s="30"/>
      <c r="D655" s="206"/>
      <c r="E655" s="206"/>
      <c r="F655" s="424"/>
      <c r="J655" s="1"/>
    </row>
    <row r="656" spans="3:10" ht="13.5" customHeight="1">
      <c r="C656" s="30"/>
      <c r="D656" s="206"/>
      <c r="E656" s="206"/>
      <c r="F656" s="424"/>
      <c r="J656" s="1"/>
    </row>
    <row r="657" spans="3:10" ht="12.75" customHeight="1">
      <c r="C657" s="30"/>
      <c r="D657" s="206"/>
      <c r="E657" s="206"/>
      <c r="F657" s="424"/>
      <c r="J657" s="1"/>
    </row>
    <row r="658" spans="3:10" ht="13.5" customHeight="1">
      <c r="C658" s="30"/>
      <c r="D658" s="206"/>
      <c r="E658" s="206"/>
      <c r="F658" s="424"/>
      <c r="J658" s="1"/>
    </row>
    <row r="659" spans="3:10">
      <c r="C659" s="30"/>
      <c r="D659" s="206"/>
      <c r="E659" s="206"/>
      <c r="F659" s="424"/>
      <c r="J659" s="1"/>
    </row>
    <row r="660" spans="3:10" ht="15.75" customHeight="1">
      <c r="C660" s="30"/>
      <c r="D660" s="206"/>
      <c r="E660" s="206"/>
      <c r="F660" s="424"/>
      <c r="J660" s="1"/>
    </row>
    <row r="661" spans="3:10">
      <c r="C661" s="30"/>
      <c r="D661" s="206"/>
      <c r="E661" s="206"/>
      <c r="F661" s="424"/>
      <c r="J661" s="1"/>
    </row>
    <row r="662" spans="3:10">
      <c r="C662" s="30"/>
      <c r="D662" s="206"/>
      <c r="E662" s="206"/>
      <c r="F662" s="424"/>
      <c r="J662" s="1"/>
    </row>
    <row r="663" spans="3:10">
      <c r="C663" s="30"/>
      <c r="D663" s="206"/>
      <c r="E663" s="206"/>
      <c r="F663" s="424"/>
      <c r="J663" s="1"/>
    </row>
    <row r="664" spans="3:10">
      <c r="C664" s="30"/>
      <c r="D664" s="206"/>
      <c r="E664" s="206"/>
      <c r="F664" s="424"/>
      <c r="J664" s="1"/>
    </row>
    <row r="665" spans="3:10">
      <c r="C665" s="30"/>
      <c r="D665" s="206"/>
      <c r="E665" s="206"/>
      <c r="F665" s="424"/>
      <c r="J665" s="1"/>
    </row>
    <row r="666" spans="3:10">
      <c r="C666" s="30"/>
      <c r="D666" s="206"/>
      <c r="E666" s="206"/>
      <c r="F666" s="424"/>
      <c r="J666" s="1"/>
    </row>
    <row r="667" spans="3:10">
      <c r="C667" s="30"/>
      <c r="D667" s="206"/>
      <c r="E667" s="206"/>
      <c r="F667" s="424"/>
      <c r="J667" s="1"/>
    </row>
    <row r="668" spans="3:10" ht="13.5" customHeight="1">
      <c r="C668" s="30"/>
      <c r="D668" s="206"/>
      <c r="E668" s="206"/>
      <c r="F668" s="424"/>
      <c r="J668" s="1"/>
    </row>
    <row r="669" spans="3:10">
      <c r="C669" s="30"/>
      <c r="D669" s="206"/>
      <c r="E669" s="206"/>
      <c r="F669" s="424"/>
      <c r="J669" s="1"/>
    </row>
    <row r="670" spans="3:10">
      <c r="C670" s="30"/>
      <c r="D670" s="206"/>
      <c r="E670" s="206"/>
      <c r="F670" s="424"/>
      <c r="J670" s="1"/>
    </row>
    <row r="671" spans="3:10">
      <c r="C671" s="30"/>
      <c r="D671" s="206"/>
      <c r="E671" s="206"/>
      <c r="F671" s="424"/>
      <c r="J671" s="1"/>
    </row>
    <row r="672" spans="3:10">
      <c r="C672" s="30"/>
      <c r="D672" s="206"/>
      <c r="E672" s="206"/>
      <c r="F672" s="424"/>
      <c r="J672" s="1"/>
    </row>
    <row r="673" spans="3:10">
      <c r="C673" s="30"/>
      <c r="D673" s="206"/>
      <c r="E673" s="206"/>
      <c r="F673" s="424"/>
      <c r="J673" s="1"/>
    </row>
    <row r="674" spans="3:10">
      <c r="C674" s="30"/>
      <c r="D674" s="206"/>
      <c r="E674" s="206"/>
      <c r="F674" s="424"/>
      <c r="J674" s="1"/>
    </row>
    <row r="675" spans="3:10">
      <c r="C675" s="30"/>
      <c r="D675" s="206"/>
      <c r="E675" s="206"/>
      <c r="F675" s="424"/>
      <c r="J675" s="1"/>
    </row>
    <row r="676" spans="3:10" ht="12.75" customHeight="1">
      <c r="C676" s="30"/>
      <c r="D676" s="206"/>
      <c r="E676" s="206"/>
      <c r="F676" s="424"/>
      <c r="J676" s="1"/>
    </row>
    <row r="677" spans="3:10" ht="14.25" customHeight="1">
      <c r="C677" s="30"/>
      <c r="D677" s="206"/>
      <c r="E677" s="206"/>
      <c r="F677" s="424"/>
      <c r="J677" s="1"/>
    </row>
    <row r="678" spans="3:10">
      <c r="C678" s="30"/>
      <c r="D678" s="206"/>
      <c r="E678" s="206"/>
      <c r="F678" s="424"/>
      <c r="J678" s="1"/>
    </row>
    <row r="679" spans="3:10">
      <c r="C679" s="30"/>
      <c r="D679" s="206"/>
      <c r="E679" s="206"/>
      <c r="F679" s="424"/>
      <c r="J679" s="1"/>
    </row>
    <row r="680" spans="3:10" ht="13.5" customHeight="1">
      <c r="C680" s="30"/>
      <c r="D680" s="206"/>
      <c r="E680" s="206"/>
      <c r="F680" s="424"/>
      <c r="J680" s="1"/>
    </row>
    <row r="681" spans="3:10" ht="14.25" customHeight="1">
      <c r="C681" s="30"/>
      <c r="D681" s="206"/>
      <c r="E681" s="206"/>
      <c r="F681" s="424"/>
      <c r="J681" s="1"/>
    </row>
    <row r="682" spans="3:10" ht="13.5" customHeight="1">
      <c r="C682" s="30"/>
      <c r="D682" s="206"/>
      <c r="E682" s="206"/>
      <c r="F682" s="424"/>
      <c r="J682" s="1"/>
    </row>
    <row r="683" spans="3:10" ht="13.5" customHeight="1">
      <c r="C683" s="30"/>
      <c r="D683" s="206"/>
      <c r="E683" s="206"/>
      <c r="F683" s="424"/>
      <c r="J683" s="1"/>
    </row>
    <row r="684" spans="3:10">
      <c r="C684" s="30"/>
      <c r="D684" s="206"/>
      <c r="E684" s="206"/>
      <c r="F684" s="424"/>
      <c r="J684" s="1"/>
    </row>
    <row r="685" spans="3:10" ht="11.25" customHeight="1">
      <c r="C685" s="30"/>
      <c r="D685" s="206"/>
      <c r="E685" s="206"/>
      <c r="F685" s="424"/>
      <c r="J685" s="1"/>
    </row>
    <row r="686" spans="3:10">
      <c r="C686" s="30"/>
      <c r="D686" s="206"/>
      <c r="E686" s="206"/>
      <c r="F686" s="424"/>
      <c r="J686" s="1"/>
    </row>
    <row r="687" spans="3:10">
      <c r="C687" s="30"/>
      <c r="D687" s="206"/>
      <c r="E687" s="206"/>
      <c r="F687" s="424"/>
      <c r="J687" s="1"/>
    </row>
    <row r="688" spans="3:10" ht="13.5" customHeight="1">
      <c r="C688" s="30"/>
      <c r="D688" s="206"/>
      <c r="E688" s="206"/>
      <c r="F688" s="424"/>
      <c r="J688" s="1"/>
    </row>
    <row r="689" spans="3:10">
      <c r="C689" s="30"/>
      <c r="D689" s="206"/>
      <c r="E689" s="206"/>
      <c r="F689" s="424"/>
      <c r="J689" s="1"/>
    </row>
    <row r="690" spans="3:10">
      <c r="C690" s="30"/>
      <c r="D690" s="206"/>
      <c r="E690" s="206"/>
      <c r="F690" s="424"/>
      <c r="J690" s="1"/>
    </row>
    <row r="691" spans="3:10">
      <c r="C691" s="30"/>
      <c r="D691" s="206"/>
      <c r="E691" s="206"/>
      <c r="F691" s="424"/>
      <c r="J691" s="1"/>
    </row>
    <row r="692" spans="3:10">
      <c r="C692" s="30"/>
      <c r="D692" s="206"/>
      <c r="E692" s="206"/>
      <c r="F692" s="424"/>
      <c r="J692" s="1"/>
    </row>
    <row r="693" spans="3:10">
      <c r="C693" s="30"/>
      <c r="D693" s="206"/>
      <c r="E693" s="206"/>
      <c r="F693" s="424"/>
      <c r="J693" s="1"/>
    </row>
    <row r="694" spans="3:10">
      <c r="C694" s="30"/>
      <c r="D694" s="206"/>
      <c r="E694" s="206"/>
      <c r="F694" s="424"/>
      <c r="J694" s="1"/>
    </row>
    <row r="695" spans="3:10">
      <c r="C695" s="30"/>
      <c r="D695" s="206"/>
      <c r="E695" s="206"/>
      <c r="F695" s="424"/>
      <c r="J695" s="1"/>
    </row>
    <row r="696" spans="3:10">
      <c r="C696" s="30"/>
      <c r="D696" s="206"/>
      <c r="E696" s="206"/>
      <c r="F696" s="424"/>
      <c r="J696" s="1"/>
    </row>
    <row r="697" spans="3:10">
      <c r="C697" s="30"/>
      <c r="D697" s="206"/>
      <c r="E697" s="206"/>
      <c r="F697" s="424"/>
      <c r="J697" s="1"/>
    </row>
    <row r="698" spans="3:10">
      <c r="C698" s="30"/>
      <c r="D698" s="206"/>
      <c r="E698" s="206"/>
      <c r="F698" s="424"/>
      <c r="J698" s="1"/>
    </row>
    <row r="699" spans="3:10" ht="12" customHeight="1">
      <c r="C699" s="30"/>
      <c r="D699" s="206"/>
      <c r="E699" s="206"/>
      <c r="F699" s="424"/>
      <c r="J699" s="1"/>
    </row>
    <row r="700" spans="3:10" ht="145.5" customHeight="1">
      <c r="C700" s="30"/>
      <c r="D700" s="206"/>
      <c r="E700" s="206"/>
      <c r="F700" s="424"/>
      <c r="J700" s="1"/>
    </row>
    <row r="701" spans="3:10">
      <c r="C701" s="30"/>
      <c r="D701" s="206"/>
      <c r="E701" s="206"/>
      <c r="F701" s="424"/>
      <c r="J701" s="1"/>
    </row>
    <row r="702" spans="3:10">
      <c r="C702" s="30"/>
      <c r="D702" s="206"/>
      <c r="E702" s="206"/>
      <c r="F702" s="424"/>
      <c r="J702" s="1"/>
    </row>
    <row r="703" spans="3:10" ht="12" customHeight="1">
      <c r="C703" s="30"/>
      <c r="D703" s="206"/>
      <c r="E703" s="206"/>
      <c r="F703" s="424"/>
      <c r="J703" s="1"/>
    </row>
    <row r="704" spans="3:10">
      <c r="C704" s="30"/>
      <c r="D704" s="206"/>
      <c r="E704" s="206"/>
      <c r="F704" s="424"/>
      <c r="J704" s="1"/>
    </row>
    <row r="705" spans="3:10">
      <c r="C705" s="30"/>
      <c r="D705" s="206"/>
      <c r="E705" s="206"/>
      <c r="F705" s="424"/>
      <c r="J705" s="1"/>
    </row>
    <row r="706" spans="3:10">
      <c r="C706" s="30"/>
      <c r="D706" s="206"/>
      <c r="E706" s="206"/>
      <c r="F706" s="424"/>
      <c r="J706" s="1"/>
    </row>
    <row r="707" spans="3:10">
      <c r="C707" s="30"/>
      <c r="D707" s="206"/>
      <c r="E707" s="206"/>
      <c r="F707" s="424"/>
      <c r="J707" s="1"/>
    </row>
    <row r="708" spans="3:10">
      <c r="C708" s="30"/>
      <c r="D708" s="206"/>
      <c r="E708" s="206"/>
      <c r="F708" s="424"/>
      <c r="J708" s="1"/>
    </row>
    <row r="709" spans="3:10" ht="11.25" customHeight="1">
      <c r="C709" s="30"/>
      <c r="D709" s="206"/>
      <c r="E709" s="206"/>
      <c r="F709" s="424"/>
      <c r="J709" s="1"/>
    </row>
    <row r="710" spans="3:10">
      <c r="C710" s="30"/>
      <c r="D710" s="206"/>
      <c r="E710" s="206"/>
      <c r="F710" s="424"/>
      <c r="J710" s="1"/>
    </row>
    <row r="711" spans="3:10">
      <c r="C711" s="30"/>
      <c r="D711" s="206"/>
      <c r="E711" s="206"/>
      <c r="F711" s="424"/>
      <c r="J711" s="1"/>
    </row>
    <row r="712" spans="3:10">
      <c r="C712" s="30"/>
      <c r="D712" s="206"/>
      <c r="E712" s="206"/>
      <c r="F712" s="424"/>
      <c r="J712" s="1"/>
    </row>
    <row r="713" spans="3:10">
      <c r="C713" s="30"/>
      <c r="D713" s="206"/>
      <c r="E713" s="206"/>
      <c r="F713" s="424"/>
      <c r="J713" s="1"/>
    </row>
    <row r="714" spans="3:10">
      <c r="C714" s="30"/>
      <c r="D714" s="206"/>
      <c r="E714" s="206"/>
      <c r="F714" s="424"/>
      <c r="J714" s="1"/>
    </row>
    <row r="715" spans="3:10">
      <c r="C715" s="30"/>
      <c r="D715" s="206"/>
      <c r="E715" s="206"/>
      <c r="F715" s="424"/>
      <c r="J715" s="1"/>
    </row>
    <row r="716" spans="3:10" ht="12.75" customHeight="1">
      <c r="C716" s="30"/>
      <c r="D716" s="206"/>
      <c r="E716" s="206"/>
      <c r="F716" s="424"/>
      <c r="J716" s="1"/>
    </row>
    <row r="717" spans="3:10" ht="13.5" customHeight="1">
      <c r="C717" s="30"/>
      <c r="D717" s="206"/>
      <c r="E717" s="206"/>
      <c r="F717" s="424"/>
      <c r="J717" s="1"/>
    </row>
    <row r="718" spans="3:10" ht="12.75" customHeight="1">
      <c r="C718" s="30"/>
      <c r="D718" s="206"/>
      <c r="E718" s="206"/>
      <c r="F718" s="424"/>
      <c r="J718" s="1"/>
    </row>
    <row r="719" spans="3:10">
      <c r="C719" s="30"/>
      <c r="D719" s="206"/>
      <c r="E719" s="206"/>
      <c r="F719" s="424"/>
      <c r="J719" s="1"/>
    </row>
    <row r="720" spans="3:10" ht="12.75" customHeight="1">
      <c r="C720" s="30"/>
      <c r="D720" s="206"/>
      <c r="E720" s="206"/>
      <c r="F720" s="424"/>
      <c r="J720" s="1"/>
    </row>
    <row r="721" spans="3:10" ht="15" customHeight="1">
      <c r="C721" s="30"/>
      <c r="D721" s="206"/>
      <c r="E721" s="206"/>
      <c r="F721" s="424"/>
      <c r="J721" s="1"/>
    </row>
    <row r="722" spans="3:10">
      <c r="C722" s="30"/>
      <c r="D722" s="206"/>
      <c r="E722" s="206"/>
      <c r="F722" s="424"/>
      <c r="J722" s="1"/>
    </row>
    <row r="723" spans="3:10" ht="28.5" customHeight="1">
      <c r="C723" s="30"/>
      <c r="D723" s="206"/>
      <c r="E723" s="206"/>
      <c r="F723" s="424"/>
      <c r="J723" s="1"/>
    </row>
    <row r="724" spans="3:10" ht="14.25" customHeight="1">
      <c r="C724" s="30"/>
      <c r="D724" s="206"/>
      <c r="E724" s="206"/>
      <c r="F724" s="424"/>
      <c r="J724" s="1"/>
    </row>
    <row r="725" spans="3:10" ht="27" customHeight="1">
      <c r="C725" s="30"/>
      <c r="D725" s="206"/>
      <c r="E725" s="206"/>
      <c r="F725" s="424"/>
      <c r="J725" s="1"/>
    </row>
    <row r="726" spans="3:10">
      <c r="C726" s="30"/>
      <c r="D726" s="206"/>
      <c r="E726" s="206"/>
      <c r="F726" s="424"/>
      <c r="J726" s="1"/>
    </row>
    <row r="727" spans="3:10">
      <c r="C727" s="30"/>
      <c r="D727" s="206"/>
      <c r="E727" s="206"/>
      <c r="F727" s="424"/>
      <c r="J727" s="1"/>
    </row>
    <row r="728" spans="3:10" ht="53.25" customHeight="1">
      <c r="C728" s="30"/>
      <c r="D728" s="206"/>
      <c r="E728" s="206"/>
      <c r="F728" s="424"/>
      <c r="J728" s="1"/>
    </row>
    <row r="729" spans="3:10">
      <c r="C729" s="30"/>
      <c r="D729" s="206"/>
      <c r="E729" s="206"/>
      <c r="F729" s="424"/>
      <c r="J729" s="1"/>
    </row>
    <row r="730" spans="3:10">
      <c r="C730" s="30"/>
      <c r="D730" s="206"/>
      <c r="E730" s="206"/>
      <c r="F730" s="424"/>
      <c r="J730" s="1"/>
    </row>
    <row r="731" spans="3:10">
      <c r="C731" s="30"/>
      <c r="D731" s="206"/>
      <c r="E731" s="206"/>
      <c r="F731" s="424"/>
      <c r="J731" s="1"/>
    </row>
    <row r="732" spans="3:10">
      <c r="C732" s="30"/>
      <c r="D732" s="206"/>
      <c r="E732" s="206"/>
      <c r="F732" s="424"/>
      <c r="J732" s="1"/>
    </row>
    <row r="733" spans="3:10">
      <c r="C733" s="30"/>
      <c r="D733" s="206"/>
      <c r="E733" s="206"/>
      <c r="F733" s="424"/>
      <c r="J733" s="1"/>
    </row>
    <row r="734" spans="3:10">
      <c r="C734" s="30"/>
      <c r="D734" s="206"/>
      <c r="E734" s="206"/>
      <c r="F734" s="424"/>
      <c r="J734" s="1"/>
    </row>
    <row r="735" spans="3:10">
      <c r="C735" s="30"/>
      <c r="D735" s="206"/>
      <c r="E735" s="206"/>
      <c r="F735" s="424"/>
      <c r="J735" s="1"/>
    </row>
    <row r="736" spans="3:10">
      <c r="C736" s="30"/>
      <c r="D736" s="206"/>
      <c r="E736" s="206"/>
      <c r="F736" s="424"/>
      <c r="J736" s="1"/>
    </row>
    <row r="737" spans="3:10">
      <c r="C737" s="30"/>
      <c r="D737" s="206"/>
      <c r="E737" s="206"/>
      <c r="F737" s="424"/>
      <c r="J737" s="1"/>
    </row>
    <row r="738" spans="3:10">
      <c r="C738" s="30"/>
      <c r="D738" s="206"/>
      <c r="E738" s="206"/>
      <c r="F738" s="424"/>
      <c r="J738" s="1"/>
    </row>
    <row r="739" spans="3:10">
      <c r="C739" s="30"/>
      <c r="D739" s="206"/>
      <c r="E739" s="206"/>
      <c r="F739" s="424"/>
      <c r="J739" s="1"/>
    </row>
    <row r="740" spans="3:10">
      <c r="C740" s="30"/>
      <c r="D740" s="206"/>
      <c r="E740" s="206"/>
      <c r="F740" s="424"/>
      <c r="J740" s="1"/>
    </row>
    <row r="741" spans="3:10">
      <c r="C741" s="1"/>
      <c r="D741" s="206"/>
      <c r="E741" s="206"/>
      <c r="F741" s="424"/>
      <c r="J741" s="1"/>
    </row>
    <row r="742" spans="3:10">
      <c r="C742" s="1"/>
      <c r="D742" s="206"/>
      <c r="E742" s="206"/>
      <c r="F742" s="424"/>
      <c r="J742" s="1"/>
    </row>
    <row r="743" spans="3:10">
      <c r="C743" s="1"/>
      <c r="D743" s="206"/>
      <c r="E743" s="206"/>
      <c r="F743" s="424"/>
      <c r="J743" s="1"/>
    </row>
    <row r="744" spans="3:10">
      <c r="C744" s="1"/>
      <c r="D744" s="206"/>
      <c r="E744" s="206"/>
      <c r="F744" s="424"/>
      <c r="J744" s="1"/>
    </row>
    <row r="745" spans="3:10">
      <c r="C745" s="1"/>
      <c r="D745" s="206"/>
      <c r="E745" s="206"/>
      <c r="F745" s="424"/>
      <c r="J745" s="1"/>
    </row>
    <row r="746" spans="3:10">
      <c r="C746" s="1"/>
      <c r="D746" s="206"/>
      <c r="E746" s="206"/>
      <c r="F746" s="424"/>
      <c r="J746" s="1"/>
    </row>
    <row r="747" spans="3:10">
      <c r="C747" s="1"/>
      <c r="D747" s="206"/>
      <c r="E747" s="206"/>
      <c r="F747" s="424"/>
      <c r="J747" s="1"/>
    </row>
    <row r="748" spans="3:10" ht="15" customHeight="1">
      <c r="C748" s="1"/>
      <c r="D748" s="206"/>
      <c r="E748" s="206"/>
      <c r="F748" s="424"/>
      <c r="J748" s="1"/>
    </row>
    <row r="749" spans="3:10">
      <c r="C749" s="1"/>
      <c r="D749" s="206"/>
      <c r="E749" s="206"/>
      <c r="F749" s="424"/>
      <c r="J749" s="1"/>
    </row>
    <row r="750" spans="3:10">
      <c r="C750" s="1"/>
      <c r="D750" s="206"/>
      <c r="E750" s="206"/>
      <c r="F750" s="424"/>
      <c r="J750" s="1"/>
    </row>
    <row r="751" spans="3:10">
      <c r="C751" s="1"/>
      <c r="D751" s="206"/>
      <c r="E751" s="206"/>
      <c r="F751" s="424"/>
      <c r="J751" s="1"/>
    </row>
    <row r="752" spans="3:10">
      <c r="C752" s="30"/>
      <c r="D752" s="206"/>
      <c r="E752" s="206"/>
      <c r="F752" s="424"/>
      <c r="J752" s="1"/>
    </row>
    <row r="753" spans="3:10">
      <c r="C753" s="30"/>
      <c r="D753" s="206"/>
      <c r="E753" s="206"/>
      <c r="F753" s="424"/>
      <c r="J753" s="1"/>
    </row>
    <row r="754" spans="3:10">
      <c r="C754" s="30"/>
      <c r="D754" s="206"/>
      <c r="E754" s="206"/>
      <c r="F754" s="424"/>
      <c r="J754" s="1"/>
    </row>
    <row r="755" spans="3:10">
      <c r="C755" s="30"/>
      <c r="D755" s="206"/>
      <c r="E755" s="206"/>
      <c r="F755" s="424"/>
      <c r="J755" s="1"/>
    </row>
    <row r="756" spans="3:10">
      <c r="C756" s="30"/>
      <c r="D756" s="206"/>
      <c r="E756" s="206"/>
      <c r="F756" s="424"/>
      <c r="J756" s="1"/>
    </row>
    <row r="757" spans="3:10" ht="12" customHeight="1">
      <c r="C757" s="30"/>
      <c r="D757" s="206"/>
      <c r="E757" s="206"/>
      <c r="F757" s="424"/>
      <c r="J757" s="1"/>
    </row>
    <row r="758" spans="3:10" ht="12" customHeight="1">
      <c r="C758" s="30"/>
      <c r="D758" s="206"/>
      <c r="E758" s="206"/>
      <c r="F758" s="424"/>
      <c r="J758" s="1"/>
    </row>
    <row r="759" spans="3:10" ht="12" customHeight="1">
      <c r="C759" s="30"/>
      <c r="D759" s="206"/>
      <c r="E759" s="206"/>
      <c r="F759" s="424"/>
      <c r="J759" s="1"/>
    </row>
    <row r="760" spans="3:10" ht="14.25" customHeight="1">
      <c r="C760" s="30"/>
      <c r="D760" s="206"/>
      <c r="E760" s="206"/>
      <c r="F760" s="424"/>
      <c r="J760" s="1"/>
    </row>
    <row r="761" spans="3:10" ht="14.25" customHeight="1">
      <c r="C761" s="30"/>
      <c r="D761" s="206"/>
      <c r="E761" s="206"/>
      <c r="F761" s="424"/>
      <c r="J761" s="1"/>
    </row>
    <row r="762" spans="3:10" ht="52.5" customHeight="1">
      <c r="C762" s="30"/>
      <c r="D762" s="206"/>
      <c r="E762" s="206"/>
      <c r="F762" s="424"/>
      <c r="J762" s="1"/>
    </row>
    <row r="763" spans="3:10">
      <c r="C763" s="30"/>
      <c r="D763" s="206"/>
      <c r="E763" s="206"/>
      <c r="F763" s="424"/>
      <c r="J763" s="1"/>
    </row>
    <row r="764" spans="3:10">
      <c r="C764" s="30"/>
      <c r="D764" s="206"/>
      <c r="E764" s="206"/>
      <c r="F764" s="424"/>
      <c r="J764" s="1"/>
    </row>
    <row r="765" spans="3:10" ht="12.75" customHeight="1">
      <c r="C765" s="30"/>
      <c r="D765" s="206"/>
      <c r="E765" s="206"/>
      <c r="F765" s="424"/>
      <c r="J765" s="1"/>
    </row>
    <row r="766" spans="3:10" ht="12.75" customHeight="1">
      <c r="C766" s="30"/>
      <c r="D766" s="206"/>
      <c r="E766" s="206"/>
      <c r="F766" s="424"/>
      <c r="J766" s="1"/>
    </row>
    <row r="767" spans="3:10">
      <c r="C767" s="30"/>
      <c r="D767" s="206"/>
      <c r="E767" s="206"/>
      <c r="F767" s="424"/>
      <c r="J767" s="1"/>
    </row>
    <row r="768" spans="3:10" ht="25.5" customHeight="1">
      <c r="C768" s="30"/>
      <c r="D768" s="206"/>
      <c r="E768" s="206"/>
      <c r="F768" s="424"/>
      <c r="J768" s="1"/>
    </row>
    <row r="769" spans="3:10" ht="63" customHeight="1">
      <c r="C769" s="30"/>
      <c r="D769" s="206"/>
      <c r="E769" s="206"/>
      <c r="F769" s="424"/>
      <c r="J769" s="1"/>
    </row>
    <row r="770" spans="3:10" ht="13.5" customHeight="1">
      <c r="C770" s="30"/>
      <c r="D770" s="206"/>
      <c r="E770" s="206"/>
      <c r="F770" s="424"/>
      <c r="J770" s="1"/>
    </row>
    <row r="771" spans="3:10" ht="13.5" customHeight="1">
      <c r="C771" s="30"/>
      <c r="D771" s="206"/>
      <c r="E771" s="206"/>
      <c r="F771" s="424"/>
      <c r="J771" s="1"/>
    </row>
    <row r="772" spans="3:10">
      <c r="C772" s="30"/>
      <c r="D772" s="206"/>
      <c r="E772" s="206"/>
      <c r="F772" s="424"/>
      <c r="J772" s="1"/>
    </row>
    <row r="773" spans="3:10">
      <c r="C773" s="30"/>
      <c r="D773" s="206"/>
      <c r="E773" s="206"/>
      <c r="F773" s="424"/>
      <c r="J773" s="1"/>
    </row>
    <row r="774" spans="3:10">
      <c r="C774" s="30"/>
      <c r="D774" s="206"/>
      <c r="E774" s="206"/>
      <c r="F774" s="424"/>
      <c r="J774" s="1"/>
    </row>
    <row r="775" spans="3:10">
      <c r="C775" s="30"/>
      <c r="D775" s="206"/>
      <c r="E775" s="206"/>
      <c r="F775" s="424"/>
      <c r="J775" s="1"/>
    </row>
    <row r="776" spans="3:10" ht="13.5" customHeight="1">
      <c r="C776" s="30"/>
      <c r="D776" s="206"/>
      <c r="E776" s="206"/>
      <c r="F776" s="424"/>
      <c r="J776" s="1"/>
    </row>
    <row r="777" spans="3:10" ht="27" customHeight="1">
      <c r="C777" s="30"/>
      <c r="D777" s="206"/>
      <c r="E777" s="206"/>
      <c r="F777" s="424"/>
      <c r="J777" s="1"/>
    </row>
    <row r="778" spans="3:10">
      <c r="C778" s="30"/>
      <c r="D778" s="206"/>
      <c r="E778" s="206"/>
      <c r="F778" s="424"/>
      <c r="J778" s="1"/>
    </row>
    <row r="779" spans="3:10">
      <c r="C779" s="30"/>
      <c r="D779" s="206"/>
      <c r="E779" s="206"/>
      <c r="F779" s="424"/>
      <c r="J779" s="1"/>
    </row>
    <row r="780" spans="3:10">
      <c r="C780" s="30"/>
      <c r="D780" s="206"/>
      <c r="E780" s="206"/>
      <c r="F780" s="424"/>
      <c r="J780" s="1"/>
    </row>
    <row r="781" spans="3:10">
      <c r="C781" s="30"/>
      <c r="D781" s="206"/>
      <c r="E781" s="206"/>
      <c r="F781" s="424"/>
      <c r="J781" s="1"/>
    </row>
    <row r="782" spans="3:10">
      <c r="C782" s="30"/>
      <c r="D782" s="206"/>
      <c r="E782" s="206"/>
      <c r="F782" s="424"/>
      <c r="J782" s="1"/>
    </row>
    <row r="783" spans="3:10">
      <c r="C783" s="30"/>
      <c r="D783" s="206"/>
      <c r="E783" s="206"/>
      <c r="F783" s="424"/>
      <c r="J783" s="1"/>
    </row>
    <row r="784" spans="3:10">
      <c r="C784" s="30"/>
      <c r="D784" s="206"/>
      <c r="E784" s="206"/>
      <c r="F784" s="424"/>
      <c r="J784" s="1"/>
    </row>
    <row r="785" spans="3:10">
      <c r="C785" s="30"/>
      <c r="D785" s="206"/>
      <c r="E785" s="206"/>
      <c r="F785" s="424"/>
      <c r="J785" s="1"/>
    </row>
    <row r="786" spans="3:10">
      <c r="C786" s="30"/>
      <c r="D786" s="206"/>
      <c r="E786" s="206"/>
      <c r="F786" s="424"/>
      <c r="J786" s="1"/>
    </row>
    <row r="787" spans="3:10" ht="14.25" customHeight="1">
      <c r="C787" s="30"/>
      <c r="D787" s="206"/>
      <c r="E787" s="206"/>
      <c r="F787" s="424"/>
      <c r="J787" s="1"/>
    </row>
    <row r="788" spans="3:10">
      <c r="C788" s="30"/>
      <c r="D788" s="206"/>
      <c r="E788" s="206"/>
      <c r="F788" s="424"/>
      <c r="J788" s="1"/>
    </row>
    <row r="789" spans="3:10" ht="90.75" customHeight="1">
      <c r="C789" s="30"/>
      <c r="D789" s="206"/>
      <c r="E789" s="206"/>
      <c r="F789" s="424"/>
      <c r="J789" s="1"/>
    </row>
    <row r="790" spans="3:10">
      <c r="C790" s="30"/>
      <c r="D790" s="206"/>
      <c r="E790" s="206"/>
      <c r="F790" s="424"/>
      <c r="J790" s="1"/>
    </row>
    <row r="791" spans="3:10" ht="13.5" customHeight="1">
      <c r="C791" s="30"/>
      <c r="D791" s="206"/>
      <c r="E791" s="206"/>
      <c r="F791" s="424"/>
      <c r="J791" s="1"/>
    </row>
    <row r="792" spans="3:10">
      <c r="C792" s="30"/>
      <c r="D792" s="206"/>
      <c r="E792" s="206"/>
      <c r="F792" s="424"/>
      <c r="J792" s="1"/>
    </row>
    <row r="793" spans="3:10" ht="26.25" customHeight="1">
      <c r="C793" s="30"/>
      <c r="D793" s="206"/>
      <c r="E793" s="206"/>
      <c r="F793" s="424"/>
      <c r="J793" s="1"/>
    </row>
    <row r="794" spans="3:10" ht="12" customHeight="1">
      <c r="C794" s="30"/>
      <c r="D794" s="206"/>
      <c r="E794" s="206"/>
      <c r="F794" s="424"/>
      <c r="J794" s="1"/>
    </row>
    <row r="795" spans="3:10" ht="13.5" customHeight="1">
      <c r="C795" s="30"/>
      <c r="D795" s="206"/>
      <c r="E795" s="206"/>
      <c r="F795" s="424"/>
      <c r="J795" s="1"/>
    </row>
    <row r="796" spans="3:10">
      <c r="C796" s="30"/>
      <c r="D796" s="206"/>
      <c r="E796" s="206"/>
      <c r="F796" s="424"/>
      <c r="J796" s="1"/>
    </row>
    <row r="797" spans="3:10">
      <c r="C797" s="30"/>
      <c r="D797" s="206"/>
      <c r="E797" s="206"/>
      <c r="F797" s="424"/>
      <c r="J797" s="1"/>
    </row>
    <row r="798" spans="3:10" ht="25.5" customHeight="1">
      <c r="C798" s="30"/>
      <c r="D798" s="206"/>
      <c r="E798" s="206"/>
      <c r="F798" s="424"/>
      <c r="J798" s="1"/>
    </row>
    <row r="799" spans="3:10">
      <c r="C799" s="30"/>
      <c r="D799" s="206"/>
      <c r="E799" s="206"/>
      <c r="F799" s="424"/>
      <c r="J799" s="1"/>
    </row>
    <row r="800" spans="3:10">
      <c r="C800" s="30"/>
      <c r="D800" s="206"/>
      <c r="E800" s="206"/>
      <c r="F800" s="424"/>
      <c r="J800" s="1"/>
    </row>
    <row r="801" spans="3:10">
      <c r="C801" s="30"/>
      <c r="D801" s="206"/>
      <c r="E801" s="206"/>
      <c r="F801" s="424"/>
      <c r="J801" s="1"/>
    </row>
    <row r="802" spans="3:10">
      <c r="C802" s="30"/>
      <c r="D802" s="206"/>
      <c r="E802" s="206"/>
      <c r="F802" s="424"/>
      <c r="J802" s="1"/>
    </row>
    <row r="803" spans="3:10">
      <c r="C803" s="30"/>
      <c r="D803" s="206"/>
      <c r="E803" s="206"/>
      <c r="F803" s="424"/>
      <c r="J803" s="1"/>
    </row>
    <row r="804" spans="3:10">
      <c r="C804" s="30"/>
      <c r="D804" s="206"/>
      <c r="E804" s="206"/>
      <c r="F804" s="424"/>
      <c r="J804" s="1"/>
    </row>
    <row r="805" spans="3:10">
      <c r="C805" s="30"/>
      <c r="D805" s="206"/>
      <c r="E805" s="206"/>
      <c r="F805" s="424"/>
      <c r="J805" s="1"/>
    </row>
    <row r="806" spans="3:10">
      <c r="C806" s="30"/>
      <c r="D806" s="206"/>
      <c r="E806" s="206"/>
      <c r="F806" s="424"/>
      <c r="J806" s="1"/>
    </row>
    <row r="807" spans="3:10">
      <c r="C807" s="30"/>
      <c r="D807" s="206"/>
      <c r="E807" s="206"/>
      <c r="F807" s="424"/>
      <c r="J807" s="1"/>
    </row>
    <row r="808" spans="3:10">
      <c r="C808" s="30"/>
      <c r="D808" s="206"/>
      <c r="E808" s="206"/>
      <c r="F808" s="424"/>
      <c r="J808" s="1"/>
    </row>
    <row r="809" spans="3:10">
      <c r="C809" s="30"/>
      <c r="D809" s="206"/>
      <c r="E809" s="206"/>
      <c r="F809" s="424"/>
      <c r="J809" s="1"/>
    </row>
    <row r="810" spans="3:10">
      <c r="C810" s="30"/>
      <c r="D810" s="206"/>
      <c r="E810" s="206"/>
      <c r="F810" s="424"/>
      <c r="J810" s="1"/>
    </row>
    <row r="811" spans="3:10">
      <c r="C811" s="30"/>
      <c r="D811" s="206"/>
      <c r="E811" s="206"/>
      <c r="F811" s="424"/>
      <c r="J811" s="1"/>
    </row>
    <row r="812" spans="3:10">
      <c r="C812" s="30"/>
      <c r="D812" s="206"/>
      <c r="E812" s="206"/>
      <c r="F812" s="424"/>
      <c r="J812" s="1"/>
    </row>
    <row r="813" spans="3:10">
      <c r="C813" s="30"/>
      <c r="D813" s="206"/>
      <c r="E813" s="206"/>
      <c r="F813" s="424"/>
      <c r="J813" s="1"/>
    </row>
    <row r="814" spans="3:10">
      <c r="C814" s="30"/>
      <c r="D814" s="206"/>
      <c r="E814" s="206"/>
      <c r="F814" s="424"/>
      <c r="J814" s="1"/>
    </row>
    <row r="815" spans="3:10">
      <c r="C815" s="30"/>
      <c r="D815" s="206"/>
      <c r="E815" s="206"/>
      <c r="F815" s="424"/>
      <c r="J815" s="1"/>
    </row>
    <row r="816" spans="3:10">
      <c r="C816" s="30"/>
      <c r="D816" s="206"/>
      <c r="E816" s="206"/>
      <c r="F816" s="424"/>
      <c r="J816" s="1"/>
    </row>
    <row r="817" spans="3:10" ht="42" customHeight="1">
      <c r="C817" s="30"/>
      <c r="D817" s="206"/>
      <c r="E817" s="206"/>
      <c r="F817" s="424"/>
      <c r="J817" s="1"/>
    </row>
    <row r="818" spans="3:10">
      <c r="C818" s="30"/>
      <c r="D818" s="206"/>
      <c r="E818" s="206"/>
      <c r="F818" s="424"/>
      <c r="J818" s="1"/>
    </row>
    <row r="819" spans="3:10">
      <c r="C819" s="30"/>
      <c r="D819" s="206"/>
      <c r="E819" s="206"/>
      <c r="F819" s="424"/>
      <c r="J819" s="1"/>
    </row>
    <row r="820" spans="3:10">
      <c r="C820" s="30"/>
      <c r="D820" s="206"/>
      <c r="E820" s="206"/>
      <c r="F820" s="424"/>
      <c r="J820" s="1"/>
    </row>
    <row r="821" spans="3:10">
      <c r="C821" s="30"/>
      <c r="D821" s="206"/>
      <c r="E821" s="206"/>
      <c r="F821" s="424"/>
      <c r="J821" s="1"/>
    </row>
    <row r="822" spans="3:10">
      <c r="C822" s="30"/>
      <c r="D822" s="206"/>
      <c r="E822" s="206"/>
      <c r="F822" s="424"/>
      <c r="J822" s="1"/>
    </row>
    <row r="823" spans="3:10">
      <c r="C823" s="30"/>
      <c r="D823" s="206"/>
      <c r="E823" s="206"/>
      <c r="F823" s="424"/>
      <c r="J823" s="1"/>
    </row>
    <row r="824" spans="3:10">
      <c r="C824" s="30"/>
      <c r="D824" s="206"/>
      <c r="E824" s="206"/>
      <c r="F824" s="424"/>
      <c r="J824" s="1"/>
    </row>
    <row r="825" spans="3:10" ht="14.25" customHeight="1">
      <c r="C825" s="30"/>
      <c r="D825" s="206"/>
      <c r="E825" s="206"/>
      <c r="F825" s="424"/>
      <c r="J825" s="1"/>
    </row>
    <row r="826" spans="3:10" ht="12.75" customHeight="1">
      <c r="C826" s="30"/>
      <c r="D826" s="206"/>
      <c r="E826" s="206"/>
      <c r="F826" s="424"/>
      <c r="J826" s="1"/>
    </row>
    <row r="827" spans="3:10" ht="15" customHeight="1">
      <c r="C827" s="30"/>
      <c r="D827" s="206"/>
      <c r="E827" s="206"/>
      <c r="F827" s="424"/>
      <c r="J827" s="1"/>
    </row>
    <row r="828" spans="3:10">
      <c r="C828" s="30"/>
      <c r="D828" s="206"/>
      <c r="E828" s="206"/>
      <c r="F828" s="424"/>
      <c r="J828" s="1"/>
    </row>
    <row r="829" spans="3:10">
      <c r="C829" s="30"/>
      <c r="D829" s="206"/>
      <c r="E829" s="206"/>
      <c r="F829" s="424"/>
      <c r="J829" s="1"/>
    </row>
    <row r="830" spans="3:10">
      <c r="C830" s="30"/>
      <c r="D830" s="206"/>
      <c r="E830" s="206"/>
      <c r="F830" s="424"/>
      <c r="J830" s="1"/>
    </row>
    <row r="831" spans="3:10">
      <c r="C831" s="30"/>
      <c r="D831" s="206"/>
      <c r="E831" s="206"/>
      <c r="F831" s="424"/>
      <c r="J831" s="1"/>
    </row>
    <row r="832" spans="3:10" ht="15" customHeight="1">
      <c r="C832" s="30"/>
      <c r="D832" s="206"/>
      <c r="E832" s="206"/>
      <c r="F832" s="424"/>
      <c r="J832" s="1"/>
    </row>
    <row r="833" spans="3:10" ht="213.75" customHeight="1">
      <c r="C833" s="30"/>
      <c r="D833" s="206"/>
      <c r="E833" s="206"/>
      <c r="F833" s="424"/>
      <c r="J833" s="1"/>
    </row>
    <row r="834" spans="3:10">
      <c r="C834" s="30"/>
      <c r="D834" s="206"/>
      <c r="E834" s="206"/>
      <c r="F834" s="424"/>
      <c r="J834" s="1"/>
    </row>
    <row r="835" spans="3:10">
      <c r="C835" s="30"/>
      <c r="D835" s="206"/>
      <c r="E835" s="206"/>
      <c r="F835" s="424"/>
      <c r="J835" s="1"/>
    </row>
    <row r="836" spans="3:10">
      <c r="C836" s="30"/>
      <c r="D836" s="206"/>
      <c r="E836" s="206"/>
      <c r="F836" s="424"/>
      <c r="J836" s="1"/>
    </row>
    <row r="837" spans="3:10">
      <c r="C837" s="30"/>
      <c r="D837" s="206"/>
      <c r="E837" s="206"/>
      <c r="F837" s="424"/>
      <c r="J837" s="1"/>
    </row>
    <row r="838" spans="3:10">
      <c r="C838" s="30"/>
      <c r="D838" s="206"/>
      <c r="E838" s="206"/>
      <c r="F838" s="424"/>
      <c r="J838" s="1"/>
    </row>
    <row r="839" spans="3:10">
      <c r="C839" s="30"/>
      <c r="D839" s="206"/>
      <c r="E839" s="206"/>
      <c r="F839" s="424"/>
      <c r="J839" s="1"/>
    </row>
    <row r="840" spans="3:10">
      <c r="C840" s="30"/>
      <c r="D840" s="206"/>
      <c r="E840" s="206"/>
      <c r="F840" s="424"/>
      <c r="J840" s="1"/>
    </row>
    <row r="841" spans="3:10">
      <c r="C841" s="30"/>
      <c r="D841" s="206"/>
      <c r="E841" s="206"/>
      <c r="F841" s="424"/>
      <c r="J841" s="1"/>
    </row>
    <row r="842" spans="3:10">
      <c r="C842" s="30"/>
      <c r="D842" s="206"/>
      <c r="E842" s="206"/>
      <c r="F842" s="424"/>
      <c r="J842" s="1"/>
    </row>
    <row r="843" spans="3:10">
      <c r="C843" s="30"/>
      <c r="D843" s="206"/>
      <c r="E843" s="206"/>
      <c r="F843" s="424"/>
      <c r="J843" s="1"/>
    </row>
    <row r="844" spans="3:10" ht="27" customHeight="1">
      <c r="C844" s="30"/>
      <c r="D844" s="206"/>
      <c r="E844" s="206"/>
      <c r="F844" s="424"/>
      <c r="J844" s="1"/>
    </row>
    <row r="845" spans="3:10">
      <c r="C845" s="30"/>
      <c r="D845" s="206"/>
      <c r="E845" s="206"/>
      <c r="F845" s="424"/>
      <c r="J845" s="1"/>
    </row>
    <row r="846" spans="3:10">
      <c r="C846" s="30"/>
      <c r="D846" s="206"/>
      <c r="E846" s="206"/>
      <c r="F846" s="424"/>
      <c r="J846" s="1"/>
    </row>
    <row r="847" spans="3:10">
      <c r="C847" s="30"/>
      <c r="D847" s="206"/>
      <c r="E847" s="206"/>
      <c r="F847" s="424"/>
      <c r="J847" s="1"/>
    </row>
    <row r="848" spans="3:10">
      <c r="C848" s="30"/>
      <c r="D848" s="206"/>
      <c r="E848" s="206"/>
      <c r="F848" s="424"/>
      <c r="J848" s="1"/>
    </row>
    <row r="849" spans="3:10">
      <c r="C849" s="30"/>
      <c r="D849" s="206"/>
      <c r="E849" s="206"/>
      <c r="F849" s="424"/>
      <c r="J849" s="1"/>
    </row>
    <row r="850" spans="3:10">
      <c r="C850" s="30"/>
      <c r="D850" s="206"/>
      <c r="E850" s="206"/>
      <c r="F850" s="424"/>
      <c r="J850" s="1"/>
    </row>
    <row r="851" spans="3:10">
      <c r="C851" s="30"/>
      <c r="D851" s="206"/>
      <c r="E851" s="206"/>
      <c r="F851" s="424"/>
      <c r="J851" s="1"/>
    </row>
    <row r="852" spans="3:10">
      <c r="C852" s="30"/>
      <c r="D852" s="206"/>
      <c r="E852" s="206"/>
      <c r="F852" s="424"/>
      <c r="J852" s="1"/>
    </row>
    <row r="853" spans="3:10">
      <c r="C853" s="30"/>
      <c r="D853" s="206"/>
      <c r="E853" s="206"/>
      <c r="F853" s="424"/>
      <c r="J853" s="1"/>
    </row>
    <row r="854" spans="3:10">
      <c r="C854" s="30"/>
      <c r="D854" s="206"/>
      <c r="E854" s="206"/>
      <c r="F854" s="424"/>
      <c r="J854" s="1"/>
    </row>
    <row r="855" spans="3:10">
      <c r="C855" s="30"/>
      <c r="D855" s="206"/>
      <c r="E855" s="206"/>
      <c r="F855" s="424"/>
      <c r="J855" s="1"/>
    </row>
    <row r="856" spans="3:10">
      <c r="C856" s="139"/>
      <c r="D856" s="206"/>
      <c r="E856" s="61"/>
      <c r="F856" s="689"/>
      <c r="G856" s="32"/>
      <c r="J856" s="1"/>
    </row>
    <row r="857" spans="3:10">
      <c r="J857" s="1"/>
    </row>
    <row r="858" spans="3:10">
      <c r="J858" s="1"/>
    </row>
    <row r="859" spans="3:10">
      <c r="J859" s="1"/>
    </row>
    <row r="860" spans="3:10">
      <c r="J860" s="1"/>
    </row>
    <row r="861" spans="3:10">
      <c r="J861" s="1"/>
    </row>
    <row r="862" spans="3:10">
      <c r="J862" s="1"/>
    </row>
    <row r="863" spans="3:10">
      <c r="J863" s="1"/>
    </row>
    <row r="864" spans="3:10">
      <c r="J864" s="1"/>
    </row>
    <row r="865" spans="10:10">
      <c r="J865" s="1"/>
    </row>
    <row r="866" spans="10:10">
      <c r="J866" s="1"/>
    </row>
    <row r="867" spans="10:10">
      <c r="J867" s="1"/>
    </row>
    <row r="868" spans="10:10">
      <c r="J868" s="1"/>
    </row>
    <row r="869" spans="10:10">
      <c r="J869" s="1"/>
    </row>
    <row r="870" spans="10:10">
      <c r="J870" s="1"/>
    </row>
    <row r="871" spans="10:10">
      <c r="J871" s="1"/>
    </row>
    <row r="872" spans="10:10">
      <c r="J872" s="1"/>
    </row>
    <row r="873" spans="10:10">
      <c r="J873" s="1"/>
    </row>
    <row r="874" spans="10:10">
      <c r="J874" s="1"/>
    </row>
    <row r="875" spans="10:10">
      <c r="J875" s="1"/>
    </row>
    <row r="876" spans="10:10">
      <c r="J876" s="1"/>
    </row>
    <row r="877" spans="10:10">
      <c r="J877" s="1"/>
    </row>
    <row r="878" spans="10:10">
      <c r="J878" s="1"/>
    </row>
    <row r="879" spans="10:10">
      <c r="J879" s="1"/>
    </row>
    <row r="880" spans="10:10">
      <c r="J880" s="1"/>
    </row>
    <row r="881" spans="10:10">
      <c r="J881" s="1"/>
    </row>
    <row r="882" spans="10:10">
      <c r="J882" s="1"/>
    </row>
    <row r="883" spans="10:10">
      <c r="J883" s="1"/>
    </row>
    <row r="884" spans="10:10" ht="78" customHeight="1">
      <c r="J884" s="1"/>
    </row>
    <row r="885" spans="10:10">
      <c r="J885" s="1"/>
    </row>
    <row r="886" spans="10:10">
      <c r="J886" s="1"/>
    </row>
    <row r="887" spans="10:10">
      <c r="J887" s="1"/>
    </row>
    <row r="888" spans="10:10">
      <c r="J888" s="1"/>
    </row>
    <row r="889" spans="10:10">
      <c r="J889" s="1"/>
    </row>
    <row r="890" spans="10:10">
      <c r="J890" s="1"/>
    </row>
    <row r="891" spans="10:10">
      <c r="J891" s="1"/>
    </row>
    <row r="892" spans="10:10">
      <c r="J892" s="1"/>
    </row>
    <row r="893" spans="10:10">
      <c r="J893" s="1"/>
    </row>
    <row r="894" spans="10:10">
      <c r="J894" s="1"/>
    </row>
    <row r="895" spans="10:10">
      <c r="J895" s="1"/>
    </row>
    <row r="896" spans="10:10">
      <c r="J896" s="1"/>
    </row>
    <row r="897" spans="10:10">
      <c r="J897" s="1"/>
    </row>
    <row r="898" spans="10:10">
      <c r="J898" s="1"/>
    </row>
    <row r="899" spans="10:10">
      <c r="J899" s="1"/>
    </row>
    <row r="900" spans="10:10">
      <c r="J900" s="1"/>
    </row>
    <row r="901" spans="10:10">
      <c r="J901" s="1"/>
    </row>
    <row r="902" spans="10:10">
      <c r="J902" s="1"/>
    </row>
    <row r="903" spans="10:10">
      <c r="J903" s="1"/>
    </row>
    <row r="904" spans="10:10">
      <c r="J904" s="1"/>
    </row>
    <row r="905" spans="10:10">
      <c r="J905" s="1"/>
    </row>
    <row r="906" spans="10:10">
      <c r="J906" s="1"/>
    </row>
    <row r="907" spans="10:10">
      <c r="J907" s="1"/>
    </row>
    <row r="908" spans="10:10">
      <c r="J908" s="1"/>
    </row>
  </sheetData>
  <sheetProtection password="EBEA" sheet="1" objects="1" scenarios="1" selectLockedCells="1"/>
  <mergeCells count="4">
    <mergeCell ref="G2:G3"/>
    <mergeCell ref="A2:B3"/>
    <mergeCell ref="C2:C3"/>
    <mergeCell ref="D2:F2"/>
  </mergeCells>
  <phoneticPr fontId="0" type="noConversion"/>
  <pageMargins left="0.94488188976377963" right="0.23622047244094491" top="0.39370078740157483" bottom="0.39370078740157483" header="0.51181102362204722" footer="0.51181102362204722"/>
  <pageSetup paperSize="9" scale="98" firstPageNumber="12" orientation="portrait" useFirstPageNumber="1" verticalDpi="300" r:id="rId1"/>
  <headerFooter alignWithMargins="0"/>
  <rowBreaks count="1" manualBreakCount="1">
    <brk id="140"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867"/>
  <sheetViews>
    <sheetView zoomScaleNormal="100" workbookViewId="0">
      <selection activeCell="F18" sqref="F18"/>
    </sheetView>
  </sheetViews>
  <sheetFormatPr defaultColWidth="9.28515625" defaultRowHeight="12.75"/>
  <cols>
    <col min="1" max="1" width="7.7109375" style="1" customWidth="1"/>
    <col min="2" max="2" width="3.28515625" style="1" customWidth="1"/>
    <col min="3" max="3" width="41.5703125" style="29" customWidth="1"/>
    <col min="4" max="4" width="8.28515625" style="210" customWidth="1"/>
    <col min="5" max="5" width="8.7109375" style="217" customWidth="1"/>
    <col min="6" max="6" width="12.28515625" style="688" customWidth="1"/>
    <col min="7" max="7" width="14.5703125" style="1" customWidth="1"/>
    <col min="8" max="9" width="9.28515625" style="1" customWidth="1"/>
    <col min="10" max="10" width="9.5703125" style="30" customWidth="1"/>
    <col min="11" max="16384" width="9.28515625" style="1"/>
  </cols>
  <sheetData>
    <row r="1" spans="1:10" ht="14.25" customHeight="1" thickBot="1">
      <c r="A1" s="53"/>
      <c r="D1" s="33"/>
      <c r="E1" s="33"/>
      <c r="F1" s="424"/>
      <c r="H1" s="33"/>
      <c r="I1" s="33"/>
      <c r="J1" s="32"/>
    </row>
    <row r="2" spans="1:10" ht="16.5" customHeight="1">
      <c r="A2" s="1021" t="s">
        <v>656</v>
      </c>
      <c r="B2" s="1022"/>
      <c r="C2" s="1025" t="s">
        <v>680</v>
      </c>
      <c r="D2" s="1027" t="s">
        <v>571</v>
      </c>
      <c r="E2" s="1027"/>
      <c r="F2" s="1028"/>
      <c r="G2" s="1019" t="s">
        <v>660</v>
      </c>
      <c r="H2" s="33"/>
      <c r="I2" s="33"/>
      <c r="J2" s="32"/>
    </row>
    <row r="3" spans="1:10" ht="22.5" customHeight="1" thickBot="1">
      <c r="A3" s="1023"/>
      <c r="B3" s="1024"/>
      <c r="C3" s="1026"/>
      <c r="D3" s="98" t="s">
        <v>657</v>
      </c>
      <c r="E3" s="98" t="s">
        <v>658</v>
      </c>
      <c r="F3" s="101" t="s">
        <v>659</v>
      </c>
      <c r="G3" s="1020"/>
      <c r="H3" s="33"/>
      <c r="I3" s="33"/>
      <c r="J3" s="32"/>
    </row>
    <row r="4" spans="1:10" ht="12.75" customHeight="1">
      <c r="A4" s="55"/>
      <c r="B4" s="54"/>
      <c r="C4" s="54"/>
      <c r="D4" s="33"/>
      <c r="E4" s="67"/>
      <c r="F4" s="613"/>
      <c r="G4" s="32"/>
      <c r="H4" s="33"/>
      <c r="I4" s="33"/>
      <c r="J4" s="32"/>
    </row>
    <row r="5" spans="1:10" ht="12" customHeight="1">
      <c r="A5" s="44"/>
      <c r="B5" s="39"/>
      <c r="D5" s="206"/>
      <c r="E5" s="215"/>
      <c r="F5" s="689"/>
      <c r="G5" s="32"/>
      <c r="H5" s="33"/>
      <c r="I5" s="33"/>
      <c r="J5" s="32"/>
    </row>
    <row r="6" spans="1:10" s="40" customFormat="1" ht="15" customHeight="1">
      <c r="A6" s="776" t="s">
        <v>265</v>
      </c>
      <c r="B6" s="777"/>
      <c r="C6" s="841" t="s">
        <v>356</v>
      </c>
      <c r="D6" s="845"/>
      <c r="E6" s="852"/>
      <c r="F6" s="891"/>
      <c r="G6" s="854"/>
      <c r="H6" s="207"/>
      <c r="I6" s="207"/>
      <c r="J6" s="42"/>
    </row>
    <row r="7" spans="1:10" ht="12.75" customHeight="1">
      <c r="A7" s="34"/>
      <c r="B7" s="35"/>
      <c r="C7" s="140"/>
      <c r="D7" s="207"/>
      <c r="E7" s="215"/>
      <c r="F7" s="696"/>
      <c r="G7" s="42"/>
      <c r="H7" s="33"/>
      <c r="I7" s="33"/>
      <c r="J7" s="32"/>
    </row>
    <row r="8" spans="1:10" ht="103.5" customHeight="1">
      <c r="A8" s="34"/>
      <c r="B8" s="35"/>
      <c r="C8" s="334" t="s">
        <v>349</v>
      </c>
      <c r="D8" s="207"/>
      <c r="E8" s="215"/>
      <c r="F8" s="696"/>
      <c r="G8" s="42"/>
      <c r="H8" s="33"/>
      <c r="I8" s="33"/>
      <c r="J8" s="32"/>
    </row>
    <row r="9" spans="1:10" ht="12.75" customHeight="1">
      <c r="A9" s="57"/>
      <c r="C9" s="37"/>
      <c r="D9" s="59"/>
      <c r="E9" s="61"/>
      <c r="F9" s="613"/>
      <c r="H9" s="33"/>
      <c r="I9" s="33"/>
      <c r="J9" s="32"/>
    </row>
    <row r="10" spans="1:10" ht="12.75" customHeight="1">
      <c r="A10" s="34"/>
      <c r="B10" s="35"/>
      <c r="C10" s="1" t="s">
        <v>240</v>
      </c>
      <c r="D10" s="207"/>
      <c r="E10" s="215"/>
      <c r="F10" s="696"/>
      <c r="G10" s="42"/>
      <c r="J10" s="32"/>
    </row>
    <row r="11" spans="1:10" ht="136.5" customHeight="1">
      <c r="A11" s="44"/>
      <c r="B11" s="39"/>
      <c r="C11" s="143" t="s">
        <v>127</v>
      </c>
      <c r="D11" s="206"/>
      <c r="E11" s="215"/>
      <c r="F11" s="689"/>
      <c r="G11" s="32"/>
      <c r="J11" s="32"/>
    </row>
    <row r="12" spans="1:10" ht="215.25" customHeight="1">
      <c r="A12" s="44"/>
      <c r="B12" s="39"/>
      <c r="C12" s="143" t="s">
        <v>128</v>
      </c>
      <c r="D12" s="206"/>
      <c r="E12" s="215"/>
      <c r="F12" s="689"/>
      <c r="G12" s="32"/>
      <c r="J12" s="42"/>
    </row>
    <row r="13" spans="1:10" ht="93.75" customHeight="1">
      <c r="A13" s="44"/>
      <c r="B13" s="39"/>
      <c r="C13" s="143" t="s">
        <v>395</v>
      </c>
      <c r="D13" s="206"/>
      <c r="E13" s="215"/>
      <c r="F13" s="689"/>
      <c r="G13" s="32"/>
      <c r="H13" s="43"/>
      <c r="I13" s="20"/>
      <c r="J13" s="32"/>
    </row>
    <row r="14" spans="1:10" ht="103.5" customHeight="1">
      <c r="A14" s="44"/>
      <c r="B14" s="39"/>
      <c r="C14" s="143" t="s">
        <v>396</v>
      </c>
      <c r="D14" s="206"/>
      <c r="E14" s="215"/>
      <c r="F14" s="689"/>
      <c r="G14" s="32"/>
      <c r="H14" s="43"/>
      <c r="I14" s="20"/>
      <c r="J14" s="32"/>
    </row>
    <row r="15" spans="1:10" ht="16.5" customHeight="1">
      <c r="A15" s="44"/>
      <c r="B15" s="39"/>
      <c r="C15" s="143"/>
      <c r="D15" s="206"/>
      <c r="E15" s="215"/>
      <c r="F15" s="689"/>
      <c r="G15" s="32"/>
      <c r="H15" s="43"/>
      <c r="I15" s="20"/>
      <c r="J15" s="32"/>
    </row>
    <row r="16" spans="1:10" ht="14.25" customHeight="1">
      <c r="A16" s="57" t="s">
        <v>413</v>
      </c>
      <c r="C16" s="37" t="s">
        <v>747</v>
      </c>
      <c r="D16" s="206"/>
      <c r="E16" s="215"/>
      <c r="F16" s="689"/>
      <c r="G16" s="32"/>
      <c r="H16" s="43"/>
      <c r="I16" s="20"/>
      <c r="J16" s="32"/>
    </row>
    <row r="17" spans="1:10" ht="103.5" customHeight="1">
      <c r="A17" s="44"/>
      <c r="B17" s="39"/>
      <c r="C17" s="438" t="s">
        <v>892</v>
      </c>
      <c r="D17" s="206"/>
      <c r="E17" s="343"/>
      <c r="F17" s="689"/>
      <c r="G17" s="32"/>
      <c r="H17" s="43"/>
      <c r="I17" s="20"/>
      <c r="J17" s="32"/>
    </row>
    <row r="18" spans="1:10" ht="14.25" customHeight="1">
      <c r="A18" s="44"/>
      <c r="B18" s="39"/>
      <c r="C18" s="134" t="s">
        <v>416</v>
      </c>
      <c r="D18" s="206" t="s">
        <v>355</v>
      </c>
      <c r="E18" s="215">
        <v>1217</v>
      </c>
      <c r="F18" s="907">
        <v>0</v>
      </c>
      <c r="G18" s="32">
        <f>E18*F18</f>
        <v>0</v>
      </c>
      <c r="H18" s="43"/>
      <c r="I18" s="20"/>
      <c r="J18" s="32"/>
    </row>
    <row r="19" spans="1:10" ht="14.25" customHeight="1">
      <c r="A19" s="44"/>
      <c r="B19" s="39"/>
      <c r="C19" s="134"/>
      <c r="D19" s="206"/>
      <c r="E19" s="215"/>
      <c r="F19" s="689"/>
      <c r="G19" s="32"/>
      <c r="H19" s="43"/>
      <c r="I19" s="20"/>
      <c r="J19" s="32"/>
    </row>
    <row r="20" spans="1:10" ht="14.25" customHeight="1">
      <c r="A20" s="57" t="s">
        <v>305</v>
      </c>
      <c r="C20" s="37" t="s">
        <v>350</v>
      </c>
      <c r="D20" s="1034"/>
      <c r="E20" s="1034"/>
      <c r="F20" s="689"/>
      <c r="G20" s="32"/>
      <c r="H20" s="43"/>
      <c r="I20" s="20"/>
      <c r="J20" s="32"/>
    </row>
    <row r="21" spans="1:10" ht="90" customHeight="1">
      <c r="A21" s="44"/>
      <c r="B21" s="39"/>
      <c r="C21" s="134" t="s">
        <v>274</v>
      </c>
      <c r="D21" s="206" t="s">
        <v>355</v>
      </c>
      <c r="E21" s="215">
        <v>240</v>
      </c>
      <c r="F21" s="907">
        <v>0</v>
      </c>
      <c r="G21" s="32">
        <f t="shared" ref="G21:G50" si="0">E21*F21</f>
        <v>0</v>
      </c>
      <c r="H21" s="43"/>
      <c r="I21" s="20"/>
      <c r="J21" s="32"/>
    </row>
    <row r="22" spans="1:10" ht="14.25" customHeight="1">
      <c r="A22" s="44"/>
      <c r="B22" s="39"/>
      <c r="C22" s="134"/>
      <c r="D22" s="206"/>
      <c r="E22" s="215"/>
      <c r="F22" s="689"/>
      <c r="G22" s="32"/>
      <c r="H22" s="43"/>
      <c r="I22" s="20"/>
      <c r="J22" s="32"/>
    </row>
    <row r="23" spans="1:10" ht="13.5" customHeight="1">
      <c r="A23" s="57" t="s">
        <v>414</v>
      </c>
      <c r="C23" s="37" t="s">
        <v>403</v>
      </c>
      <c r="D23" s="59"/>
      <c r="E23" s="66"/>
      <c r="F23" s="690"/>
      <c r="G23" s="32"/>
      <c r="H23" s="46"/>
      <c r="I23" s="20"/>
      <c r="J23" s="32"/>
    </row>
    <row r="24" spans="1:10" ht="65.25" customHeight="1">
      <c r="A24" s="38"/>
      <c r="C24" s="29" t="s">
        <v>129</v>
      </c>
      <c r="D24" s="344"/>
      <c r="E24" s="345"/>
      <c r="F24" s="690"/>
      <c r="G24" s="32"/>
      <c r="H24" s="46"/>
      <c r="I24" s="20"/>
      <c r="J24" s="32"/>
    </row>
    <row r="25" spans="1:10" ht="27" customHeight="1">
      <c r="A25" s="57"/>
      <c r="B25" s="53" t="s">
        <v>251</v>
      </c>
      <c r="C25" s="45" t="s">
        <v>147</v>
      </c>
      <c r="D25" s="344"/>
      <c r="E25" s="344"/>
      <c r="F25" s="690"/>
      <c r="G25" s="32"/>
      <c r="H25" s="43"/>
      <c r="I25" s="20"/>
      <c r="J25" s="32"/>
    </row>
    <row r="26" spans="1:10" ht="13.5" customHeight="1">
      <c r="A26" s="99"/>
      <c r="B26" s="115"/>
      <c r="C26" s="29" t="s">
        <v>148</v>
      </c>
      <c r="D26" s="206" t="s">
        <v>355</v>
      </c>
      <c r="E26" s="61">
        <v>547</v>
      </c>
      <c r="F26" s="907">
        <v>0</v>
      </c>
      <c r="G26" s="32">
        <f t="shared" si="0"/>
        <v>0</v>
      </c>
      <c r="H26" s="43"/>
      <c r="I26" s="20"/>
      <c r="J26" s="32"/>
    </row>
    <row r="27" spans="1:10" ht="13.5" customHeight="1">
      <c r="A27" s="57"/>
      <c r="B27" s="68"/>
      <c r="C27" s="68"/>
      <c r="G27" s="32"/>
      <c r="H27" s="43"/>
      <c r="I27" s="20"/>
      <c r="J27" s="32"/>
    </row>
    <row r="28" spans="1:10" ht="13.5" customHeight="1">
      <c r="A28" s="57" t="s">
        <v>354</v>
      </c>
      <c r="B28" s="115"/>
      <c r="C28" s="37" t="s">
        <v>150</v>
      </c>
      <c r="D28" s="206"/>
      <c r="E28" s="61"/>
      <c r="F28" s="689"/>
      <c r="G28" s="32"/>
      <c r="H28" s="46"/>
      <c r="I28" s="20"/>
      <c r="J28" s="32"/>
    </row>
    <row r="29" spans="1:10" ht="81.75" customHeight="1">
      <c r="A29" s="99"/>
      <c r="B29" s="115"/>
      <c r="C29" s="130" t="s">
        <v>1781</v>
      </c>
      <c r="D29" s="1035"/>
      <c r="E29" s="1035"/>
      <c r="F29" s="689"/>
      <c r="G29" s="32"/>
      <c r="H29" s="46"/>
      <c r="I29" s="20"/>
      <c r="J29" s="32"/>
    </row>
    <row r="30" spans="1:10" ht="61.5" customHeight="1">
      <c r="A30" s="99"/>
      <c r="B30" s="115"/>
      <c r="C30" s="130" t="s">
        <v>893</v>
      </c>
      <c r="D30" s="206" t="s">
        <v>355</v>
      </c>
      <c r="E30" s="61">
        <v>250</v>
      </c>
      <c r="F30" s="907">
        <v>0</v>
      </c>
      <c r="G30" s="32">
        <f t="shared" si="0"/>
        <v>0</v>
      </c>
      <c r="J30" s="1"/>
    </row>
    <row r="31" spans="1:10" ht="15" customHeight="1">
      <c r="A31" s="57"/>
      <c r="B31" s="68"/>
      <c r="C31" s="37"/>
      <c r="D31" s="59"/>
      <c r="E31" s="67"/>
      <c r="F31" s="690"/>
      <c r="G31" s="32"/>
      <c r="J31" s="1"/>
    </row>
    <row r="32" spans="1:10" ht="29.25" customHeight="1">
      <c r="A32" s="57" t="s">
        <v>896</v>
      </c>
      <c r="B32" s="115"/>
      <c r="C32" s="37" t="s">
        <v>1782</v>
      </c>
      <c r="D32" s="206"/>
      <c r="E32" s="61"/>
      <c r="F32" s="689"/>
      <c r="G32" s="32"/>
      <c r="J32" s="1"/>
    </row>
    <row r="33" spans="1:10" ht="52.5" customHeight="1">
      <c r="A33" s="57"/>
      <c r="B33" s="68"/>
      <c r="C33" s="439" t="s">
        <v>894</v>
      </c>
      <c r="D33" s="1032"/>
      <c r="E33" s="1032"/>
      <c r="F33" s="690"/>
      <c r="G33" s="32"/>
      <c r="H33" s="46"/>
      <c r="I33" s="20"/>
      <c r="J33" s="32"/>
    </row>
    <row r="34" spans="1:10" ht="26.25" customHeight="1">
      <c r="A34" s="57"/>
      <c r="B34" s="68"/>
      <c r="C34" s="130" t="s">
        <v>149</v>
      </c>
      <c r="D34" s="206" t="s">
        <v>355</v>
      </c>
      <c r="E34" s="61">
        <v>1200</v>
      </c>
      <c r="F34" s="907">
        <v>0</v>
      </c>
      <c r="G34" s="32">
        <f t="shared" si="0"/>
        <v>0</v>
      </c>
      <c r="H34" s="46"/>
      <c r="I34" s="20"/>
      <c r="J34" s="32"/>
    </row>
    <row r="35" spans="1:10" ht="13.5" customHeight="1">
      <c r="A35" s="57"/>
      <c r="B35" s="68"/>
      <c r="C35" s="37"/>
      <c r="D35" s="59"/>
      <c r="E35" s="67"/>
      <c r="F35" s="690"/>
      <c r="G35" s="32"/>
      <c r="J35" s="1"/>
    </row>
    <row r="36" spans="1:10" ht="13.5" customHeight="1">
      <c r="A36" s="57" t="s">
        <v>306</v>
      </c>
      <c r="B36" s="115"/>
      <c r="C36" s="37" t="s">
        <v>895</v>
      </c>
      <c r="D36" s="206"/>
      <c r="E36" s="61"/>
      <c r="F36" s="689"/>
      <c r="G36" s="32"/>
      <c r="H36" s="46"/>
      <c r="I36" s="20"/>
      <c r="J36" s="32"/>
    </row>
    <row r="37" spans="1:10" ht="115.5" customHeight="1">
      <c r="A37" s="99"/>
      <c r="B37" s="115"/>
      <c r="C37" s="130" t="s">
        <v>1783</v>
      </c>
      <c r="D37" s="1033"/>
      <c r="E37" s="1033"/>
      <c r="F37" s="689"/>
      <c r="G37" s="32"/>
      <c r="H37" s="46"/>
      <c r="I37" s="20"/>
      <c r="J37" s="32"/>
    </row>
    <row r="38" spans="1:10" ht="28.5" customHeight="1">
      <c r="A38" s="99"/>
      <c r="B38" s="115"/>
      <c r="C38" s="130" t="s">
        <v>406</v>
      </c>
      <c r="D38" s="206" t="s">
        <v>355</v>
      </c>
      <c r="E38" s="61">
        <v>1200</v>
      </c>
      <c r="F38" s="916">
        <v>0</v>
      </c>
      <c r="G38" s="32">
        <f t="shared" si="0"/>
        <v>0</v>
      </c>
      <c r="H38" s="46"/>
      <c r="I38" s="20"/>
      <c r="J38" s="32"/>
    </row>
    <row r="39" spans="1:10" ht="28.5" customHeight="1">
      <c r="A39" s="99"/>
      <c r="B39" s="115"/>
      <c r="C39" s="130"/>
      <c r="D39" s="206"/>
      <c r="E39" s="61"/>
      <c r="F39" s="690"/>
      <c r="G39" s="32"/>
      <c r="H39" s="46"/>
      <c r="I39" s="20"/>
      <c r="J39" s="32"/>
    </row>
    <row r="40" spans="1:10" ht="15" customHeight="1">
      <c r="A40" s="151" t="s">
        <v>2090</v>
      </c>
      <c r="B40" s="115"/>
      <c r="C40" s="789" t="s">
        <v>356</v>
      </c>
      <c r="D40" s="206"/>
      <c r="E40" s="61"/>
      <c r="F40" s="690"/>
      <c r="G40" s="32"/>
      <c r="H40" s="46"/>
      <c r="I40" s="20"/>
      <c r="J40" s="32"/>
    </row>
    <row r="41" spans="1:10" ht="108.75" customHeight="1">
      <c r="A41" s="99"/>
      <c r="B41" s="115"/>
      <c r="C41" s="791" t="s">
        <v>2121</v>
      </c>
      <c r="D41" s="792" t="s">
        <v>176</v>
      </c>
      <c r="E41" s="792">
        <v>1350</v>
      </c>
      <c r="F41" s="917">
        <v>0</v>
      </c>
      <c r="G41" s="32">
        <f t="shared" si="0"/>
        <v>0</v>
      </c>
      <c r="H41" s="46"/>
      <c r="I41" s="20"/>
      <c r="J41" s="32"/>
    </row>
    <row r="42" spans="1:10" ht="56.25" customHeight="1">
      <c r="A42" s="99"/>
      <c r="B42" s="115"/>
      <c r="C42" s="793" t="s">
        <v>2134</v>
      </c>
      <c r="D42" s="392" t="s">
        <v>176</v>
      </c>
      <c r="E42" s="794">
        <v>1297</v>
      </c>
      <c r="F42" s="918">
        <v>0</v>
      </c>
      <c r="G42" s="32">
        <f t="shared" si="0"/>
        <v>0</v>
      </c>
      <c r="H42" s="46"/>
      <c r="I42" s="20"/>
      <c r="J42" s="32"/>
    </row>
    <row r="43" spans="1:10" ht="192">
      <c r="A43" s="99"/>
      <c r="B43" s="115"/>
      <c r="C43" s="790" t="s">
        <v>2122</v>
      </c>
      <c r="D43" s="206"/>
      <c r="E43" s="61"/>
      <c r="F43" s="799"/>
      <c r="G43" s="32"/>
      <c r="H43" s="46"/>
      <c r="I43" s="20"/>
      <c r="J43" s="32"/>
    </row>
    <row r="44" spans="1:10" ht="15" customHeight="1">
      <c r="A44" s="99"/>
      <c r="B44" s="115"/>
      <c r="C44" s="790" t="s">
        <v>2091</v>
      </c>
      <c r="D44" s="392" t="s">
        <v>176</v>
      </c>
      <c r="E44" s="795">
        <v>611</v>
      </c>
      <c r="F44" s="918">
        <v>0</v>
      </c>
      <c r="G44" s="32">
        <f t="shared" si="0"/>
        <v>0</v>
      </c>
      <c r="H44" s="46"/>
      <c r="I44" s="20"/>
      <c r="J44" s="32"/>
    </row>
    <row r="45" spans="1:10" ht="15" customHeight="1">
      <c r="A45" s="99"/>
      <c r="B45" s="115"/>
      <c r="C45" s="790" t="s">
        <v>2092</v>
      </c>
      <c r="D45" s="392" t="s">
        <v>249</v>
      </c>
      <c r="E45" s="795">
        <v>815</v>
      </c>
      <c r="F45" s="918">
        <v>0</v>
      </c>
      <c r="G45" s="32">
        <f t="shared" si="0"/>
        <v>0</v>
      </c>
      <c r="H45" s="46"/>
      <c r="I45" s="20"/>
      <c r="J45" s="32"/>
    </row>
    <row r="46" spans="1:10" ht="184.5" customHeight="1">
      <c r="A46" s="99"/>
      <c r="B46" s="115"/>
      <c r="C46" s="790" t="s">
        <v>2123</v>
      </c>
      <c r="D46" s="206"/>
      <c r="E46" s="795"/>
      <c r="F46" s="799"/>
      <c r="G46" s="32"/>
      <c r="H46" s="46"/>
      <c r="I46" s="20"/>
      <c r="J46" s="32"/>
    </row>
    <row r="47" spans="1:10" ht="15" customHeight="1">
      <c r="A47" s="99"/>
      <c r="B47" s="115"/>
      <c r="C47" s="790" t="s">
        <v>2093</v>
      </c>
      <c r="D47" s="392" t="s">
        <v>247</v>
      </c>
      <c r="E47" s="795">
        <v>97</v>
      </c>
      <c r="F47" s="918">
        <v>0</v>
      </c>
      <c r="G47" s="32">
        <f t="shared" si="0"/>
        <v>0</v>
      </c>
      <c r="H47" s="46"/>
      <c r="I47" s="20"/>
      <c r="J47" s="32"/>
    </row>
    <row r="48" spans="1:10" ht="15" customHeight="1">
      <c r="A48" s="99"/>
      <c r="B48" s="115"/>
      <c r="C48" s="790" t="s">
        <v>2094</v>
      </c>
      <c r="D48" s="392" t="s">
        <v>247</v>
      </c>
      <c r="E48" s="796">
        <v>116.4</v>
      </c>
      <c r="F48" s="918">
        <v>0</v>
      </c>
      <c r="G48" s="32">
        <f t="shared" si="0"/>
        <v>0</v>
      </c>
      <c r="H48" s="46"/>
      <c r="I48" s="20"/>
      <c r="J48" s="32"/>
    </row>
    <row r="49" spans="1:10" ht="102.75" customHeight="1">
      <c r="A49" s="99"/>
      <c r="B49" s="115"/>
      <c r="C49" s="797" t="s">
        <v>2095</v>
      </c>
      <c r="D49" s="392" t="s">
        <v>260</v>
      </c>
      <c r="E49" s="795">
        <v>7</v>
      </c>
      <c r="F49" s="918">
        <v>0</v>
      </c>
      <c r="G49" s="32">
        <f t="shared" si="0"/>
        <v>0</v>
      </c>
      <c r="H49" s="46"/>
      <c r="I49" s="20"/>
      <c r="J49" s="32"/>
    </row>
    <row r="50" spans="1:10" ht="72.75" customHeight="1">
      <c r="A50" s="57"/>
      <c r="B50" s="68"/>
      <c r="C50" s="798" t="s">
        <v>2127</v>
      </c>
      <c r="D50" s="393" t="s">
        <v>249</v>
      </c>
      <c r="E50" s="799">
        <v>50</v>
      </c>
      <c r="F50" s="918">
        <v>0</v>
      </c>
      <c r="G50" s="32">
        <f t="shared" si="0"/>
        <v>0</v>
      </c>
      <c r="J50" s="1"/>
    </row>
    <row r="51" spans="1:10" ht="15.75" customHeight="1" thickBot="1">
      <c r="A51" s="113" t="s">
        <v>265</v>
      </c>
      <c r="B51" s="114"/>
      <c r="C51" s="108" t="s">
        <v>357</v>
      </c>
      <c r="D51" s="117"/>
      <c r="E51" s="118"/>
      <c r="F51" s="118"/>
      <c r="G51" s="374">
        <f>SUM(G17:G50)</f>
        <v>0</v>
      </c>
      <c r="J51" s="1"/>
    </row>
    <row r="52" spans="1:10" ht="15.75" customHeight="1">
      <c r="C52" s="30"/>
      <c r="D52" s="206"/>
      <c r="E52" s="206"/>
      <c r="F52" s="424"/>
      <c r="J52" s="1"/>
    </row>
    <row r="53" spans="1:10" ht="13.5" customHeight="1">
      <c r="C53" s="30"/>
      <c r="D53" s="206"/>
      <c r="E53" s="206"/>
      <c r="F53" s="424"/>
      <c r="G53" s="424"/>
      <c r="H53" s="46"/>
      <c r="I53" s="20"/>
      <c r="J53" s="32"/>
    </row>
    <row r="54" spans="1:10" ht="18" customHeight="1">
      <c r="C54" s="30"/>
      <c r="D54" s="206"/>
      <c r="E54" s="206"/>
      <c r="F54" s="424"/>
      <c r="H54" s="46"/>
      <c r="I54" s="20"/>
      <c r="J54" s="32"/>
    </row>
    <row r="55" spans="1:10" ht="28.5" customHeight="1">
      <c r="C55" s="30"/>
      <c r="D55" s="206"/>
      <c r="E55" s="206"/>
      <c r="F55" s="424"/>
      <c r="H55" s="46"/>
      <c r="I55" s="20"/>
      <c r="J55" s="32"/>
    </row>
    <row r="56" spans="1:10" ht="13.5" customHeight="1">
      <c r="C56" s="30"/>
      <c r="D56" s="206"/>
      <c r="E56" s="206"/>
      <c r="F56" s="424"/>
      <c r="J56" s="1"/>
    </row>
    <row r="57" spans="1:10" ht="13.5" customHeight="1">
      <c r="C57" s="30"/>
      <c r="D57" s="206"/>
      <c r="E57" s="206"/>
      <c r="F57" s="424"/>
      <c r="H57" s="46"/>
      <c r="I57" s="20"/>
      <c r="J57" s="32"/>
    </row>
    <row r="58" spans="1:10" ht="60" customHeight="1">
      <c r="C58" s="30"/>
      <c r="D58" s="206"/>
      <c r="E58" s="206"/>
      <c r="F58" s="424"/>
      <c r="J58" s="1"/>
    </row>
    <row r="59" spans="1:10" ht="28.5" customHeight="1">
      <c r="C59" s="30"/>
      <c r="D59" s="206"/>
      <c r="E59" s="206"/>
      <c r="F59" s="424"/>
      <c r="H59" s="46"/>
      <c r="I59" s="20"/>
      <c r="J59" s="32"/>
    </row>
    <row r="60" spans="1:10" ht="28.5" customHeight="1">
      <c r="C60" s="30"/>
      <c r="D60" s="206"/>
      <c r="E60" s="206"/>
      <c r="F60" s="424"/>
      <c r="H60" s="46"/>
      <c r="I60" s="20"/>
      <c r="J60" s="32"/>
    </row>
    <row r="61" spans="1:10" ht="28.5" customHeight="1">
      <c r="C61" s="30"/>
      <c r="D61" s="206"/>
      <c r="E61" s="206"/>
      <c r="F61" s="424"/>
      <c r="H61" s="46"/>
      <c r="I61" s="20"/>
      <c r="J61" s="32"/>
    </row>
    <row r="62" spans="1:10" ht="78.75" customHeight="1">
      <c r="C62" s="30"/>
      <c r="D62" s="206"/>
      <c r="E62" s="206"/>
      <c r="F62" s="424"/>
      <c r="H62" s="46"/>
      <c r="I62" s="20"/>
      <c r="J62" s="32"/>
    </row>
    <row r="63" spans="1:10" ht="82.5" customHeight="1">
      <c r="C63" s="30"/>
      <c r="D63" s="206"/>
      <c r="E63" s="206"/>
      <c r="F63" s="424"/>
      <c r="H63" s="46"/>
      <c r="I63" s="20"/>
      <c r="J63" s="32"/>
    </row>
    <row r="64" spans="1:10" ht="134.25" customHeight="1">
      <c r="C64" s="30"/>
      <c r="D64" s="206"/>
      <c r="E64" s="206"/>
      <c r="F64" s="424"/>
      <c r="H64" s="46"/>
      <c r="I64" s="20"/>
      <c r="J64" s="32"/>
    </row>
    <row r="65" spans="3:10" ht="134.25" customHeight="1">
      <c r="C65" s="30"/>
      <c r="D65" s="206"/>
      <c r="E65" s="206"/>
      <c r="F65" s="424"/>
      <c r="H65" s="46"/>
      <c r="I65" s="20"/>
      <c r="J65" s="32"/>
    </row>
    <row r="66" spans="3:10" ht="69.75" customHeight="1">
      <c r="C66" s="30"/>
      <c r="D66" s="206"/>
      <c r="E66" s="206"/>
      <c r="F66" s="424"/>
      <c r="H66" s="46"/>
      <c r="I66" s="20"/>
      <c r="J66" s="32"/>
    </row>
    <row r="67" spans="3:10" ht="28.5" customHeight="1">
      <c r="C67" s="30"/>
      <c r="D67" s="206"/>
      <c r="E67" s="206"/>
      <c r="F67" s="424"/>
      <c r="H67" s="46"/>
      <c r="I67" s="20"/>
      <c r="J67" s="32"/>
    </row>
    <row r="68" spans="3:10" ht="13.5" customHeight="1">
      <c r="C68" s="30"/>
      <c r="D68" s="206"/>
      <c r="E68" s="206"/>
      <c r="F68" s="424"/>
      <c r="J68" s="1"/>
    </row>
    <row r="69" spans="3:10">
      <c r="C69" s="30"/>
      <c r="D69" s="206"/>
      <c r="E69" s="206"/>
      <c r="F69" s="424"/>
      <c r="J69" s="1"/>
    </row>
    <row r="70" spans="3:10" ht="55.5" customHeight="1">
      <c r="C70" s="30"/>
      <c r="D70" s="206"/>
      <c r="E70" s="206"/>
      <c r="F70" s="424"/>
      <c r="J70" s="1"/>
    </row>
    <row r="71" spans="3:10">
      <c r="C71" s="30"/>
      <c r="D71" s="206"/>
      <c r="E71" s="206"/>
      <c r="F71" s="424"/>
      <c r="J71" s="1"/>
    </row>
    <row r="72" spans="3:10" ht="14.25" customHeight="1">
      <c r="C72" s="30"/>
      <c r="D72" s="206"/>
      <c r="E72" s="206"/>
      <c r="F72" s="424"/>
      <c r="J72" s="1"/>
    </row>
    <row r="73" spans="3:10">
      <c r="C73" s="30"/>
      <c r="D73" s="206"/>
      <c r="E73" s="206"/>
      <c r="F73" s="424"/>
      <c r="J73" s="1"/>
    </row>
    <row r="74" spans="3:10" ht="14.25" customHeight="1">
      <c r="C74" s="30"/>
      <c r="D74" s="206"/>
      <c r="E74" s="206"/>
      <c r="F74" s="424"/>
      <c r="J74" s="1"/>
    </row>
    <row r="75" spans="3:10">
      <c r="C75" s="30"/>
      <c r="D75" s="206"/>
      <c r="E75" s="206"/>
      <c r="F75" s="424"/>
      <c r="J75" s="1"/>
    </row>
    <row r="76" spans="3:10" ht="17.25" customHeight="1">
      <c r="C76" s="30"/>
      <c r="D76" s="206"/>
      <c r="E76" s="206"/>
      <c r="F76" s="424"/>
      <c r="J76" s="1"/>
    </row>
    <row r="77" spans="3:10">
      <c r="C77" s="30"/>
      <c r="D77" s="206"/>
      <c r="E77" s="206"/>
      <c r="F77" s="424"/>
      <c r="J77" s="1"/>
    </row>
    <row r="78" spans="3:10" ht="12.75" customHeight="1">
      <c r="C78" s="30"/>
      <c r="D78" s="206"/>
      <c r="E78" s="206"/>
      <c r="F78" s="424"/>
      <c r="J78" s="1"/>
    </row>
    <row r="79" spans="3:10">
      <c r="C79" s="30"/>
      <c r="D79" s="206"/>
      <c r="E79" s="206"/>
      <c r="F79" s="424"/>
      <c r="J79" s="1"/>
    </row>
    <row r="80" spans="3:10" ht="13.5" customHeight="1">
      <c r="C80" s="30"/>
      <c r="D80" s="206"/>
      <c r="E80" s="206"/>
      <c r="F80" s="424"/>
      <c r="J80" s="1"/>
    </row>
    <row r="81" spans="3:10">
      <c r="C81" s="30"/>
      <c r="D81" s="206"/>
      <c r="E81" s="206"/>
      <c r="F81" s="424"/>
      <c r="J81" s="1"/>
    </row>
    <row r="82" spans="3:10" ht="26.25" customHeight="1">
      <c r="C82" s="30"/>
      <c r="D82" s="206"/>
      <c r="E82" s="206"/>
      <c r="F82" s="424"/>
      <c r="J82" s="1"/>
    </row>
    <row r="83" spans="3:10">
      <c r="C83" s="30"/>
      <c r="D83" s="206"/>
      <c r="E83" s="206"/>
      <c r="F83" s="424"/>
      <c r="J83" s="1"/>
    </row>
    <row r="84" spans="3:10" ht="12.75" customHeight="1">
      <c r="C84" s="30"/>
      <c r="D84" s="206"/>
      <c r="E84" s="206"/>
      <c r="F84" s="424"/>
      <c r="J84" s="1"/>
    </row>
    <row r="85" spans="3:10" ht="51" customHeight="1">
      <c r="C85" s="30"/>
      <c r="D85" s="206"/>
      <c r="E85" s="206"/>
      <c r="F85" s="424"/>
      <c r="J85" s="1"/>
    </row>
    <row r="86" spans="3:10">
      <c r="C86" s="30"/>
      <c r="D86" s="206"/>
      <c r="E86" s="206"/>
      <c r="F86" s="424"/>
      <c r="J86" s="1"/>
    </row>
    <row r="87" spans="3:10">
      <c r="C87" s="30"/>
      <c r="D87" s="206"/>
      <c r="E87" s="206"/>
      <c r="F87" s="424"/>
      <c r="J87" s="1"/>
    </row>
    <row r="88" spans="3:10" ht="12.75" customHeight="1">
      <c r="C88" s="30"/>
      <c r="D88" s="206"/>
      <c r="E88" s="206"/>
      <c r="F88" s="424"/>
      <c r="J88" s="1"/>
    </row>
    <row r="89" spans="3:10" ht="43.5" customHeight="1">
      <c r="C89" s="30"/>
      <c r="D89" s="206"/>
      <c r="E89" s="206"/>
      <c r="F89" s="424"/>
      <c r="J89" s="1"/>
    </row>
    <row r="90" spans="3:10">
      <c r="C90" s="30"/>
      <c r="D90" s="206"/>
      <c r="E90" s="206"/>
      <c r="F90" s="424"/>
      <c r="J90" s="1"/>
    </row>
    <row r="91" spans="3:10">
      <c r="C91" s="30"/>
      <c r="D91" s="206"/>
      <c r="E91" s="206"/>
      <c r="F91" s="424"/>
      <c r="J91" s="1"/>
    </row>
    <row r="92" spans="3:10">
      <c r="C92" s="30"/>
      <c r="D92" s="206"/>
      <c r="E92" s="206"/>
      <c r="F92" s="424"/>
      <c r="J92" s="1"/>
    </row>
    <row r="93" spans="3:10" ht="53.25" customHeight="1">
      <c r="C93" s="30"/>
      <c r="D93" s="206"/>
      <c r="E93" s="206"/>
      <c r="F93" s="424"/>
      <c r="J93" s="1"/>
    </row>
    <row r="94" spans="3:10" ht="13.5" customHeight="1">
      <c r="C94" s="30"/>
      <c r="D94" s="206"/>
      <c r="E94" s="206"/>
      <c r="F94" s="424"/>
      <c r="J94" s="1"/>
    </row>
    <row r="95" spans="3:10" ht="15" customHeight="1">
      <c r="C95" s="30"/>
      <c r="D95" s="206"/>
      <c r="E95" s="206"/>
      <c r="F95" s="424"/>
      <c r="J95" s="1"/>
    </row>
    <row r="96" spans="3:10">
      <c r="C96" s="30"/>
      <c r="D96" s="206"/>
      <c r="E96" s="206"/>
      <c r="F96" s="424"/>
      <c r="J96" s="1"/>
    </row>
    <row r="97" spans="3:10" ht="88.5" customHeight="1">
      <c r="C97" s="30"/>
      <c r="D97" s="206"/>
      <c r="E97" s="206"/>
      <c r="F97" s="424"/>
      <c r="J97" s="1"/>
    </row>
    <row r="98" spans="3:10">
      <c r="C98" s="30"/>
      <c r="D98" s="206"/>
      <c r="E98" s="206"/>
      <c r="F98" s="424"/>
      <c r="J98" s="1"/>
    </row>
    <row r="99" spans="3:10">
      <c r="C99" s="30"/>
      <c r="D99" s="206"/>
      <c r="E99" s="206"/>
      <c r="F99" s="424"/>
      <c r="J99" s="1"/>
    </row>
    <row r="100" spans="3:10">
      <c r="C100" s="30"/>
      <c r="D100" s="206"/>
      <c r="E100" s="206"/>
      <c r="F100" s="424"/>
      <c r="J100" s="1"/>
    </row>
    <row r="101" spans="3:10" ht="50.25" customHeight="1">
      <c r="C101" s="30"/>
      <c r="D101" s="206"/>
      <c r="E101" s="206"/>
      <c r="F101" s="424"/>
      <c r="J101" s="1"/>
    </row>
    <row r="102" spans="3:10" ht="15.75" customHeight="1">
      <c r="C102" s="30"/>
      <c r="D102" s="206"/>
      <c r="E102" s="206"/>
      <c r="F102" s="424"/>
      <c r="J102" s="1"/>
    </row>
    <row r="103" spans="3:10" ht="14.25" customHeight="1">
      <c r="C103" s="30"/>
      <c r="D103" s="206"/>
      <c r="E103" s="206"/>
      <c r="F103" s="424"/>
      <c r="J103" s="1"/>
    </row>
    <row r="104" spans="3:10" ht="14.25" customHeight="1">
      <c r="C104" s="30"/>
      <c r="D104" s="206"/>
      <c r="E104" s="206"/>
      <c r="F104" s="424"/>
      <c r="J104" s="1"/>
    </row>
    <row r="105" spans="3:10" ht="15" customHeight="1">
      <c r="C105" s="30"/>
      <c r="D105" s="206"/>
      <c r="E105" s="206"/>
      <c r="F105" s="424"/>
      <c r="J105" s="1"/>
    </row>
    <row r="106" spans="3:10" ht="15" customHeight="1">
      <c r="C106" s="30"/>
      <c r="D106" s="206"/>
      <c r="E106" s="206"/>
      <c r="F106" s="424"/>
      <c r="J106" s="1"/>
    </row>
    <row r="107" spans="3:10" ht="15" customHeight="1">
      <c r="C107" s="30"/>
      <c r="D107" s="206"/>
      <c r="E107" s="206"/>
      <c r="F107" s="424"/>
      <c r="J107" s="1"/>
    </row>
    <row r="108" spans="3:10" ht="13.5" customHeight="1">
      <c r="C108" s="30"/>
      <c r="D108" s="206"/>
      <c r="E108" s="206"/>
      <c r="F108" s="424"/>
      <c r="J108" s="1"/>
    </row>
    <row r="109" spans="3:10" ht="78.75" customHeight="1">
      <c r="C109" s="30"/>
      <c r="D109" s="206"/>
      <c r="E109" s="206"/>
      <c r="F109" s="424"/>
      <c r="J109" s="1"/>
    </row>
    <row r="110" spans="3:10" ht="24" customHeight="1">
      <c r="C110" s="30"/>
      <c r="D110" s="206"/>
      <c r="E110" s="206"/>
      <c r="F110" s="424"/>
      <c r="J110" s="1"/>
    </row>
    <row r="111" spans="3:10" ht="15" customHeight="1">
      <c r="C111" s="30"/>
      <c r="D111" s="206"/>
      <c r="E111" s="206"/>
      <c r="F111" s="424"/>
      <c r="J111" s="1"/>
    </row>
    <row r="112" spans="3:10" ht="213" customHeight="1">
      <c r="C112" s="30"/>
      <c r="D112" s="206"/>
      <c r="E112" s="206"/>
      <c r="F112" s="424"/>
      <c r="J112" s="1"/>
    </row>
    <row r="113" spans="3:10">
      <c r="C113" s="30"/>
      <c r="D113" s="206"/>
      <c r="E113" s="206"/>
      <c r="F113" s="424"/>
      <c r="J113" s="1"/>
    </row>
    <row r="114" spans="3:10">
      <c r="C114" s="30"/>
      <c r="D114" s="206"/>
      <c r="E114" s="206"/>
      <c r="F114" s="424"/>
      <c r="J114" s="1"/>
    </row>
    <row r="115" spans="3:10" ht="140.25" customHeight="1">
      <c r="C115" s="30"/>
      <c r="D115" s="206"/>
      <c r="E115" s="206"/>
      <c r="F115" s="424"/>
      <c r="J115" s="1"/>
    </row>
    <row r="116" spans="3:10" ht="82.5" customHeight="1">
      <c r="C116" s="30"/>
      <c r="D116" s="206"/>
      <c r="E116" s="206"/>
      <c r="F116" s="424"/>
      <c r="J116" s="1"/>
    </row>
    <row r="117" spans="3:10">
      <c r="C117" s="30"/>
      <c r="D117" s="206"/>
      <c r="E117" s="206"/>
      <c r="F117" s="424"/>
      <c r="J117" s="1"/>
    </row>
    <row r="118" spans="3:10">
      <c r="C118" s="30"/>
      <c r="D118" s="206"/>
      <c r="E118" s="206"/>
      <c r="F118" s="424"/>
      <c r="J118" s="1"/>
    </row>
    <row r="119" spans="3:10" ht="53.25" customHeight="1">
      <c r="C119" s="30"/>
      <c r="D119" s="206"/>
      <c r="E119" s="206"/>
      <c r="F119" s="424"/>
      <c r="J119" s="1"/>
    </row>
    <row r="120" spans="3:10">
      <c r="C120" s="30"/>
      <c r="D120" s="206"/>
      <c r="E120" s="206"/>
      <c r="F120" s="424"/>
      <c r="J120" s="1"/>
    </row>
    <row r="121" spans="3:10">
      <c r="C121" s="30"/>
      <c r="D121" s="206"/>
      <c r="E121" s="206"/>
      <c r="F121" s="424"/>
      <c r="J121" s="1"/>
    </row>
    <row r="122" spans="3:10">
      <c r="C122" s="30"/>
      <c r="D122" s="206"/>
      <c r="E122" s="206"/>
      <c r="F122" s="424"/>
      <c r="J122" s="1"/>
    </row>
    <row r="123" spans="3:10">
      <c r="C123" s="30"/>
      <c r="D123" s="206"/>
      <c r="E123" s="206"/>
      <c r="F123" s="424"/>
      <c r="J123" s="1"/>
    </row>
    <row r="124" spans="3:10" ht="13.5" customHeight="1">
      <c r="C124" s="30"/>
      <c r="D124" s="206"/>
      <c r="E124" s="206"/>
      <c r="F124" s="424"/>
      <c r="J124" s="1"/>
    </row>
    <row r="125" spans="3:10" ht="12.75" customHeight="1">
      <c r="C125" s="30"/>
      <c r="D125" s="206"/>
      <c r="E125" s="206"/>
      <c r="F125" s="424"/>
      <c r="J125" s="1"/>
    </row>
    <row r="126" spans="3:10" ht="15" customHeight="1">
      <c r="C126" s="30"/>
      <c r="D126" s="206"/>
      <c r="E126" s="206"/>
      <c r="F126" s="424"/>
      <c r="J126" s="1"/>
    </row>
    <row r="127" spans="3:10">
      <c r="C127" s="30"/>
      <c r="D127" s="206"/>
      <c r="E127" s="206"/>
      <c r="F127" s="424"/>
      <c r="J127" s="1"/>
    </row>
    <row r="128" spans="3:10" ht="12" customHeight="1">
      <c r="C128" s="30"/>
      <c r="D128" s="206"/>
      <c r="E128" s="206"/>
      <c r="F128" s="424"/>
      <c r="J128" s="1"/>
    </row>
    <row r="129" spans="3:10">
      <c r="C129" s="30"/>
      <c r="D129" s="206"/>
      <c r="E129" s="206"/>
      <c r="F129" s="424"/>
      <c r="J129" s="1"/>
    </row>
    <row r="130" spans="3:10">
      <c r="C130" s="30"/>
      <c r="D130" s="206"/>
      <c r="E130" s="206"/>
      <c r="F130" s="424"/>
      <c r="J130" s="1"/>
    </row>
    <row r="131" spans="3:10" ht="37.5" customHeight="1">
      <c r="C131" s="30"/>
      <c r="D131" s="206"/>
      <c r="E131" s="206"/>
      <c r="F131" s="424"/>
      <c r="J131" s="1"/>
    </row>
    <row r="132" spans="3:10" ht="12.75" customHeight="1">
      <c r="C132" s="30"/>
      <c r="D132" s="206"/>
      <c r="E132" s="206"/>
      <c r="F132" s="424"/>
      <c r="J132" s="1"/>
    </row>
    <row r="133" spans="3:10">
      <c r="C133" s="30"/>
      <c r="D133" s="206"/>
      <c r="E133" s="206"/>
      <c r="F133" s="424"/>
      <c r="J133" s="1"/>
    </row>
    <row r="134" spans="3:10" ht="13.5" customHeight="1">
      <c r="C134" s="30"/>
      <c r="D134" s="206"/>
      <c r="E134" s="206"/>
      <c r="F134" s="424"/>
      <c r="J134" s="1"/>
    </row>
    <row r="135" spans="3:10" ht="90" customHeight="1">
      <c r="C135" s="30"/>
      <c r="D135" s="206"/>
      <c r="E135" s="206"/>
      <c r="F135" s="424"/>
      <c r="J135" s="1"/>
    </row>
    <row r="136" spans="3:10">
      <c r="C136" s="30"/>
      <c r="D136" s="206"/>
      <c r="E136" s="206"/>
      <c r="F136" s="424"/>
      <c r="J136" s="1"/>
    </row>
    <row r="137" spans="3:10">
      <c r="C137" s="30"/>
      <c r="D137" s="206"/>
      <c r="E137" s="206"/>
      <c r="F137" s="424"/>
      <c r="J137" s="1"/>
    </row>
    <row r="138" spans="3:10" ht="15.75" customHeight="1">
      <c r="C138" s="30"/>
      <c r="D138" s="206"/>
      <c r="E138" s="206"/>
      <c r="F138" s="424"/>
      <c r="J138" s="1"/>
    </row>
    <row r="139" spans="3:10">
      <c r="C139" s="30"/>
      <c r="D139" s="206"/>
      <c r="E139" s="206"/>
      <c r="F139" s="424"/>
      <c r="J139" s="1"/>
    </row>
    <row r="140" spans="3:10">
      <c r="C140" s="30"/>
      <c r="D140" s="206"/>
      <c r="E140" s="206"/>
      <c r="F140" s="424"/>
      <c r="J140" s="1"/>
    </row>
    <row r="141" spans="3:10">
      <c r="C141" s="30"/>
      <c r="D141" s="206"/>
      <c r="E141" s="206"/>
      <c r="F141" s="424"/>
      <c r="J141" s="1"/>
    </row>
    <row r="142" spans="3:10" ht="14.25" customHeight="1">
      <c r="C142" s="30"/>
      <c r="D142" s="206"/>
      <c r="E142" s="206"/>
      <c r="F142" s="424"/>
      <c r="J142" s="1"/>
    </row>
    <row r="143" spans="3:10" ht="66.75" customHeight="1">
      <c r="C143" s="30"/>
      <c r="D143" s="206"/>
      <c r="E143" s="206"/>
      <c r="F143" s="424"/>
      <c r="J143" s="1"/>
    </row>
    <row r="144" spans="3:10">
      <c r="C144" s="30"/>
      <c r="D144" s="206"/>
      <c r="E144" s="206"/>
      <c r="F144" s="424"/>
      <c r="J144" s="1"/>
    </row>
    <row r="145" spans="3:10">
      <c r="C145" s="30"/>
      <c r="D145" s="206"/>
      <c r="E145" s="206"/>
      <c r="F145" s="424"/>
      <c r="J145" s="1"/>
    </row>
    <row r="146" spans="3:10">
      <c r="C146" s="30"/>
      <c r="D146" s="206"/>
      <c r="E146" s="206"/>
      <c r="F146" s="424"/>
      <c r="J146" s="1"/>
    </row>
    <row r="147" spans="3:10" ht="66" customHeight="1">
      <c r="C147" s="30"/>
      <c r="D147" s="206"/>
      <c r="E147" s="206"/>
      <c r="F147" s="424"/>
      <c r="J147" s="1"/>
    </row>
    <row r="148" spans="3:10">
      <c r="C148" s="30"/>
      <c r="D148" s="206"/>
      <c r="E148" s="206"/>
      <c r="F148" s="424"/>
      <c r="J148" s="1"/>
    </row>
    <row r="149" spans="3:10">
      <c r="C149" s="30"/>
      <c r="D149" s="206"/>
      <c r="E149" s="206"/>
      <c r="F149" s="424"/>
      <c r="J149" s="1"/>
    </row>
    <row r="150" spans="3:10">
      <c r="C150" s="30"/>
      <c r="D150" s="206"/>
      <c r="E150" s="206"/>
      <c r="F150" s="424"/>
      <c r="J150" s="1"/>
    </row>
    <row r="151" spans="3:10">
      <c r="C151" s="30"/>
      <c r="D151" s="206"/>
      <c r="E151" s="206"/>
      <c r="F151" s="424"/>
      <c r="J151" s="1"/>
    </row>
    <row r="152" spans="3:10">
      <c r="C152" s="30"/>
      <c r="D152" s="206"/>
      <c r="E152" s="206"/>
      <c r="F152" s="424"/>
      <c r="J152" s="1"/>
    </row>
    <row r="153" spans="3:10">
      <c r="C153" s="30"/>
      <c r="D153" s="206"/>
      <c r="E153" s="206"/>
      <c r="F153" s="424"/>
      <c r="J153" s="1"/>
    </row>
    <row r="154" spans="3:10">
      <c r="C154" s="30"/>
      <c r="D154" s="206"/>
      <c r="E154" s="206"/>
      <c r="F154" s="424"/>
      <c r="J154" s="1"/>
    </row>
    <row r="155" spans="3:10">
      <c r="C155" s="30"/>
      <c r="D155" s="206"/>
      <c r="E155" s="206"/>
      <c r="F155" s="424"/>
      <c r="J155" s="1"/>
    </row>
    <row r="156" spans="3:10">
      <c r="C156" s="30"/>
      <c r="D156" s="206"/>
      <c r="E156" s="206"/>
      <c r="F156" s="424"/>
      <c r="J156" s="1"/>
    </row>
    <row r="157" spans="3:10">
      <c r="C157" s="30"/>
      <c r="D157" s="206"/>
      <c r="E157" s="206"/>
      <c r="F157" s="424"/>
      <c r="J157" s="1"/>
    </row>
    <row r="158" spans="3:10">
      <c r="C158" s="30"/>
      <c r="D158" s="206"/>
      <c r="E158" s="206"/>
      <c r="F158" s="424"/>
      <c r="J158" s="1"/>
    </row>
    <row r="159" spans="3:10">
      <c r="C159" s="30"/>
      <c r="D159" s="206"/>
      <c r="E159" s="206"/>
      <c r="F159" s="424"/>
      <c r="J159" s="1"/>
    </row>
    <row r="160" spans="3:10">
      <c r="C160" s="30"/>
      <c r="D160" s="206"/>
      <c r="E160" s="206"/>
      <c r="F160" s="424"/>
      <c r="J160" s="1"/>
    </row>
    <row r="161" spans="3:10">
      <c r="C161" s="30"/>
      <c r="D161" s="206"/>
      <c r="E161" s="206"/>
      <c r="F161" s="424"/>
      <c r="J161" s="1"/>
    </row>
    <row r="162" spans="3:10">
      <c r="C162" s="30"/>
      <c r="D162" s="206"/>
      <c r="E162" s="206"/>
      <c r="F162" s="424"/>
      <c r="J162" s="1"/>
    </row>
    <row r="163" spans="3:10">
      <c r="C163" s="30"/>
      <c r="D163" s="206"/>
      <c r="E163" s="206"/>
      <c r="F163" s="424"/>
      <c r="J163" s="1"/>
    </row>
    <row r="164" spans="3:10">
      <c r="C164" s="30"/>
      <c r="D164" s="206"/>
      <c r="E164" s="206"/>
      <c r="F164" s="424"/>
      <c r="J164" s="1"/>
    </row>
    <row r="165" spans="3:10">
      <c r="C165" s="30"/>
      <c r="D165" s="206"/>
      <c r="E165" s="206"/>
      <c r="F165" s="424"/>
      <c r="J165" s="1"/>
    </row>
    <row r="166" spans="3:10">
      <c r="C166" s="30"/>
      <c r="D166" s="206"/>
      <c r="E166" s="206"/>
      <c r="F166" s="424"/>
      <c r="J166" s="1"/>
    </row>
    <row r="167" spans="3:10">
      <c r="C167" s="30"/>
      <c r="D167" s="206"/>
      <c r="E167" s="206"/>
      <c r="F167" s="424"/>
      <c r="J167" s="1"/>
    </row>
    <row r="168" spans="3:10">
      <c r="C168" s="30"/>
      <c r="D168" s="206"/>
      <c r="E168" s="206"/>
      <c r="F168" s="424"/>
      <c r="J168" s="1"/>
    </row>
    <row r="169" spans="3:10">
      <c r="C169" s="30"/>
      <c r="D169" s="206"/>
      <c r="E169" s="206"/>
      <c r="F169" s="424"/>
      <c r="J169" s="1"/>
    </row>
    <row r="170" spans="3:10">
      <c r="C170" s="30"/>
      <c r="D170" s="206"/>
      <c r="E170" s="206"/>
      <c r="F170" s="424"/>
      <c r="J170" s="1"/>
    </row>
    <row r="171" spans="3:10" ht="37.5" customHeight="1">
      <c r="C171" s="30"/>
      <c r="D171" s="206"/>
      <c r="E171" s="206"/>
      <c r="F171" s="424"/>
      <c r="J171" s="1"/>
    </row>
    <row r="172" spans="3:10">
      <c r="C172" s="30"/>
      <c r="D172" s="206"/>
      <c r="E172" s="206"/>
      <c r="F172" s="424"/>
      <c r="J172" s="1"/>
    </row>
    <row r="173" spans="3:10">
      <c r="C173" s="30"/>
      <c r="D173" s="206"/>
      <c r="E173" s="206"/>
      <c r="F173" s="424"/>
      <c r="J173" s="1"/>
    </row>
    <row r="174" spans="3:10">
      <c r="C174" s="30"/>
      <c r="D174" s="206"/>
      <c r="E174" s="206"/>
      <c r="F174" s="424"/>
      <c r="J174" s="1"/>
    </row>
    <row r="175" spans="3:10">
      <c r="C175" s="30"/>
      <c r="D175" s="206"/>
      <c r="E175" s="206"/>
      <c r="F175" s="424"/>
      <c r="J175" s="1"/>
    </row>
    <row r="176" spans="3:10">
      <c r="C176" s="30"/>
      <c r="D176" s="206"/>
      <c r="E176" s="206"/>
      <c r="F176" s="424"/>
      <c r="J176" s="1"/>
    </row>
    <row r="177" spans="3:10">
      <c r="C177" s="30"/>
      <c r="D177" s="206"/>
      <c r="E177" s="206"/>
      <c r="F177" s="424"/>
      <c r="J177" s="1"/>
    </row>
    <row r="178" spans="3:10">
      <c r="C178" s="30"/>
      <c r="D178" s="206"/>
      <c r="E178" s="206"/>
      <c r="F178" s="424"/>
      <c r="J178" s="1"/>
    </row>
    <row r="179" spans="3:10" ht="40.5" customHeight="1">
      <c r="C179" s="30"/>
      <c r="D179" s="206"/>
      <c r="E179" s="206"/>
      <c r="F179" s="424"/>
      <c r="J179" s="1"/>
    </row>
    <row r="180" spans="3:10">
      <c r="C180" s="30"/>
      <c r="D180" s="206"/>
      <c r="E180" s="206"/>
      <c r="F180" s="424"/>
      <c r="J180" s="1"/>
    </row>
    <row r="181" spans="3:10">
      <c r="C181" s="30"/>
      <c r="D181" s="206"/>
      <c r="E181" s="206"/>
      <c r="F181" s="424"/>
      <c r="J181" s="1"/>
    </row>
    <row r="182" spans="3:10">
      <c r="C182" s="30"/>
      <c r="D182" s="206"/>
      <c r="E182" s="206"/>
      <c r="F182" s="424"/>
      <c r="J182" s="1"/>
    </row>
    <row r="183" spans="3:10" ht="53.25" customHeight="1">
      <c r="C183" s="30"/>
      <c r="D183" s="206"/>
      <c r="E183" s="206"/>
      <c r="F183" s="424"/>
      <c r="J183" s="1"/>
    </row>
    <row r="184" spans="3:10">
      <c r="C184" s="30"/>
      <c r="D184" s="206"/>
      <c r="E184" s="206"/>
      <c r="F184" s="424"/>
      <c r="J184" s="1"/>
    </row>
    <row r="185" spans="3:10">
      <c r="C185" s="30"/>
      <c r="D185" s="206"/>
      <c r="E185" s="206"/>
      <c r="F185" s="424"/>
      <c r="J185" s="1"/>
    </row>
    <row r="186" spans="3:10" ht="15" customHeight="1">
      <c r="C186" s="30"/>
      <c r="D186" s="206"/>
      <c r="E186" s="206"/>
      <c r="F186" s="424"/>
      <c r="J186" s="1"/>
    </row>
    <row r="187" spans="3:10">
      <c r="C187" s="30"/>
      <c r="D187" s="206"/>
      <c r="E187" s="206"/>
      <c r="F187" s="424"/>
      <c r="J187" s="1"/>
    </row>
    <row r="188" spans="3:10">
      <c r="C188" s="30"/>
      <c r="D188" s="206"/>
      <c r="E188" s="206"/>
      <c r="F188" s="424"/>
      <c r="J188" s="1"/>
    </row>
    <row r="189" spans="3:10" ht="14.25" customHeight="1">
      <c r="C189" s="30"/>
      <c r="D189" s="206"/>
      <c r="E189" s="206"/>
      <c r="F189" s="424"/>
      <c r="J189" s="1"/>
    </row>
    <row r="190" spans="3:10">
      <c r="C190" s="30"/>
      <c r="D190" s="206"/>
      <c r="E190" s="206"/>
      <c r="F190" s="424"/>
      <c r="J190" s="1"/>
    </row>
    <row r="191" spans="3:10">
      <c r="C191" s="30"/>
      <c r="D191" s="206"/>
      <c r="E191" s="206"/>
      <c r="F191" s="424"/>
      <c r="J191" s="1"/>
    </row>
    <row r="192" spans="3:10">
      <c r="C192" s="30"/>
      <c r="D192" s="206"/>
      <c r="E192" s="206"/>
      <c r="F192" s="424"/>
      <c r="J192" s="1"/>
    </row>
    <row r="193" spans="3:10">
      <c r="C193" s="30"/>
      <c r="D193" s="206"/>
      <c r="E193" s="206"/>
      <c r="F193" s="424"/>
      <c r="J193" s="1"/>
    </row>
    <row r="194" spans="3:10">
      <c r="C194" s="30"/>
      <c r="D194" s="206"/>
      <c r="E194" s="206"/>
      <c r="F194" s="424"/>
      <c r="J194" s="1"/>
    </row>
    <row r="195" spans="3:10">
      <c r="C195" s="30"/>
      <c r="D195" s="206"/>
      <c r="E195" s="206"/>
      <c r="F195" s="424"/>
      <c r="J195" s="1"/>
    </row>
    <row r="196" spans="3:10">
      <c r="C196" s="30"/>
      <c r="D196" s="206"/>
      <c r="E196" s="206"/>
      <c r="F196" s="424"/>
      <c r="J196" s="1"/>
    </row>
    <row r="197" spans="3:10">
      <c r="C197" s="30"/>
      <c r="D197" s="206"/>
      <c r="E197" s="206"/>
      <c r="F197" s="424"/>
      <c r="J197" s="1"/>
    </row>
    <row r="198" spans="3:10">
      <c r="C198" s="30"/>
      <c r="D198" s="206"/>
      <c r="E198" s="206"/>
      <c r="F198" s="424"/>
      <c r="J198" s="1"/>
    </row>
    <row r="199" spans="3:10" ht="12.75" customHeight="1">
      <c r="C199" s="30"/>
      <c r="D199" s="206"/>
      <c r="E199" s="206"/>
      <c r="F199" s="424"/>
      <c r="J199" s="1"/>
    </row>
    <row r="200" spans="3:10">
      <c r="C200" s="30"/>
      <c r="D200" s="206"/>
      <c r="E200" s="206"/>
      <c r="F200" s="424"/>
      <c r="J200" s="1"/>
    </row>
    <row r="201" spans="3:10" ht="14.25" customHeight="1">
      <c r="C201" s="30"/>
      <c r="D201" s="206"/>
      <c r="E201" s="206"/>
      <c r="F201" s="424"/>
      <c r="J201" s="1"/>
    </row>
    <row r="202" spans="3:10">
      <c r="C202" s="30"/>
      <c r="D202" s="206"/>
      <c r="E202" s="206"/>
      <c r="F202" s="424"/>
      <c r="J202" s="1"/>
    </row>
    <row r="203" spans="3:10" ht="51" customHeight="1">
      <c r="C203" s="30"/>
      <c r="D203" s="206"/>
      <c r="E203" s="206"/>
      <c r="F203" s="424"/>
      <c r="J203" s="1"/>
    </row>
    <row r="204" spans="3:10" ht="12.75" customHeight="1">
      <c r="C204" s="30"/>
      <c r="D204" s="206"/>
      <c r="E204" s="206"/>
      <c r="F204" s="424"/>
      <c r="J204" s="1"/>
    </row>
    <row r="205" spans="3:10">
      <c r="C205" s="30"/>
      <c r="D205" s="206"/>
      <c r="E205" s="206"/>
      <c r="F205" s="424"/>
      <c r="J205" s="1"/>
    </row>
    <row r="206" spans="3:10">
      <c r="C206" s="30"/>
      <c r="D206" s="206"/>
      <c r="E206" s="206"/>
      <c r="F206" s="424"/>
      <c r="J206" s="1"/>
    </row>
    <row r="207" spans="3:10">
      <c r="C207" s="30"/>
      <c r="D207" s="206"/>
      <c r="E207" s="206"/>
      <c r="F207" s="424"/>
      <c r="J207" s="1"/>
    </row>
    <row r="208" spans="3:10">
      <c r="C208" s="30"/>
      <c r="D208" s="206"/>
      <c r="E208" s="206"/>
      <c r="F208" s="424"/>
      <c r="J208" s="1"/>
    </row>
    <row r="209" spans="3:10">
      <c r="C209" s="30"/>
      <c r="D209" s="206"/>
      <c r="E209" s="206"/>
      <c r="F209" s="424"/>
      <c r="J209" s="1"/>
    </row>
    <row r="210" spans="3:10">
      <c r="C210" s="30"/>
      <c r="D210" s="206"/>
      <c r="E210" s="206"/>
      <c r="F210" s="424"/>
      <c r="J210" s="1"/>
    </row>
    <row r="211" spans="3:10">
      <c r="C211" s="30"/>
      <c r="D211" s="206"/>
      <c r="E211" s="206"/>
      <c r="F211" s="424"/>
      <c r="J211" s="1"/>
    </row>
    <row r="212" spans="3:10">
      <c r="C212" s="30"/>
      <c r="D212" s="206"/>
      <c r="E212" s="206"/>
      <c r="F212" s="424"/>
      <c r="J212" s="1"/>
    </row>
    <row r="213" spans="3:10" ht="15" customHeight="1">
      <c r="C213" s="30"/>
      <c r="D213" s="206"/>
      <c r="E213" s="206"/>
      <c r="F213" s="424"/>
      <c r="J213" s="1"/>
    </row>
    <row r="214" spans="3:10">
      <c r="C214" s="30"/>
      <c r="D214" s="206"/>
      <c r="E214" s="206"/>
      <c r="F214" s="424"/>
      <c r="J214" s="1"/>
    </row>
    <row r="215" spans="3:10" ht="147.75" customHeight="1">
      <c r="C215" s="30"/>
      <c r="D215" s="206"/>
      <c r="E215" s="206"/>
      <c r="F215" s="424"/>
      <c r="J215" s="1"/>
    </row>
    <row r="216" spans="3:10" ht="82.5" customHeight="1">
      <c r="C216" s="30"/>
      <c r="D216" s="206"/>
      <c r="E216" s="206"/>
      <c r="F216" s="424"/>
      <c r="J216" s="1"/>
    </row>
    <row r="217" spans="3:10" ht="12.75" customHeight="1">
      <c r="C217" s="30"/>
      <c r="D217" s="206"/>
      <c r="E217" s="206"/>
      <c r="F217" s="424"/>
      <c r="J217" s="1"/>
    </row>
    <row r="218" spans="3:10" ht="106.5" customHeight="1">
      <c r="C218" s="30"/>
      <c r="D218" s="206"/>
      <c r="E218" s="206"/>
      <c r="F218" s="424"/>
      <c r="J218" s="1"/>
    </row>
    <row r="219" spans="3:10" ht="227.25" customHeight="1">
      <c r="C219" s="30"/>
      <c r="D219" s="206"/>
      <c r="E219" s="206"/>
      <c r="F219" s="424"/>
      <c r="J219" s="1"/>
    </row>
    <row r="220" spans="3:10" ht="135" customHeight="1">
      <c r="C220" s="30"/>
      <c r="D220" s="206"/>
      <c r="E220" s="206"/>
      <c r="F220" s="424"/>
      <c r="J220" s="1"/>
    </row>
    <row r="221" spans="3:10" ht="81" customHeight="1">
      <c r="C221" s="30"/>
      <c r="D221" s="206"/>
      <c r="E221" s="206"/>
      <c r="F221" s="424"/>
      <c r="J221" s="1"/>
    </row>
    <row r="222" spans="3:10" ht="14.25" customHeight="1">
      <c r="C222" s="30"/>
      <c r="D222" s="206"/>
      <c r="E222" s="206"/>
      <c r="F222" s="424"/>
      <c r="J222" s="1"/>
    </row>
    <row r="223" spans="3:10" ht="13.5" customHeight="1">
      <c r="C223" s="30"/>
      <c r="D223" s="206"/>
      <c r="E223" s="206"/>
      <c r="F223" s="424"/>
      <c r="J223" s="1"/>
    </row>
    <row r="224" spans="3:10" ht="39" customHeight="1">
      <c r="C224" s="30"/>
      <c r="D224" s="206"/>
      <c r="E224" s="206"/>
      <c r="F224" s="424"/>
      <c r="J224" s="1"/>
    </row>
    <row r="225" spans="3:10" ht="27" customHeight="1">
      <c r="C225" s="30"/>
      <c r="D225" s="206"/>
      <c r="E225" s="206"/>
      <c r="F225" s="424"/>
      <c r="J225" s="1"/>
    </row>
    <row r="226" spans="3:10">
      <c r="C226" s="30"/>
      <c r="D226" s="206"/>
      <c r="E226" s="206"/>
      <c r="F226" s="424"/>
      <c r="J226" s="1"/>
    </row>
    <row r="227" spans="3:10">
      <c r="C227" s="30"/>
      <c r="D227" s="206"/>
      <c r="E227" s="206"/>
      <c r="F227" s="424"/>
      <c r="J227" s="1"/>
    </row>
    <row r="228" spans="3:10">
      <c r="C228" s="30"/>
      <c r="D228" s="206"/>
      <c r="E228" s="206"/>
      <c r="F228" s="424"/>
      <c r="J228" s="1"/>
    </row>
    <row r="229" spans="3:10">
      <c r="C229" s="30"/>
      <c r="D229" s="206"/>
      <c r="E229" s="206"/>
      <c r="F229" s="424"/>
      <c r="J229" s="1"/>
    </row>
    <row r="230" spans="3:10">
      <c r="C230" s="30"/>
      <c r="D230" s="206"/>
      <c r="E230" s="206"/>
      <c r="F230" s="424"/>
      <c r="J230" s="1"/>
    </row>
    <row r="231" spans="3:10">
      <c r="C231" s="30"/>
      <c r="D231" s="206"/>
      <c r="E231" s="206"/>
      <c r="F231" s="424"/>
      <c r="J231" s="1"/>
    </row>
    <row r="232" spans="3:10">
      <c r="C232" s="30"/>
      <c r="D232" s="206"/>
      <c r="E232" s="206"/>
      <c r="F232" s="424"/>
      <c r="J232" s="1"/>
    </row>
    <row r="233" spans="3:10">
      <c r="C233" s="30"/>
      <c r="D233" s="206"/>
      <c r="E233" s="206"/>
      <c r="F233" s="424"/>
      <c r="J233" s="1"/>
    </row>
    <row r="234" spans="3:10" ht="12.75" customHeight="1">
      <c r="C234" s="30"/>
      <c r="D234" s="206"/>
      <c r="E234" s="206"/>
      <c r="F234" s="424"/>
      <c r="J234" s="1"/>
    </row>
    <row r="235" spans="3:10">
      <c r="C235" s="30"/>
      <c r="D235" s="206"/>
      <c r="E235" s="206"/>
      <c r="F235" s="424"/>
      <c r="J235" s="1"/>
    </row>
    <row r="236" spans="3:10">
      <c r="C236" s="30"/>
      <c r="D236" s="206"/>
      <c r="E236" s="206"/>
      <c r="F236" s="424"/>
      <c r="J236" s="1"/>
    </row>
    <row r="237" spans="3:10" ht="156.75" customHeight="1">
      <c r="C237" s="30"/>
      <c r="D237" s="206"/>
      <c r="E237" s="206"/>
      <c r="F237" s="424"/>
      <c r="J237" s="1"/>
    </row>
    <row r="238" spans="3:10" ht="169.5" customHeight="1">
      <c r="C238" s="30"/>
      <c r="D238" s="206"/>
      <c r="E238" s="206"/>
      <c r="F238" s="424"/>
      <c r="J238" s="1"/>
    </row>
    <row r="239" spans="3:10" ht="12.75" customHeight="1">
      <c r="C239" s="30"/>
      <c r="D239" s="206"/>
      <c r="E239" s="206"/>
      <c r="F239" s="424"/>
      <c r="J239" s="1"/>
    </row>
    <row r="240" spans="3:10" ht="168.75" customHeight="1">
      <c r="C240" s="30"/>
      <c r="D240" s="206"/>
      <c r="E240" s="206"/>
      <c r="F240" s="424"/>
      <c r="J240" s="1"/>
    </row>
    <row r="241" spans="3:10" ht="113.25" customHeight="1">
      <c r="C241" s="30"/>
      <c r="D241" s="206"/>
      <c r="E241" s="206"/>
      <c r="F241" s="424"/>
      <c r="J241" s="1"/>
    </row>
    <row r="242" spans="3:10" ht="123.75" customHeight="1">
      <c r="C242" s="30"/>
      <c r="D242" s="206"/>
      <c r="E242" s="206"/>
      <c r="F242" s="424"/>
      <c r="J242" s="1"/>
    </row>
    <row r="243" spans="3:10" ht="191.25" customHeight="1">
      <c r="C243" s="30"/>
      <c r="D243" s="206"/>
      <c r="E243" s="206"/>
      <c r="F243" s="424"/>
      <c r="J243" s="1"/>
    </row>
    <row r="244" spans="3:10" ht="13.5" customHeight="1">
      <c r="C244" s="30"/>
      <c r="D244" s="206"/>
      <c r="E244" s="206"/>
      <c r="F244" s="424"/>
      <c r="J244" s="1"/>
    </row>
    <row r="245" spans="3:10" ht="28.5" customHeight="1">
      <c r="C245" s="30"/>
      <c r="D245" s="206"/>
      <c r="E245" s="206"/>
      <c r="F245" s="424"/>
      <c r="J245" s="1"/>
    </row>
    <row r="246" spans="3:10" ht="39" customHeight="1">
      <c r="C246" s="30"/>
      <c r="D246" s="206"/>
      <c r="E246" s="206"/>
      <c r="F246" s="424"/>
      <c r="J246" s="1"/>
    </row>
    <row r="247" spans="3:10">
      <c r="C247" s="30"/>
      <c r="D247" s="206"/>
      <c r="E247" s="206"/>
      <c r="F247" s="424"/>
      <c r="J247" s="1"/>
    </row>
    <row r="248" spans="3:10">
      <c r="C248" s="30"/>
      <c r="D248" s="206"/>
      <c r="E248" s="206"/>
      <c r="F248" s="424"/>
      <c r="J248" s="1"/>
    </row>
    <row r="249" spans="3:10">
      <c r="C249" s="30"/>
      <c r="D249" s="206"/>
      <c r="E249" s="206"/>
      <c r="F249" s="424"/>
      <c r="J249" s="1"/>
    </row>
    <row r="250" spans="3:10">
      <c r="C250" s="30"/>
      <c r="D250" s="206"/>
      <c r="E250" s="206"/>
      <c r="F250" s="424"/>
      <c r="J250" s="1"/>
    </row>
    <row r="251" spans="3:10">
      <c r="C251" s="30"/>
      <c r="D251" s="206"/>
      <c r="E251" s="206"/>
      <c r="F251" s="424"/>
      <c r="J251" s="1"/>
    </row>
    <row r="252" spans="3:10">
      <c r="C252" s="30"/>
      <c r="D252" s="206"/>
      <c r="E252" s="206"/>
      <c r="F252" s="424"/>
      <c r="J252" s="1"/>
    </row>
    <row r="253" spans="3:10">
      <c r="C253" s="30"/>
      <c r="D253" s="206"/>
      <c r="E253" s="206"/>
      <c r="F253" s="424"/>
      <c r="J253" s="1"/>
    </row>
    <row r="254" spans="3:10">
      <c r="C254" s="30"/>
      <c r="D254" s="206"/>
      <c r="E254" s="206"/>
      <c r="F254" s="424"/>
      <c r="J254" s="1"/>
    </row>
    <row r="255" spans="3:10">
      <c r="C255" s="30"/>
      <c r="D255" s="206"/>
      <c r="E255" s="206"/>
      <c r="F255" s="424"/>
      <c r="J255" s="1"/>
    </row>
    <row r="256" spans="3:10">
      <c r="C256" s="30"/>
      <c r="D256" s="206"/>
      <c r="E256" s="206"/>
      <c r="F256" s="424"/>
      <c r="J256" s="1"/>
    </row>
    <row r="257" spans="3:10">
      <c r="C257" s="30"/>
      <c r="D257" s="206"/>
      <c r="E257" s="206"/>
      <c r="F257" s="424"/>
      <c r="J257" s="1"/>
    </row>
    <row r="258" spans="3:10">
      <c r="C258" s="30"/>
      <c r="D258" s="206"/>
      <c r="E258" s="206"/>
      <c r="F258" s="424"/>
      <c r="J258" s="1"/>
    </row>
    <row r="259" spans="3:10">
      <c r="C259" s="30"/>
      <c r="D259" s="206"/>
      <c r="E259" s="206"/>
      <c r="F259" s="424"/>
      <c r="J259" s="1"/>
    </row>
    <row r="260" spans="3:10">
      <c r="C260" s="30"/>
      <c r="D260" s="206"/>
      <c r="E260" s="206"/>
      <c r="F260" s="424"/>
      <c r="J260" s="1"/>
    </row>
    <row r="261" spans="3:10">
      <c r="C261" s="30"/>
      <c r="D261" s="206"/>
      <c r="E261" s="206"/>
      <c r="F261" s="424"/>
      <c r="J261" s="1"/>
    </row>
    <row r="262" spans="3:10">
      <c r="C262" s="30"/>
      <c r="D262" s="206"/>
      <c r="E262" s="206"/>
      <c r="F262" s="424"/>
      <c r="J262" s="1"/>
    </row>
    <row r="263" spans="3:10">
      <c r="C263" s="30"/>
      <c r="D263" s="206"/>
      <c r="E263" s="206"/>
      <c r="F263" s="424"/>
      <c r="J263" s="1"/>
    </row>
    <row r="264" spans="3:10">
      <c r="C264" s="30"/>
      <c r="D264" s="206"/>
      <c r="E264" s="206"/>
      <c r="F264" s="424"/>
      <c r="J264" s="1"/>
    </row>
    <row r="265" spans="3:10">
      <c r="C265" s="30"/>
      <c r="D265" s="206"/>
      <c r="E265" s="206"/>
      <c r="F265" s="424"/>
      <c r="J265" s="1"/>
    </row>
    <row r="266" spans="3:10">
      <c r="C266" s="30"/>
      <c r="D266" s="206"/>
      <c r="E266" s="206"/>
      <c r="F266" s="424"/>
      <c r="J266" s="1"/>
    </row>
    <row r="267" spans="3:10">
      <c r="C267" s="30"/>
      <c r="D267" s="206"/>
      <c r="E267" s="206"/>
      <c r="F267" s="424"/>
      <c r="J267" s="1"/>
    </row>
    <row r="268" spans="3:10">
      <c r="C268" s="30"/>
      <c r="D268" s="206"/>
      <c r="E268" s="206"/>
      <c r="F268" s="424"/>
      <c r="J268" s="1"/>
    </row>
    <row r="269" spans="3:10" ht="13.5" customHeight="1">
      <c r="C269" s="30"/>
      <c r="D269" s="206"/>
      <c r="E269" s="206"/>
      <c r="F269" s="424"/>
      <c r="J269" s="1"/>
    </row>
    <row r="270" spans="3:10">
      <c r="C270" s="30"/>
      <c r="D270" s="206"/>
      <c r="E270" s="206"/>
      <c r="F270" s="424"/>
      <c r="J270" s="1"/>
    </row>
    <row r="271" spans="3:10">
      <c r="C271" s="30"/>
      <c r="D271" s="206"/>
      <c r="E271" s="206"/>
      <c r="F271" s="424"/>
      <c r="J271" s="1"/>
    </row>
    <row r="272" spans="3:10">
      <c r="C272" s="30"/>
      <c r="D272" s="206"/>
      <c r="E272" s="206"/>
      <c r="F272" s="424"/>
      <c r="J272" s="1"/>
    </row>
    <row r="273" spans="3:10">
      <c r="C273" s="30"/>
      <c r="D273" s="206"/>
      <c r="E273" s="206"/>
      <c r="F273" s="424"/>
      <c r="J273" s="1"/>
    </row>
    <row r="274" spans="3:10">
      <c r="C274" s="30"/>
      <c r="D274" s="206"/>
      <c r="E274" s="206"/>
      <c r="F274" s="424"/>
      <c r="J274" s="1"/>
    </row>
    <row r="275" spans="3:10">
      <c r="C275" s="30"/>
      <c r="D275" s="206"/>
      <c r="E275" s="206"/>
      <c r="F275" s="424"/>
      <c r="J275" s="1"/>
    </row>
    <row r="276" spans="3:10">
      <c r="C276" s="30"/>
      <c r="D276" s="206"/>
      <c r="E276" s="206"/>
      <c r="F276" s="424"/>
      <c r="J276" s="1"/>
    </row>
    <row r="277" spans="3:10">
      <c r="C277" s="30"/>
      <c r="D277" s="206"/>
      <c r="E277" s="206"/>
      <c r="F277" s="424"/>
      <c r="J277" s="1"/>
    </row>
    <row r="278" spans="3:10">
      <c r="C278" s="30"/>
      <c r="D278" s="206"/>
      <c r="E278" s="206"/>
      <c r="F278" s="424"/>
      <c r="J278" s="1"/>
    </row>
    <row r="279" spans="3:10">
      <c r="C279" s="30"/>
      <c r="D279" s="206"/>
      <c r="E279" s="206"/>
      <c r="F279" s="424"/>
      <c r="J279" s="1"/>
    </row>
    <row r="280" spans="3:10">
      <c r="C280" s="30"/>
      <c r="D280" s="206"/>
      <c r="E280" s="206"/>
      <c r="F280" s="424"/>
      <c r="J280" s="1"/>
    </row>
    <row r="281" spans="3:10">
      <c r="C281" s="30"/>
      <c r="D281" s="206"/>
      <c r="E281" s="206"/>
      <c r="F281" s="424"/>
      <c r="J281" s="1"/>
    </row>
    <row r="282" spans="3:10">
      <c r="C282" s="30"/>
      <c r="D282" s="206"/>
      <c r="E282" s="206"/>
      <c r="F282" s="424"/>
      <c r="J282" s="1"/>
    </row>
    <row r="283" spans="3:10">
      <c r="C283" s="30"/>
      <c r="D283" s="206"/>
      <c r="E283" s="206"/>
      <c r="F283" s="424"/>
      <c r="J283" s="1"/>
    </row>
    <row r="284" spans="3:10">
      <c r="C284" s="30"/>
      <c r="D284" s="206"/>
      <c r="E284" s="206"/>
      <c r="F284" s="424"/>
      <c r="J284" s="1"/>
    </row>
    <row r="285" spans="3:10">
      <c r="C285" s="30"/>
      <c r="D285" s="206"/>
      <c r="E285" s="206"/>
      <c r="F285" s="424"/>
      <c r="J285" s="1"/>
    </row>
    <row r="286" spans="3:10">
      <c r="C286" s="30"/>
      <c r="D286" s="206"/>
      <c r="E286" s="206"/>
      <c r="F286" s="424"/>
      <c r="J286" s="1"/>
    </row>
    <row r="287" spans="3:10">
      <c r="C287" s="30"/>
      <c r="D287" s="206"/>
      <c r="E287" s="206"/>
      <c r="F287" s="424"/>
      <c r="J287" s="1"/>
    </row>
    <row r="288" spans="3:10">
      <c r="C288" s="30"/>
      <c r="D288" s="206"/>
      <c r="E288" s="206"/>
      <c r="F288" s="424"/>
      <c r="J288" s="1"/>
    </row>
    <row r="289" spans="3:10">
      <c r="C289" s="30"/>
      <c r="D289" s="206"/>
      <c r="E289" s="206"/>
      <c r="F289" s="424"/>
      <c r="J289" s="1"/>
    </row>
    <row r="290" spans="3:10">
      <c r="C290" s="30"/>
      <c r="D290" s="206"/>
      <c r="E290" s="206"/>
      <c r="F290" s="424"/>
      <c r="J290" s="1"/>
    </row>
    <row r="291" spans="3:10">
      <c r="C291" s="30"/>
      <c r="D291" s="206"/>
      <c r="E291" s="206"/>
      <c r="F291" s="424"/>
      <c r="J291" s="1"/>
    </row>
    <row r="292" spans="3:10">
      <c r="C292" s="30"/>
      <c r="D292" s="206"/>
      <c r="E292" s="206"/>
      <c r="F292" s="424"/>
      <c r="J292" s="1"/>
    </row>
    <row r="293" spans="3:10">
      <c r="C293" s="30"/>
      <c r="D293" s="206"/>
      <c r="E293" s="206"/>
      <c r="F293" s="424"/>
      <c r="J293" s="1"/>
    </row>
    <row r="294" spans="3:10">
      <c r="C294" s="30"/>
      <c r="D294" s="206"/>
      <c r="E294" s="206"/>
      <c r="F294" s="424"/>
      <c r="J294" s="1"/>
    </row>
    <row r="295" spans="3:10">
      <c r="C295" s="30"/>
      <c r="D295" s="206"/>
      <c r="E295" s="206"/>
      <c r="F295" s="424"/>
      <c r="J295" s="1"/>
    </row>
    <row r="296" spans="3:10">
      <c r="C296" s="30"/>
      <c r="D296" s="206"/>
      <c r="E296" s="206"/>
      <c r="F296" s="424"/>
      <c r="J296" s="1"/>
    </row>
    <row r="297" spans="3:10">
      <c r="C297" s="30"/>
      <c r="D297" s="206"/>
      <c r="E297" s="206"/>
      <c r="F297" s="424"/>
      <c r="J297" s="1"/>
    </row>
    <row r="298" spans="3:10">
      <c r="C298" s="30"/>
      <c r="D298" s="206"/>
      <c r="E298" s="206"/>
      <c r="F298" s="424"/>
      <c r="J298" s="1"/>
    </row>
    <row r="299" spans="3:10">
      <c r="C299" s="30"/>
      <c r="D299" s="206"/>
      <c r="E299" s="206"/>
      <c r="F299" s="424"/>
      <c r="J299" s="1"/>
    </row>
    <row r="300" spans="3:10">
      <c r="C300" s="30"/>
      <c r="D300" s="206"/>
      <c r="E300" s="206"/>
      <c r="F300" s="424"/>
      <c r="J300" s="1"/>
    </row>
    <row r="301" spans="3:10">
      <c r="C301" s="30"/>
      <c r="D301" s="206"/>
      <c r="E301" s="206"/>
      <c r="F301" s="424"/>
      <c r="J301" s="1"/>
    </row>
    <row r="302" spans="3:10" ht="15" customHeight="1">
      <c r="C302" s="30"/>
      <c r="D302" s="206"/>
      <c r="E302" s="206"/>
      <c r="F302" s="424"/>
      <c r="J302" s="1"/>
    </row>
    <row r="303" spans="3:10">
      <c r="C303" s="30"/>
      <c r="D303" s="206"/>
      <c r="E303" s="206"/>
      <c r="F303" s="424"/>
      <c r="J303" s="1"/>
    </row>
    <row r="304" spans="3:10">
      <c r="C304" s="30"/>
      <c r="D304" s="206"/>
      <c r="E304" s="206"/>
      <c r="F304" s="424"/>
      <c r="J304" s="1"/>
    </row>
    <row r="305" spans="3:10">
      <c r="C305" s="30"/>
      <c r="D305" s="206"/>
      <c r="E305" s="206"/>
      <c r="F305" s="424"/>
      <c r="J305" s="1"/>
    </row>
    <row r="306" spans="3:10" ht="12.75" customHeight="1">
      <c r="C306" s="30"/>
      <c r="D306" s="206"/>
      <c r="E306" s="206"/>
      <c r="F306" s="424"/>
      <c r="J306" s="1"/>
    </row>
    <row r="307" spans="3:10" ht="12.75" customHeight="1">
      <c r="C307" s="30"/>
      <c r="D307" s="206"/>
      <c r="E307" s="206"/>
      <c r="F307" s="424"/>
      <c r="J307" s="1"/>
    </row>
    <row r="308" spans="3:10" ht="129" customHeight="1">
      <c r="C308" s="30"/>
      <c r="D308" s="206"/>
      <c r="E308" s="206"/>
      <c r="F308" s="424"/>
      <c r="J308" s="1"/>
    </row>
    <row r="309" spans="3:10" ht="180" customHeight="1">
      <c r="C309" s="30"/>
      <c r="D309" s="206"/>
      <c r="E309" s="206"/>
      <c r="F309" s="424"/>
      <c r="J309" s="1"/>
    </row>
    <row r="310" spans="3:10" ht="80.25" customHeight="1">
      <c r="C310" s="30"/>
      <c r="D310" s="206"/>
      <c r="E310" s="206"/>
      <c r="F310" s="424"/>
      <c r="J310" s="1"/>
    </row>
    <row r="311" spans="3:10" ht="103.5" customHeight="1">
      <c r="C311" s="30"/>
      <c r="D311" s="206"/>
      <c r="E311" s="206"/>
      <c r="F311" s="424"/>
      <c r="J311" s="1"/>
    </row>
    <row r="312" spans="3:10" ht="15" customHeight="1">
      <c r="C312" s="30"/>
      <c r="D312" s="206"/>
      <c r="E312" s="206"/>
      <c r="F312" s="424"/>
      <c r="J312" s="1"/>
    </row>
    <row r="313" spans="3:10">
      <c r="C313" s="30"/>
      <c r="D313" s="206"/>
      <c r="E313" s="206"/>
      <c r="F313" s="424"/>
      <c r="J313" s="1"/>
    </row>
    <row r="314" spans="3:10" ht="27" customHeight="1">
      <c r="C314" s="30"/>
      <c r="D314" s="206"/>
      <c r="E314" s="206"/>
      <c r="F314" s="424"/>
      <c r="J314" s="1"/>
    </row>
    <row r="315" spans="3:10" ht="13.5" customHeight="1">
      <c r="C315" s="30"/>
      <c r="D315" s="206"/>
      <c r="E315" s="206"/>
      <c r="F315" s="424"/>
      <c r="J315" s="1"/>
    </row>
    <row r="316" spans="3:10" ht="53.25" customHeight="1">
      <c r="C316" s="30"/>
      <c r="D316" s="206"/>
      <c r="E316" s="206"/>
      <c r="F316" s="424"/>
      <c r="J316" s="1"/>
    </row>
    <row r="317" spans="3:10" ht="12.75" customHeight="1">
      <c r="C317" s="30"/>
      <c r="D317" s="206"/>
      <c r="E317" s="206"/>
      <c r="F317" s="424"/>
      <c r="J317" s="1"/>
    </row>
    <row r="318" spans="3:10" ht="13.5" customHeight="1">
      <c r="C318" s="30"/>
      <c r="D318" s="206"/>
      <c r="E318" s="206"/>
      <c r="F318" s="424"/>
      <c r="J318" s="1"/>
    </row>
    <row r="319" spans="3:10">
      <c r="C319" s="30"/>
      <c r="D319" s="206"/>
      <c r="E319" s="206"/>
      <c r="F319" s="424"/>
      <c r="J319" s="1"/>
    </row>
    <row r="320" spans="3:10">
      <c r="C320" s="30"/>
      <c r="D320" s="206"/>
      <c r="E320" s="206"/>
      <c r="F320" s="424"/>
      <c r="J320" s="1"/>
    </row>
    <row r="321" spans="3:10" ht="27" customHeight="1">
      <c r="C321" s="30"/>
      <c r="D321" s="206"/>
      <c r="E321" s="206"/>
      <c r="F321" s="424"/>
      <c r="J321" s="1"/>
    </row>
    <row r="322" spans="3:10" ht="12.75" customHeight="1">
      <c r="C322" s="30"/>
      <c r="D322" s="206"/>
      <c r="E322" s="206"/>
      <c r="F322" s="424"/>
      <c r="J322" s="1"/>
    </row>
    <row r="323" spans="3:10" ht="12" customHeight="1">
      <c r="C323" s="30"/>
      <c r="D323" s="206"/>
      <c r="E323" s="206"/>
      <c r="F323" s="424"/>
      <c r="J323" s="1"/>
    </row>
    <row r="324" spans="3:10">
      <c r="C324" s="30"/>
      <c r="D324" s="206"/>
      <c r="E324" s="206"/>
      <c r="F324" s="424"/>
      <c r="J324" s="1"/>
    </row>
    <row r="325" spans="3:10" ht="13.5" customHeight="1">
      <c r="C325" s="30"/>
      <c r="D325" s="206"/>
      <c r="E325" s="206"/>
      <c r="F325" s="424"/>
      <c r="J325" s="1"/>
    </row>
    <row r="326" spans="3:10">
      <c r="C326" s="30"/>
      <c r="D326" s="206"/>
      <c r="E326" s="206"/>
      <c r="F326" s="424"/>
      <c r="J326" s="1"/>
    </row>
    <row r="327" spans="3:10" ht="15.75" customHeight="1">
      <c r="C327" s="30"/>
      <c r="D327" s="206"/>
      <c r="E327" s="206"/>
      <c r="F327" s="424"/>
      <c r="J327" s="1"/>
    </row>
    <row r="328" spans="3:10">
      <c r="C328" s="30"/>
      <c r="D328" s="206"/>
      <c r="E328" s="206"/>
      <c r="F328" s="424"/>
      <c r="J328" s="1"/>
    </row>
    <row r="329" spans="3:10">
      <c r="C329" s="30"/>
      <c r="D329" s="206"/>
      <c r="E329" s="206"/>
      <c r="F329" s="424"/>
      <c r="J329" s="1"/>
    </row>
    <row r="330" spans="3:10">
      <c r="C330" s="30"/>
      <c r="D330" s="206"/>
      <c r="E330" s="206"/>
      <c r="F330" s="424"/>
      <c r="J330" s="1"/>
    </row>
    <row r="331" spans="3:10" ht="14.25" customHeight="1">
      <c r="C331" s="30"/>
      <c r="D331" s="206"/>
      <c r="E331" s="206"/>
      <c r="F331" s="424"/>
      <c r="J331" s="1"/>
    </row>
    <row r="332" spans="3:10" ht="54" customHeight="1">
      <c r="C332" s="30"/>
      <c r="D332" s="206"/>
      <c r="E332" s="206"/>
      <c r="F332" s="424"/>
      <c r="J332" s="1"/>
    </row>
    <row r="333" spans="3:10">
      <c r="C333" s="30"/>
      <c r="D333" s="206"/>
      <c r="E333" s="206"/>
      <c r="F333" s="424"/>
      <c r="J333" s="1"/>
    </row>
    <row r="334" spans="3:10">
      <c r="C334" s="30"/>
      <c r="D334" s="206"/>
      <c r="E334" s="206"/>
      <c r="F334" s="424"/>
      <c r="J334" s="1"/>
    </row>
    <row r="335" spans="3:10" ht="15" customHeight="1">
      <c r="C335" s="30"/>
      <c r="D335" s="206"/>
      <c r="E335" s="206"/>
      <c r="F335" s="424"/>
      <c r="J335" s="1"/>
    </row>
    <row r="336" spans="3:10">
      <c r="C336" s="30"/>
      <c r="D336" s="206"/>
      <c r="E336" s="206"/>
      <c r="F336" s="424"/>
      <c r="J336" s="1"/>
    </row>
    <row r="337" spans="3:10">
      <c r="C337" s="30"/>
      <c r="D337" s="206"/>
      <c r="E337" s="206"/>
      <c r="F337" s="424"/>
      <c r="J337" s="1"/>
    </row>
    <row r="338" spans="3:10">
      <c r="C338" s="30"/>
      <c r="D338" s="206"/>
      <c r="E338" s="206"/>
      <c r="F338" s="424"/>
      <c r="J338" s="1"/>
    </row>
    <row r="339" spans="3:10" ht="27.75" customHeight="1">
      <c r="C339" s="30"/>
      <c r="D339" s="206"/>
      <c r="E339" s="206"/>
      <c r="F339" s="424"/>
      <c r="J339" s="1"/>
    </row>
    <row r="340" spans="3:10">
      <c r="C340" s="30"/>
      <c r="D340" s="206"/>
      <c r="E340" s="206"/>
      <c r="F340" s="424"/>
      <c r="J340" s="1"/>
    </row>
    <row r="341" spans="3:10">
      <c r="C341" s="30"/>
      <c r="D341" s="206"/>
      <c r="E341" s="206"/>
      <c r="F341" s="424"/>
      <c r="J341" s="1"/>
    </row>
    <row r="342" spans="3:10" ht="13.5" customHeight="1">
      <c r="C342" s="30"/>
      <c r="D342" s="206"/>
      <c r="E342" s="206"/>
      <c r="F342" s="424"/>
      <c r="J342" s="1"/>
    </row>
    <row r="343" spans="3:10">
      <c r="C343" s="30"/>
      <c r="D343" s="206"/>
      <c r="E343" s="206"/>
      <c r="F343" s="424"/>
      <c r="J343" s="1"/>
    </row>
    <row r="344" spans="3:10">
      <c r="C344" s="30"/>
      <c r="D344" s="206"/>
      <c r="E344" s="206"/>
      <c r="F344" s="424"/>
      <c r="J344" s="1"/>
    </row>
    <row r="345" spans="3:10">
      <c r="C345" s="30"/>
      <c r="D345" s="206"/>
      <c r="E345" s="206"/>
      <c r="F345" s="424"/>
      <c r="J345" s="1"/>
    </row>
    <row r="346" spans="3:10">
      <c r="C346" s="30"/>
      <c r="D346" s="206"/>
      <c r="E346" s="206"/>
      <c r="F346" s="424"/>
      <c r="J346" s="1"/>
    </row>
    <row r="347" spans="3:10" ht="12.75" customHeight="1">
      <c r="C347" s="30"/>
      <c r="D347" s="206"/>
      <c r="E347" s="206"/>
      <c r="F347" s="424"/>
      <c r="J347" s="1"/>
    </row>
    <row r="348" spans="3:10">
      <c r="C348" s="30"/>
      <c r="D348" s="206"/>
      <c r="E348" s="206"/>
      <c r="F348" s="424"/>
      <c r="J348" s="1"/>
    </row>
    <row r="349" spans="3:10">
      <c r="C349" s="30"/>
      <c r="D349" s="206"/>
      <c r="E349" s="206"/>
      <c r="F349" s="424"/>
      <c r="J349" s="1"/>
    </row>
    <row r="350" spans="3:10">
      <c r="C350" s="30"/>
      <c r="D350" s="206"/>
      <c r="E350" s="206"/>
      <c r="F350" s="424"/>
      <c r="J350" s="1"/>
    </row>
    <row r="351" spans="3:10">
      <c r="C351" s="30"/>
      <c r="D351" s="206"/>
      <c r="E351" s="206"/>
      <c r="F351" s="424"/>
      <c r="J351" s="1"/>
    </row>
    <row r="352" spans="3:10">
      <c r="C352" s="30"/>
      <c r="D352" s="206"/>
      <c r="E352" s="206"/>
      <c r="F352" s="424"/>
      <c r="J352" s="1"/>
    </row>
    <row r="353" spans="3:10">
      <c r="C353" s="30"/>
      <c r="D353" s="206"/>
      <c r="E353" s="206"/>
      <c r="F353" s="424"/>
      <c r="J353" s="1"/>
    </row>
    <row r="354" spans="3:10">
      <c r="C354" s="30"/>
      <c r="D354" s="206"/>
      <c r="E354" s="206"/>
      <c r="F354" s="424"/>
      <c r="J354" s="1"/>
    </row>
    <row r="355" spans="3:10" ht="15" customHeight="1">
      <c r="C355" s="30"/>
      <c r="D355" s="206"/>
      <c r="E355" s="206"/>
      <c r="F355" s="424"/>
      <c r="J355" s="1"/>
    </row>
    <row r="356" spans="3:10">
      <c r="C356" s="30"/>
      <c r="D356" s="206"/>
      <c r="E356" s="206"/>
      <c r="F356" s="424"/>
      <c r="J356" s="1"/>
    </row>
    <row r="357" spans="3:10">
      <c r="C357" s="30"/>
      <c r="D357" s="206"/>
      <c r="E357" s="206"/>
      <c r="F357" s="424"/>
      <c r="J357" s="1"/>
    </row>
    <row r="358" spans="3:10">
      <c r="C358" s="30"/>
      <c r="D358" s="206"/>
      <c r="E358" s="206"/>
      <c r="F358" s="424"/>
      <c r="J358" s="1"/>
    </row>
    <row r="359" spans="3:10">
      <c r="C359" s="30"/>
      <c r="D359" s="206"/>
      <c r="E359" s="206"/>
      <c r="F359" s="424"/>
      <c r="J359" s="1"/>
    </row>
    <row r="360" spans="3:10">
      <c r="C360" s="30"/>
      <c r="D360" s="206"/>
      <c r="E360" s="206"/>
      <c r="F360" s="424"/>
      <c r="J360" s="1"/>
    </row>
    <row r="361" spans="3:10">
      <c r="C361" s="30"/>
      <c r="D361" s="206"/>
      <c r="E361" s="206"/>
      <c r="F361" s="424"/>
      <c r="J361" s="1"/>
    </row>
    <row r="362" spans="3:10">
      <c r="C362" s="30"/>
      <c r="D362" s="206"/>
      <c r="E362" s="206"/>
      <c r="F362" s="424"/>
      <c r="J362" s="1"/>
    </row>
    <row r="363" spans="3:10">
      <c r="C363" s="30"/>
      <c r="D363" s="206"/>
      <c r="E363" s="206"/>
      <c r="F363" s="424"/>
      <c r="J363" s="1"/>
    </row>
    <row r="364" spans="3:10">
      <c r="C364" s="30"/>
      <c r="D364" s="206"/>
      <c r="E364" s="206"/>
      <c r="F364" s="424"/>
      <c r="J364" s="1"/>
    </row>
    <row r="365" spans="3:10">
      <c r="C365" s="30"/>
      <c r="D365" s="206"/>
      <c r="E365" s="206"/>
      <c r="F365" s="424"/>
      <c r="J365" s="1"/>
    </row>
    <row r="366" spans="3:10">
      <c r="C366" s="30"/>
      <c r="D366" s="206"/>
      <c r="E366" s="206"/>
      <c r="F366" s="424"/>
      <c r="J366" s="1"/>
    </row>
    <row r="367" spans="3:10">
      <c r="C367" s="30"/>
      <c r="D367" s="206"/>
      <c r="E367" s="206"/>
      <c r="F367" s="424"/>
      <c r="J367" s="1"/>
    </row>
    <row r="368" spans="3:10">
      <c r="C368" s="30"/>
      <c r="D368" s="206"/>
      <c r="E368" s="206"/>
      <c r="F368" s="424"/>
      <c r="J368" s="1"/>
    </row>
    <row r="369" spans="3:10">
      <c r="C369" s="30"/>
      <c r="D369" s="206"/>
      <c r="E369" s="206"/>
      <c r="F369" s="424"/>
      <c r="J369" s="1"/>
    </row>
    <row r="370" spans="3:10">
      <c r="C370" s="30"/>
      <c r="D370" s="206"/>
      <c r="E370" s="206"/>
      <c r="F370" s="424"/>
      <c r="J370" s="1"/>
    </row>
    <row r="371" spans="3:10">
      <c r="C371" s="30"/>
      <c r="D371" s="206"/>
      <c r="E371" s="206"/>
      <c r="F371" s="424"/>
      <c r="J371" s="1"/>
    </row>
    <row r="372" spans="3:10">
      <c r="C372" s="30"/>
      <c r="D372" s="206"/>
      <c r="E372" s="206"/>
      <c r="F372" s="424"/>
      <c r="J372" s="1"/>
    </row>
    <row r="373" spans="3:10">
      <c r="C373" s="30"/>
      <c r="D373" s="206"/>
      <c r="E373" s="206"/>
      <c r="F373" s="424"/>
      <c r="J373" s="1"/>
    </row>
    <row r="374" spans="3:10">
      <c r="C374" s="30"/>
      <c r="D374" s="206"/>
      <c r="E374" s="206"/>
      <c r="F374" s="424"/>
      <c r="J374" s="1"/>
    </row>
    <row r="375" spans="3:10">
      <c r="C375" s="30"/>
      <c r="D375" s="206"/>
      <c r="E375" s="206"/>
      <c r="F375" s="424"/>
      <c r="J375" s="1"/>
    </row>
    <row r="376" spans="3:10">
      <c r="C376" s="30"/>
      <c r="D376" s="206"/>
      <c r="E376" s="206"/>
      <c r="F376" s="424"/>
      <c r="J376" s="1"/>
    </row>
    <row r="377" spans="3:10">
      <c r="C377" s="30"/>
      <c r="D377" s="206"/>
      <c r="E377" s="206"/>
      <c r="F377" s="424"/>
      <c r="J377" s="1"/>
    </row>
    <row r="378" spans="3:10">
      <c r="C378" s="30"/>
      <c r="D378" s="206"/>
      <c r="E378" s="206"/>
      <c r="F378" s="424"/>
      <c r="J378" s="1"/>
    </row>
    <row r="379" spans="3:10">
      <c r="C379" s="30"/>
      <c r="D379" s="206"/>
      <c r="E379" s="206"/>
      <c r="F379" s="424"/>
      <c r="J379" s="1"/>
    </row>
    <row r="380" spans="3:10">
      <c r="C380" s="30"/>
      <c r="D380" s="206"/>
      <c r="E380" s="206"/>
      <c r="F380" s="424"/>
      <c r="J380" s="1"/>
    </row>
    <row r="381" spans="3:10">
      <c r="C381" s="30"/>
      <c r="D381" s="206"/>
      <c r="E381" s="206"/>
      <c r="F381" s="424"/>
      <c r="J381" s="1"/>
    </row>
    <row r="382" spans="3:10">
      <c r="C382" s="30"/>
      <c r="D382" s="206"/>
      <c r="E382" s="206"/>
      <c r="F382" s="424"/>
      <c r="J382" s="1"/>
    </row>
    <row r="383" spans="3:10">
      <c r="C383" s="30"/>
      <c r="D383" s="206"/>
      <c r="E383" s="206"/>
      <c r="F383" s="424"/>
      <c r="J383" s="1"/>
    </row>
    <row r="384" spans="3:10">
      <c r="C384" s="30"/>
      <c r="D384" s="206"/>
      <c r="E384" s="206"/>
      <c r="F384" s="424"/>
      <c r="J384" s="1"/>
    </row>
    <row r="385" spans="3:10">
      <c r="C385" s="30"/>
      <c r="D385" s="206"/>
      <c r="E385" s="206"/>
      <c r="F385" s="424"/>
      <c r="J385" s="1"/>
    </row>
    <row r="386" spans="3:10">
      <c r="C386" s="30"/>
      <c r="D386" s="206"/>
      <c r="E386" s="206"/>
      <c r="F386" s="424"/>
      <c r="J386" s="1"/>
    </row>
    <row r="387" spans="3:10">
      <c r="C387" s="30"/>
      <c r="D387" s="206"/>
      <c r="E387" s="206"/>
      <c r="F387" s="424"/>
      <c r="J387" s="1"/>
    </row>
    <row r="388" spans="3:10">
      <c r="C388" s="30"/>
      <c r="D388" s="206"/>
      <c r="E388" s="206"/>
      <c r="F388" s="424"/>
      <c r="J388" s="1"/>
    </row>
    <row r="389" spans="3:10">
      <c r="C389" s="30"/>
      <c r="D389" s="206"/>
      <c r="E389" s="206"/>
      <c r="F389" s="424"/>
      <c r="J389" s="1"/>
    </row>
    <row r="390" spans="3:10">
      <c r="C390" s="30"/>
      <c r="D390" s="206"/>
      <c r="E390" s="206"/>
      <c r="F390" s="424"/>
      <c r="J390" s="1"/>
    </row>
    <row r="391" spans="3:10">
      <c r="C391" s="30"/>
      <c r="D391" s="206"/>
      <c r="E391" s="206"/>
      <c r="F391" s="424"/>
      <c r="J391" s="1"/>
    </row>
    <row r="392" spans="3:10">
      <c r="C392" s="30"/>
      <c r="D392" s="206"/>
      <c r="E392" s="206"/>
      <c r="F392" s="424"/>
      <c r="J392" s="1"/>
    </row>
    <row r="393" spans="3:10">
      <c r="C393" s="30"/>
      <c r="D393" s="206"/>
      <c r="E393" s="206"/>
      <c r="F393" s="424"/>
      <c r="J393" s="1"/>
    </row>
    <row r="394" spans="3:10" ht="52.5" customHeight="1">
      <c r="C394" s="30"/>
      <c r="D394" s="206"/>
      <c r="E394" s="206"/>
      <c r="F394" s="424"/>
      <c r="J394" s="1"/>
    </row>
    <row r="395" spans="3:10">
      <c r="C395" s="30"/>
      <c r="D395" s="206"/>
      <c r="E395" s="206"/>
      <c r="F395" s="424"/>
      <c r="J395" s="1"/>
    </row>
    <row r="396" spans="3:10">
      <c r="C396" s="30"/>
      <c r="D396" s="206"/>
      <c r="E396" s="206"/>
      <c r="F396" s="424"/>
      <c r="J396" s="1"/>
    </row>
    <row r="397" spans="3:10">
      <c r="C397" s="30"/>
      <c r="D397" s="206"/>
      <c r="E397" s="206"/>
      <c r="F397" s="424"/>
      <c r="J397" s="1"/>
    </row>
    <row r="398" spans="3:10">
      <c r="C398" s="30"/>
      <c r="D398" s="206"/>
      <c r="E398" s="206"/>
      <c r="F398" s="424"/>
      <c r="J398" s="1"/>
    </row>
    <row r="399" spans="3:10">
      <c r="C399" s="30"/>
      <c r="D399" s="206"/>
      <c r="E399" s="206"/>
      <c r="F399" s="424"/>
      <c r="J399" s="1"/>
    </row>
    <row r="400" spans="3:10" ht="51.75" customHeight="1">
      <c r="C400" s="30"/>
      <c r="D400" s="206"/>
      <c r="E400" s="206"/>
      <c r="F400" s="424"/>
      <c r="J400" s="1"/>
    </row>
    <row r="401" spans="3:10">
      <c r="C401" s="30"/>
      <c r="D401" s="206"/>
      <c r="E401" s="206"/>
      <c r="F401" s="424"/>
      <c r="J401" s="1"/>
    </row>
    <row r="402" spans="3:10">
      <c r="C402" s="30"/>
      <c r="D402" s="206"/>
      <c r="E402" s="206"/>
      <c r="F402" s="424"/>
      <c r="J402" s="1"/>
    </row>
    <row r="403" spans="3:10" ht="54.75" customHeight="1">
      <c r="C403" s="30"/>
      <c r="D403" s="206"/>
      <c r="E403" s="206"/>
      <c r="F403" s="424"/>
      <c r="J403" s="1"/>
    </row>
    <row r="404" spans="3:10" ht="13.5" customHeight="1">
      <c r="C404" s="30"/>
      <c r="D404" s="206"/>
      <c r="E404" s="206"/>
      <c r="F404" s="424"/>
      <c r="J404" s="1"/>
    </row>
    <row r="405" spans="3:10" ht="13.5" customHeight="1">
      <c r="C405" s="30"/>
      <c r="D405" s="206"/>
      <c r="E405" s="206"/>
      <c r="F405" s="424"/>
      <c r="J405" s="1"/>
    </row>
    <row r="406" spans="3:10">
      <c r="C406" s="30"/>
      <c r="D406" s="206"/>
      <c r="E406" s="206"/>
      <c r="F406" s="424"/>
      <c r="J406" s="1"/>
    </row>
    <row r="407" spans="3:10" ht="88.5" customHeight="1">
      <c r="C407" s="30"/>
      <c r="D407" s="206"/>
      <c r="E407" s="206"/>
      <c r="F407" s="424"/>
      <c r="J407" s="1"/>
    </row>
    <row r="408" spans="3:10" ht="54" customHeight="1">
      <c r="C408" s="30"/>
      <c r="D408" s="206"/>
      <c r="E408" s="206"/>
      <c r="F408" s="424"/>
      <c r="J408" s="1"/>
    </row>
    <row r="409" spans="3:10">
      <c r="C409" s="30"/>
      <c r="D409" s="206"/>
      <c r="E409" s="206"/>
      <c r="F409" s="424"/>
      <c r="J409" s="1"/>
    </row>
    <row r="410" spans="3:10">
      <c r="C410" s="30"/>
      <c r="D410" s="206"/>
      <c r="E410" s="206"/>
      <c r="F410" s="424"/>
      <c r="J410" s="1"/>
    </row>
    <row r="411" spans="3:10" ht="55.5" customHeight="1">
      <c r="C411" s="30"/>
      <c r="D411" s="206"/>
      <c r="E411" s="206"/>
      <c r="F411" s="424"/>
      <c r="J411" s="1"/>
    </row>
    <row r="412" spans="3:10">
      <c r="C412" s="30"/>
      <c r="D412" s="206"/>
      <c r="E412" s="206"/>
      <c r="F412" s="424"/>
      <c r="J412" s="1"/>
    </row>
    <row r="413" spans="3:10">
      <c r="C413" s="30"/>
      <c r="D413" s="206"/>
      <c r="E413" s="206"/>
      <c r="F413" s="424"/>
      <c r="J413" s="1"/>
    </row>
    <row r="414" spans="3:10">
      <c r="C414" s="30"/>
      <c r="D414" s="206"/>
      <c r="E414" s="206"/>
      <c r="F414" s="424"/>
      <c r="J414" s="1"/>
    </row>
    <row r="415" spans="3:10" ht="51" customHeight="1">
      <c r="C415" s="30"/>
      <c r="D415" s="206"/>
      <c r="E415" s="206"/>
      <c r="F415" s="424"/>
      <c r="J415" s="1"/>
    </row>
    <row r="416" spans="3:10" ht="56.25" customHeight="1">
      <c r="C416" s="30"/>
      <c r="D416" s="206"/>
      <c r="E416" s="206"/>
      <c r="F416" s="424"/>
      <c r="J416" s="1"/>
    </row>
    <row r="417" spans="3:10">
      <c r="C417" s="30"/>
      <c r="D417" s="206"/>
      <c r="E417" s="206"/>
      <c r="F417" s="424"/>
      <c r="J417" s="1"/>
    </row>
    <row r="418" spans="3:10">
      <c r="C418" s="30"/>
      <c r="D418" s="206"/>
      <c r="E418" s="206"/>
      <c r="F418" s="424"/>
      <c r="J418" s="1"/>
    </row>
    <row r="419" spans="3:10" ht="54.75" customHeight="1">
      <c r="C419" s="30"/>
      <c r="D419" s="206"/>
      <c r="E419" s="206"/>
      <c r="F419" s="424"/>
      <c r="J419" s="1"/>
    </row>
    <row r="420" spans="3:10">
      <c r="C420" s="30"/>
      <c r="D420" s="206"/>
      <c r="E420" s="206"/>
      <c r="F420" s="424"/>
      <c r="J420" s="1"/>
    </row>
    <row r="421" spans="3:10">
      <c r="C421" s="30"/>
      <c r="D421" s="206"/>
      <c r="E421" s="206"/>
      <c r="F421" s="424"/>
      <c r="J421" s="1"/>
    </row>
    <row r="422" spans="3:10" ht="15.75" customHeight="1">
      <c r="C422" s="30"/>
      <c r="D422" s="206"/>
      <c r="E422" s="206"/>
      <c r="F422" s="424"/>
      <c r="J422" s="1"/>
    </row>
    <row r="423" spans="3:10" ht="39.75" customHeight="1">
      <c r="C423" s="30"/>
      <c r="D423" s="206"/>
      <c r="E423" s="206"/>
      <c r="F423" s="424"/>
      <c r="J423" s="1"/>
    </row>
    <row r="424" spans="3:10">
      <c r="C424" s="30"/>
      <c r="D424" s="206"/>
      <c r="E424" s="206"/>
      <c r="F424" s="424"/>
      <c r="J424" s="1"/>
    </row>
    <row r="425" spans="3:10">
      <c r="C425" s="30"/>
      <c r="D425" s="206"/>
      <c r="E425" s="206"/>
      <c r="F425" s="424"/>
      <c r="J425" s="1"/>
    </row>
    <row r="426" spans="3:10">
      <c r="C426" s="30"/>
      <c r="D426" s="206"/>
      <c r="E426" s="206"/>
      <c r="F426" s="424"/>
      <c r="J426" s="1"/>
    </row>
    <row r="427" spans="3:10">
      <c r="C427" s="30"/>
      <c r="D427" s="206"/>
      <c r="E427" s="206"/>
      <c r="F427" s="424"/>
      <c r="J427" s="1"/>
    </row>
    <row r="428" spans="3:10">
      <c r="C428" s="30"/>
      <c r="D428" s="206"/>
      <c r="E428" s="206"/>
      <c r="F428" s="424"/>
      <c r="J428" s="1"/>
    </row>
    <row r="429" spans="3:10">
      <c r="C429" s="30"/>
      <c r="D429" s="206"/>
      <c r="E429" s="206"/>
      <c r="F429" s="424"/>
      <c r="J429" s="1"/>
    </row>
    <row r="430" spans="3:10">
      <c r="C430" s="30"/>
      <c r="D430" s="206"/>
      <c r="E430" s="206"/>
      <c r="F430" s="424"/>
      <c r="J430" s="1"/>
    </row>
    <row r="431" spans="3:10">
      <c r="C431" s="30"/>
      <c r="D431" s="206"/>
      <c r="E431" s="206"/>
      <c r="F431" s="424"/>
      <c r="J431" s="1"/>
    </row>
    <row r="432" spans="3:10">
      <c r="C432" s="30"/>
      <c r="D432" s="206"/>
      <c r="E432" s="206"/>
      <c r="F432" s="424"/>
      <c r="J432" s="1"/>
    </row>
    <row r="433" spans="3:10">
      <c r="C433" s="30"/>
      <c r="D433" s="206"/>
      <c r="E433" s="206"/>
      <c r="F433" s="424"/>
      <c r="J433" s="1"/>
    </row>
    <row r="434" spans="3:10">
      <c r="C434" s="30"/>
      <c r="D434" s="206"/>
      <c r="E434" s="206"/>
      <c r="F434" s="424"/>
      <c r="J434" s="1"/>
    </row>
    <row r="435" spans="3:10">
      <c r="C435" s="30"/>
      <c r="D435" s="206"/>
      <c r="E435" s="206"/>
      <c r="F435" s="424"/>
      <c r="J435" s="1"/>
    </row>
    <row r="436" spans="3:10">
      <c r="C436" s="30"/>
      <c r="D436" s="206"/>
      <c r="E436" s="206"/>
      <c r="F436" s="424"/>
      <c r="J436" s="1"/>
    </row>
    <row r="437" spans="3:10">
      <c r="C437" s="30"/>
      <c r="D437" s="206"/>
      <c r="E437" s="206"/>
      <c r="F437" s="424"/>
      <c r="J437" s="1"/>
    </row>
    <row r="438" spans="3:10">
      <c r="C438" s="30"/>
      <c r="D438" s="206"/>
      <c r="E438" s="206"/>
      <c r="F438" s="424"/>
      <c r="J438" s="1"/>
    </row>
    <row r="439" spans="3:10">
      <c r="C439" s="30"/>
      <c r="D439" s="206"/>
      <c r="E439" s="206"/>
      <c r="F439" s="424"/>
      <c r="J439" s="1"/>
    </row>
    <row r="440" spans="3:10">
      <c r="C440" s="30"/>
      <c r="D440" s="206"/>
      <c r="E440" s="206"/>
      <c r="F440" s="424"/>
      <c r="J440" s="1"/>
    </row>
    <row r="441" spans="3:10">
      <c r="C441" s="30"/>
      <c r="D441" s="206"/>
      <c r="E441" s="206"/>
      <c r="F441" s="424"/>
      <c r="J441" s="1"/>
    </row>
    <row r="442" spans="3:10">
      <c r="C442" s="30"/>
      <c r="D442" s="206"/>
      <c r="E442" s="206"/>
      <c r="F442" s="424"/>
      <c r="J442" s="1"/>
    </row>
    <row r="443" spans="3:10">
      <c r="C443" s="30"/>
      <c r="D443" s="206"/>
      <c r="E443" s="206"/>
      <c r="F443" s="424"/>
      <c r="J443" s="1"/>
    </row>
    <row r="444" spans="3:10">
      <c r="C444" s="30"/>
      <c r="D444" s="206"/>
      <c r="E444" s="206"/>
      <c r="F444" s="424"/>
      <c r="J444" s="1"/>
    </row>
    <row r="445" spans="3:10">
      <c r="C445" s="30"/>
      <c r="D445" s="206"/>
      <c r="E445" s="206"/>
      <c r="F445" s="424"/>
      <c r="J445" s="1"/>
    </row>
    <row r="446" spans="3:10">
      <c r="C446" s="30"/>
      <c r="D446" s="206"/>
      <c r="E446" s="206"/>
      <c r="F446" s="424"/>
      <c r="J446" s="1"/>
    </row>
    <row r="447" spans="3:10">
      <c r="C447" s="30"/>
      <c r="D447" s="206"/>
      <c r="E447" s="206"/>
      <c r="F447" s="424"/>
      <c r="J447" s="1"/>
    </row>
    <row r="448" spans="3:10">
      <c r="C448" s="30"/>
      <c r="D448" s="206"/>
      <c r="E448" s="206"/>
      <c r="F448" s="424"/>
      <c r="J448" s="1"/>
    </row>
    <row r="449" spans="3:10">
      <c r="C449" s="30"/>
      <c r="D449" s="206"/>
      <c r="E449" s="206"/>
      <c r="F449" s="424"/>
      <c r="J449" s="1"/>
    </row>
    <row r="450" spans="3:10">
      <c r="C450" s="30"/>
      <c r="D450" s="206"/>
      <c r="E450" s="206"/>
      <c r="F450" s="424"/>
      <c r="J450" s="1"/>
    </row>
    <row r="451" spans="3:10" ht="14.25" customHeight="1">
      <c r="C451" s="30"/>
      <c r="D451" s="206"/>
      <c r="E451" s="206"/>
      <c r="F451" s="424"/>
      <c r="J451" s="1"/>
    </row>
    <row r="452" spans="3:10">
      <c r="C452" s="30"/>
      <c r="D452" s="206"/>
      <c r="E452" s="206"/>
      <c r="F452" s="424"/>
      <c r="J452" s="1"/>
    </row>
    <row r="453" spans="3:10" ht="28.5" customHeight="1">
      <c r="C453" s="30"/>
      <c r="D453" s="206"/>
      <c r="E453" s="206"/>
      <c r="F453" s="424"/>
      <c r="J453" s="1"/>
    </row>
    <row r="454" spans="3:10">
      <c r="C454" s="30"/>
      <c r="D454" s="206"/>
      <c r="E454" s="206"/>
      <c r="F454" s="424"/>
      <c r="J454" s="1"/>
    </row>
    <row r="455" spans="3:10">
      <c r="C455" s="30"/>
      <c r="D455" s="206"/>
      <c r="E455" s="206"/>
      <c r="F455" s="424"/>
      <c r="J455" s="1"/>
    </row>
    <row r="456" spans="3:10" ht="15" customHeight="1">
      <c r="C456" s="30"/>
      <c r="D456" s="206"/>
      <c r="E456" s="206"/>
      <c r="F456" s="424"/>
      <c r="J456" s="1"/>
    </row>
    <row r="457" spans="3:10">
      <c r="C457" s="30"/>
      <c r="D457" s="206"/>
      <c r="E457" s="206"/>
      <c r="F457" s="424"/>
      <c r="J457" s="1"/>
    </row>
    <row r="458" spans="3:10">
      <c r="C458" s="30"/>
      <c r="D458" s="206"/>
      <c r="E458" s="206"/>
      <c r="F458" s="424"/>
      <c r="J458" s="1"/>
    </row>
    <row r="459" spans="3:10">
      <c r="C459" s="30"/>
      <c r="D459" s="206"/>
      <c r="E459" s="206"/>
      <c r="F459" s="424"/>
      <c r="J459" s="1"/>
    </row>
    <row r="460" spans="3:10">
      <c r="C460" s="30"/>
      <c r="D460" s="206"/>
      <c r="E460" s="206"/>
      <c r="F460" s="424"/>
      <c r="J460" s="1"/>
    </row>
    <row r="461" spans="3:10" ht="15" customHeight="1">
      <c r="C461" s="30"/>
      <c r="D461" s="206"/>
      <c r="E461" s="206"/>
      <c r="F461" s="424"/>
      <c r="J461" s="1"/>
    </row>
    <row r="462" spans="3:10" ht="26.25" customHeight="1">
      <c r="C462" s="30"/>
      <c r="D462" s="206"/>
      <c r="E462" s="206"/>
      <c r="F462" s="424"/>
      <c r="J462" s="1"/>
    </row>
    <row r="463" spans="3:10">
      <c r="C463" s="30"/>
      <c r="D463" s="206"/>
      <c r="E463" s="206"/>
      <c r="F463" s="424"/>
      <c r="J463" s="1"/>
    </row>
    <row r="464" spans="3:10">
      <c r="C464" s="30"/>
      <c r="D464" s="206"/>
      <c r="E464" s="206"/>
      <c r="F464" s="424"/>
      <c r="J464" s="1"/>
    </row>
    <row r="465" spans="3:10">
      <c r="C465" s="30"/>
      <c r="D465" s="206"/>
      <c r="E465" s="206"/>
      <c r="F465" s="424"/>
      <c r="J465" s="1"/>
    </row>
    <row r="466" spans="3:10">
      <c r="C466" s="30"/>
      <c r="D466" s="206"/>
      <c r="E466" s="206"/>
      <c r="F466" s="424"/>
      <c r="J466" s="1"/>
    </row>
    <row r="467" spans="3:10">
      <c r="C467" s="30"/>
      <c r="D467" s="206"/>
      <c r="E467" s="206"/>
      <c r="F467" s="424"/>
      <c r="J467" s="1"/>
    </row>
    <row r="468" spans="3:10">
      <c r="C468" s="30"/>
      <c r="D468" s="206"/>
      <c r="E468" s="206"/>
      <c r="F468" s="424"/>
      <c r="J468" s="1"/>
    </row>
    <row r="469" spans="3:10">
      <c r="C469" s="30"/>
      <c r="D469" s="206"/>
      <c r="E469" s="206"/>
      <c r="F469" s="424"/>
      <c r="J469" s="1"/>
    </row>
    <row r="470" spans="3:10">
      <c r="C470" s="30"/>
      <c r="D470" s="206"/>
      <c r="E470" s="206"/>
      <c r="F470" s="424"/>
      <c r="J470" s="1"/>
    </row>
    <row r="471" spans="3:10">
      <c r="C471" s="30"/>
      <c r="D471" s="206"/>
      <c r="E471" s="206"/>
      <c r="F471" s="424"/>
      <c r="J471" s="1"/>
    </row>
    <row r="472" spans="3:10">
      <c r="C472" s="30"/>
      <c r="D472" s="206"/>
      <c r="E472" s="206"/>
      <c r="F472" s="424"/>
      <c r="J472" s="1"/>
    </row>
    <row r="473" spans="3:10">
      <c r="C473" s="30"/>
      <c r="D473" s="206"/>
      <c r="E473" s="206"/>
      <c r="F473" s="424"/>
      <c r="J473" s="1"/>
    </row>
    <row r="474" spans="3:10">
      <c r="C474" s="30"/>
      <c r="D474" s="206"/>
      <c r="E474" s="206"/>
      <c r="F474" s="424"/>
      <c r="J474" s="1"/>
    </row>
    <row r="475" spans="3:10">
      <c r="C475" s="30"/>
      <c r="D475" s="206"/>
      <c r="E475" s="206"/>
      <c r="F475" s="424"/>
      <c r="J475" s="1"/>
    </row>
    <row r="476" spans="3:10">
      <c r="C476" s="30"/>
      <c r="D476" s="206"/>
      <c r="E476" s="206"/>
      <c r="F476" s="424"/>
      <c r="J476" s="1"/>
    </row>
    <row r="477" spans="3:10">
      <c r="C477" s="30"/>
      <c r="D477" s="206"/>
      <c r="E477" s="206"/>
      <c r="F477" s="424"/>
      <c r="J477" s="1"/>
    </row>
    <row r="478" spans="3:10">
      <c r="C478" s="30"/>
      <c r="D478" s="206"/>
      <c r="E478" s="206"/>
      <c r="F478" s="424"/>
      <c r="J478" s="1"/>
    </row>
    <row r="479" spans="3:10">
      <c r="C479" s="30"/>
      <c r="D479" s="206"/>
      <c r="E479" s="206"/>
      <c r="F479" s="424"/>
      <c r="J479" s="1"/>
    </row>
    <row r="480" spans="3:10">
      <c r="C480" s="30"/>
      <c r="D480" s="206"/>
      <c r="E480" s="206"/>
      <c r="F480" s="424"/>
      <c r="J480" s="1"/>
    </row>
    <row r="481" spans="3:10">
      <c r="C481" s="30"/>
      <c r="D481" s="206"/>
      <c r="E481" s="206"/>
      <c r="F481" s="424"/>
      <c r="J481" s="1"/>
    </row>
    <row r="482" spans="3:10">
      <c r="C482" s="30"/>
      <c r="D482" s="206"/>
      <c r="E482" s="206"/>
      <c r="F482" s="424"/>
      <c r="J482" s="1"/>
    </row>
    <row r="483" spans="3:10">
      <c r="C483" s="30"/>
      <c r="D483" s="206"/>
      <c r="E483" s="206"/>
      <c r="F483" s="424"/>
      <c r="J483" s="1"/>
    </row>
    <row r="484" spans="3:10">
      <c r="C484" s="30"/>
      <c r="D484" s="206"/>
      <c r="E484" s="206"/>
      <c r="F484" s="424"/>
      <c r="J484" s="1"/>
    </row>
    <row r="485" spans="3:10">
      <c r="C485" s="30"/>
      <c r="D485" s="206"/>
      <c r="E485" s="206"/>
      <c r="F485" s="424"/>
      <c r="J485" s="1"/>
    </row>
    <row r="486" spans="3:10">
      <c r="C486" s="30"/>
      <c r="D486" s="206"/>
      <c r="E486" s="206"/>
      <c r="F486" s="424"/>
      <c r="J486" s="1"/>
    </row>
    <row r="487" spans="3:10">
      <c r="C487" s="30"/>
      <c r="D487" s="206"/>
      <c r="E487" s="206"/>
      <c r="F487" s="424"/>
      <c r="J487" s="1"/>
    </row>
    <row r="488" spans="3:10">
      <c r="C488" s="30"/>
      <c r="D488" s="206"/>
      <c r="E488" s="206"/>
      <c r="F488" s="424"/>
      <c r="J488" s="1"/>
    </row>
    <row r="489" spans="3:10" ht="16.5" customHeight="1">
      <c r="C489" s="30"/>
      <c r="D489" s="206"/>
      <c r="E489" s="206"/>
      <c r="F489" s="424"/>
      <c r="J489" s="1"/>
    </row>
    <row r="490" spans="3:10">
      <c r="C490" s="30"/>
      <c r="D490" s="206"/>
      <c r="E490" s="206"/>
      <c r="F490" s="424"/>
      <c r="J490" s="1"/>
    </row>
    <row r="491" spans="3:10">
      <c r="C491" s="30"/>
      <c r="D491" s="206"/>
      <c r="E491" s="206"/>
      <c r="F491" s="424"/>
      <c r="J491" s="1"/>
    </row>
    <row r="492" spans="3:10">
      <c r="C492" s="30"/>
      <c r="D492" s="206"/>
      <c r="E492" s="206"/>
      <c r="F492" s="424"/>
      <c r="J492" s="1"/>
    </row>
    <row r="493" spans="3:10">
      <c r="C493" s="30"/>
      <c r="D493" s="206"/>
      <c r="E493" s="206"/>
      <c r="F493" s="424"/>
      <c r="J493" s="1"/>
    </row>
    <row r="494" spans="3:10">
      <c r="C494" s="30"/>
      <c r="D494" s="206"/>
      <c r="E494" s="221"/>
      <c r="F494" s="424"/>
      <c r="J494" s="1"/>
    </row>
    <row r="495" spans="3:10">
      <c r="C495" s="30"/>
      <c r="D495" s="206"/>
      <c r="E495" s="206"/>
      <c r="F495" s="424"/>
      <c r="J495" s="1"/>
    </row>
    <row r="496" spans="3:10">
      <c r="C496" s="30"/>
      <c r="D496" s="206"/>
      <c r="E496" s="206"/>
      <c r="F496" s="424"/>
      <c r="J496" s="1"/>
    </row>
    <row r="497" spans="3:10">
      <c r="C497" s="30"/>
      <c r="D497" s="206"/>
      <c r="E497" s="206"/>
      <c r="F497" s="424"/>
      <c r="J497" s="1"/>
    </row>
    <row r="498" spans="3:10">
      <c r="C498" s="30"/>
      <c r="D498" s="206"/>
      <c r="E498" s="206"/>
      <c r="F498" s="424"/>
      <c r="J498" s="1"/>
    </row>
    <row r="499" spans="3:10">
      <c r="C499" s="30"/>
      <c r="D499" s="206"/>
      <c r="E499" s="206"/>
      <c r="F499" s="424"/>
      <c r="J499" s="1"/>
    </row>
    <row r="500" spans="3:10">
      <c r="C500" s="30"/>
      <c r="D500" s="206"/>
      <c r="E500" s="206"/>
      <c r="F500" s="424"/>
      <c r="J500" s="1"/>
    </row>
    <row r="501" spans="3:10">
      <c r="C501" s="30"/>
      <c r="D501" s="206"/>
      <c r="E501" s="206"/>
      <c r="F501" s="424"/>
      <c r="J501" s="1"/>
    </row>
    <row r="502" spans="3:10">
      <c r="C502" s="30"/>
      <c r="D502" s="206"/>
      <c r="E502" s="206"/>
      <c r="F502" s="424"/>
      <c r="J502" s="1"/>
    </row>
    <row r="503" spans="3:10">
      <c r="C503" s="30"/>
      <c r="D503" s="206"/>
      <c r="E503" s="206"/>
      <c r="F503" s="424"/>
      <c r="J503" s="1"/>
    </row>
    <row r="504" spans="3:10">
      <c r="C504" s="30"/>
      <c r="D504" s="206"/>
      <c r="E504" s="206"/>
      <c r="F504" s="424"/>
      <c r="J504" s="1"/>
    </row>
    <row r="505" spans="3:10">
      <c r="C505" s="30"/>
      <c r="D505" s="206"/>
      <c r="E505" s="206"/>
      <c r="F505" s="424"/>
      <c r="J505" s="1"/>
    </row>
    <row r="506" spans="3:10">
      <c r="C506" s="30"/>
      <c r="D506" s="206"/>
      <c r="E506" s="206"/>
      <c r="F506" s="424"/>
      <c r="J506" s="1"/>
    </row>
    <row r="507" spans="3:10">
      <c r="C507" s="30"/>
      <c r="D507" s="206"/>
      <c r="E507" s="206"/>
      <c r="F507" s="424"/>
      <c r="J507" s="1"/>
    </row>
    <row r="508" spans="3:10">
      <c r="C508" s="30"/>
      <c r="D508" s="206"/>
      <c r="E508" s="206"/>
      <c r="F508" s="424"/>
      <c r="J508" s="1"/>
    </row>
    <row r="509" spans="3:10">
      <c r="C509" s="30"/>
      <c r="D509" s="206"/>
      <c r="E509" s="206"/>
      <c r="F509" s="424"/>
      <c r="J509" s="1"/>
    </row>
    <row r="510" spans="3:10">
      <c r="C510" s="30"/>
      <c r="D510" s="206"/>
      <c r="E510" s="206"/>
      <c r="F510" s="424"/>
      <c r="J510" s="1"/>
    </row>
    <row r="511" spans="3:10">
      <c r="C511" s="30"/>
      <c r="D511" s="206"/>
      <c r="E511" s="206"/>
      <c r="F511" s="424"/>
      <c r="J511" s="1"/>
    </row>
    <row r="512" spans="3:10">
      <c r="C512" s="30"/>
      <c r="D512" s="206"/>
      <c r="E512" s="206"/>
      <c r="F512" s="424"/>
      <c r="J512" s="1"/>
    </row>
    <row r="513" spans="3:10">
      <c r="C513" s="30"/>
      <c r="D513" s="206"/>
      <c r="E513" s="206"/>
      <c r="F513" s="424"/>
      <c r="J513" s="1"/>
    </row>
    <row r="514" spans="3:10">
      <c r="C514" s="30"/>
      <c r="D514" s="206"/>
      <c r="E514" s="206"/>
      <c r="F514" s="424"/>
      <c r="J514" s="1"/>
    </row>
    <row r="515" spans="3:10">
      <c r="C515" s="30"/>
      <c r="D515" s="206"/>
      <c r="E515" s="206"/>
      <c r="F515" s="424"/>
      <c r="J515" s="1"/>
    </row>
    <row r="516" spans="3:10" ht="53.25" customHeight="1">
      <c r="C516" s="30"/>
      <c r="D516" s="206"/>
      <c r="E516" s="206"/>
      <c r="F516" s="424"/>
      <c r="J516" s="1"/>
    </row>
    <row r="517" spans="3:10" ht="13.5" customHeight="1">
      <c r="C517" s="30"/>
      <c r="D517" s="206"/>
      <c r="E517" s="206"/>
      <c r="F517" s="424"/>
      <c r="J517" s="1"/>
    </row>
    <row r="518" spans="3:10">
      <c r="C518" s="30"/>
      <c r="D518" s="206"/>
      <c r="E518" s="206"/>
      <c r="F518" s="424"/>
      <c r="J518" s="1"/>
    </row>
    <row r="519" spans="3:10">
      <c r="C519" s="30"/>
      <c r="D519" s="206"/>
      <c r="E519" s="206"/>
      <c r="F519" s="424"/>
      <c r="J519" s="1"/>
    </row>
    <row r="520" spans="3:10" ht="66.75" customHeight="1">
      <c r="C520" s="30"/>
      <c r="D520" s="206"/>
      <c r="E520" s="206"/>
      <c r="F520" s="424"/>
      <c r="J520" s="1"/>
    </row>
    <row r="521" spans="3:10" ht="14.25" customHeight="1">
      <c r="C521" s="30"/>
      <c r="D521" s="206"/>
      <c r="E521" s="206"/>
      <c r="F521" s="424"/>
      <c r="J521" s="1"/>
    </row>
    <row r="522" spans="3:10">
      <c r="C522" s="30"/>
      <c r="D522" s="206"/>
      <c r="E522" s="206"/>
      <c r="F522" s="424"/>
      <c r="J522" s="1"/>
    </row>
    <row r="523" spans="3:10">
      <c r="C523" s="30"/>
      <c r="D523" s="206"/>
      <c r="E523" s="206"/>
      <c r="F523" s="424"/>
      <c r="J523" s="1"/>
    </row>
    <row r="524" spans="3:10">
      <c r="C524" s="30"/>
      <c r="D524" s="206"/>
      <c r="E524" s="206"/>
      <c r="F524" s="424"/>
      <c r="J524" s="1"/>
    </row>
    <row r="525" spans="3:10" ht="12.75" customHeight="1">
      <c r="C525" s="30"/>
      <c r="D525" s="206"/>
      <c r="E525" s="206"/>
      <c r="F525" s="424"/>
      <c r="J525" s="1"/>
    </row>
    <row r="526" spans="3:10">
      <c r="C526" s="30"/>
      <c r="D526" s="206"/>
      <c r="E526" s="206"/>
      <c r="F526" s="424"/>
      <c r="J526" s="1"/>
    </row>
    <row r="527" spans="3:10">
      <c r="C527" s="30"/>
      <c r="D527" s="206"/>
      <c r="E527" s="206"/>
      <c r="F527" s="424"/>
      <c r="J527" s="1"/>
    </row>
    <row r="528" spans="3:10">
      <c r="C528" s="30"/>
      <c r="D528" s="206"/>
      <c r="E528" s="206"/>
      <c r="F528" s="424"/>
      <c r="J528" s="1"/>
    </row>
    <row r="529" spans="3:10">
      <c r="C529" s="30"/>
      <c r="D529" s="206"/>
      <c r="E529" s="206"/>
      <c r="F529" s="424"/>
      <c r="J529" s="1"/>
    </row>
    <row r="530" spans="3:10">
      <c r="C530" s="30"/>
      <c r="D530" s="206"/>
      <c r="E530" s="206"/>
      <c r="F530" s="424"/>
      <c r="J530" s="1"/>
    </row>
    <row r="531" spans="3:10">
      <c r="C531" s="30"/>
      <c r="D531" s="206"/>
      <c r="E531" s="206"/>
      <c r="F531" s="424"/>
      <c r="J531" s="1"/>
    </row>
    <row r="532" spans="3:10">
      <c r="C532" s="30"/>
      <c r="D532" s="206"/>
      <c r="E532" s="206"/>
      <c r="F532" s="424"/>
      <c r="J532" s="1"/>
    </row>
    <row r="533" spans="3:10">
      <c r="C533" s="30"/>
      <c r="D533" s="206"/>
      <c r="E533" s="206"/>
      <c r="F533" s="424"/>
      <c r="J533" s="1"/>
    </row>
    <row r="534" spans="3:10">
      <c r="C534" s="30"/>
      <c r="D534" s="206"/>
      <c r="E534" s="206"/>
      <c r="F534" s="424"/>
      <c r="J534" s="1"/>
    </row>
    <row r="535" spans="3:10">
      <c r="C535" s="30"/>
      <c r="D535" s="206"/>
      <c r="E535" s="206"/>
      <c r="F535" s="424"/>
      <c r="J535" s="1"/>
    </row>
    <row r="536" spans="3:10">
      <c r="C536" s="30"/>
      <c r="D536" s="206"/>
      <c r="E536" s="206"/>
      <c r="F536" s="424"/>
      <c r="J536" s="1"/>
    </row>
    <row r="537" spans="3:10">
      <c r="C537" s="30"/>
      <c r="D537" s="206"/>
      <c r="E537" s="206"/>
      <c r="F537" s="424"/>
      <c r="J537" s="1"/>
    </row>
    <row r="538" spans="3:10">
      <c r="C538" s="30"/>
      <c r="D538" s="206"/>
      <c r="E538" s="206"/>
      <c r="F538" s="424"/>
      <c r="J538" s="1"/>
    </row>
    <row r="539" spans="3:10">
      <c r="C539" s="30"/>
      <c r="D539" s="206"/>
      <c r="E539" s="206"/>
      <c r="F539" s="424"/>
      <c r="J539" s="1"/>
    </row>
    <row r="540" spans="3:10">
      <c r="C540" s="30"/>
      <c r="D540" s="206"/>
      <c r="E540" s="206"/>
      <c r="F540" s="424"/>
      <c r="J540" s="1"/>
    </row>
    <row r="541" spans="3:10" ht="55.5" customHeight="1">
      <c r="C541" s="30"/>
      <c r="D541" s="206"/>
      <c r="E541" s="206"/>
      <c r="F541" s="424"/>
      <c r="J541" s="1"/>
    </row>
    <row r="542" spans="3:10">
      <c r="C542" s="30"/>
      <c r="D542" s="206"/>
      <c r="E542" s="206"/>
      <c r="F542" s="424"/>
      <c r="J542" s="1"/>
    </row>
    <row r="543" spans="3:10">
      <c r="C543" s="30"/>
      <c r="D543" s="206"/>
      <c r="E543" s="206"/>
      <c r="F543" s="424"/>
      <c r="J543" s="1"/>
    </row>
    <row r="544" spans="3:10">
      <c r="C544" s="30"/>
      <c r="D544" s="206"/>
      <c r="E544" s="206"/>
      <c r="F544" s="424"/>
      <c r="J544" s="1"/>
    </row>
    <row r="545" spans="3:10">
      <c r="C545" s="30"/>
      <c r="D545" s="206"/>
      <c r="E545" s="206"/>
      <c r="F545" s="424"/>
      <c r="J545" s="1"/>
    </row>
    <row r="546" spans="3:10">
      <c r="C546" s="30"/>
      <c r="D546" s="206"/>
      <c r="E546" s="206"/>
      <c r="F546" s="424"/>
      <c r="J546" s="1"/>
    </row>
    <row r="547" spans="3:10">
      <c r="C547" s="30"/>
      <c r="D547" s="206"/>
      <c r="E547" s="206"/>
      <c r="F547" s="424"/>
      <c r="J547" s="1"/>
    </row>
    <row r="548" spans="3:10" ht="12.75" customHeight="1">
      <c r="C548" s="30"/>
      <c r="D548" s="206"/>
      <c r="E548" s="206"/>
      <c r="F548" s="424"/>
      <c r="J548" s="1"/>
    </row>
    <row r="549" spans="3:10">
      <c r="C549" s="30"/>
      <c r="D549" s="206"/>
      <c r="E549" s="206"/>
      <c r="F549" s="424"/>
      <c r="J549" s="1"/>
    </row>
    <row r="550" spans="3:10">
      <c r="C550" s="30"/>
      <c r="D550" s="206"/>
      <c r="E550" s="206"/>
      <c r="F550" s="424"/>
      <c r="J550" s="1"/>
    </row>
    <row r="551" spans="3:10">
      <c r="C551" s="30"/>
      <c r="D551" s="206"/>
      <c r="E551" s="206"/>
      <c r="F551" s="424"/>
      <c r="J551" s="1"/>
    </row>
    <row r="552" spans="3:10">
      <c r="C552" s="30"/>
      <c r="D552" s="206"/>
      <c r="E552" s="206"/>
      <c r="F552" s="424"/>
      <c r="J552" s="1"/>
    </row>
    <row r="553" spans="3:10">
      <c r="C553" s="30"/>
      <c r="D553" s="206"/>
      <c r="E553" s="206"/>
      <c r="F553" s="424"/>
      <c r="J553" s="1"/>
    </row>
    <row r="554" spans="3:10">
      <c r="C554" s="30"/>
      <c r="D554" s="206"/>
      <c r="E554" s="206"/>
      <c r="F554" s="424"/>
      <c r="J554" s="1"/>
    </row>
    <row r="555" spans="3:10">
      <c r="C555" s="30"/>
      <c r="D555" s="206"/>
      <c r="E555" s="206"/>
      <c r="F555" s="424"/>
      <c r="J555" s="1"/>
    </row>
    <row r="556" spans="3:10">
      <c r="C556" s="30"/>
      <c r="D556" s="206"/>
      <c r="E556" s="206"/>
      <c r="F556" s="424"/>
      <c r="J556" s="1"/>
    </row>
    <row r="557" spans="3:10">
      <c r="C557" s="30"/>
      <c r="D557" s="206"/>
      <c r="E557" s="206"/>
      <c r="F557" s="424"/>
      <c r="J557" s="1"/>
    </row>
    <row r="558" spans="3:10">
      <c r="C558" s="30"/>
      <c r="D558" s="206"/>
      <c r="E558" s="206"/>
      <c r="F558" s="424"/>
      <c r="J558" s="1"/>
    </row>
    <row r="559" spans="3:10">
      <c r="C559" s="30"/>
      <c r="D559" s="206"/>
      <c r="E559" s="206"/>
      <c r="F559" s="424"/>
      <c r="J559" s="1"/>
    </row>
    <row r="560" spans="3:10">
      <c r="C560" s="30"/>
      <c r="D560" s="206"/>
      <c r="E560" s="206"/>
      <c r="F560" s="424"/>
      <c r="J560" s="1"/>
    </row>
    <row r="561" spans="3:10">
      <c r="C561" s="30"/>
      <c r="D561" s="206"/>
      <c r="E561" s="206"/>
      <c r="F561" s="424"/>
      <c r="J561" s="1"/>
    </row>
    <row r="562" spans="3:10">
      <c r="C562" s="30"/>
      <c r="D562" s="206"/>
      <c r="E562" s="206"/>
      <c r="F562" s="424"/>
      <c r="J562" s="1"/>
    </row>
    <row r="563" spans="3:10" ht="15.75" customHeight="1">
      <c r="C563" s="30"/>
      <c r="D563" s="206"/>
      <c r="E563" s="206"/>
      <c r="F563" s="424"/>
      <c r="J563" s="1"/>
    </row>
    <row r="564" spans="3:10">
      <c r="C564" s="30"/>
      <c r="D564" s="206"/>
      <c r="E564" s="206"/>
      <c r="F564" s="424"/>
      <c r="J564" s="1"/>
    </row>
    <row r="565" spans="3:10">
      <c r="C565" s="30"/>
      <c r="D565" s="206"/>
      <c r="E565" s="206"/>
      <c r="F565" s="424"/>
      <c r="J565" s="1"/>
    </row>
    <row r="566" spans="3:10" ht="13.5" customHeight="1">
      <c r="C566" s="30"/>
      <c r="D566" s="206"/>
      <c r="E566" s="206"/>
      <c r="F566" s="424"/>
      <c r="J566" s="1"/>
    </row>
    <row r="567" spans="3:10">
      <c r="C567" s="30"/>
      <c r="D567" s="206"/>
      <c r="E567" s="206"/>
      <c r="F567" s="424"/>
      <c r="J567" s="1"/>
    </row>
    <row r="568" spans="3:10">
      <c r="C568" s="30"/>
      <c r="D568" s="206"/>
      <c r="E568" s="206"/>
      <c r="F568" s="424"/>
      <c r="J568" s="1"/>
    </row>
    <row r="569" spans="3:10">
      <c r="C569" s="30"/>
      <c r="D569" s="206"/>
      <c r="E569" s="206"/>
      <c r="F569" s="424"/>
      <c r="J569" s="1"/>
    </row>
    <row r="570" spans="3:10">
      <c r="C570" s="30"/>
      <c r="D570" s="206"/>
      <c r="E570" s="206"/>
      <c r="F570" s="424"/>
      <c r="J570" s="1"/>
    </row>
    <row r="571" spans="3:10">
      <c r="C571" s="30"/>
      <c r="D571" s="206"/>
      <c r="E571" s="206"/>
      <c r="F571" s="424"/>
      <c r="J571" s="1"/>
    </row>
    <row r="572" spans="3:10">
      <c r="C572" s="30"/>
      <c r="D572" s="206"/>
      <c r="E572" s="206"/>
      <c r="F572" s="424"/>
      <c r="J572" s="1"/>
    </row>
    <row r="573" spans="3:10">
      <c r="C573" s="30"/>
      <c r="D573" s="206"/>
      <c r="E573" s="206"/>
      <c r="F573" s="424"/>
      <c r="J573" s="1"/>
    </row>
    <row r="574" spans="3:10">
      <c r="C574" s="30"/>
      <c r="D574" s="206"/>
      <c r="E574" s="206"/>
      <c r="F574" s="424"/>
      <c r="J574" s="1"/>
    </row>
    <row r="575" spans="3:10">
      <c r="C575" s="30"/>
      <c r="D575" s="206"/>
      <c r="E575" s="206"/>
      <c r="F575" s="424"/>
      <c r="J575" s="1"/>
    </row>
    <row r="576" spans="3:10">
      <c r="C576" s="30"/>
      <c r="D576" s="206"/>
      <c r="E576" s="206"/>
      <c r="F576" s="424"/>
      <c r="J576" s="1"/>
    </row>
    <row r="577" spans="3:10">
      <c r="C577" s="30"/>
      <c r="D577" s="206"/>
      <c r="E577" s="206"/>
      <c r="F577" s="424"/>
      <c r="J577" s="1"/>
    </row>
    <row r="578" spans="3:10">
      <c r="C578" s="30"/>
      <c r="D578" s="206"/>
      <c r="E578" s="206"/>
      <c r="F578" s="424"/>
      <c r="J578" s="1"/>
    </row>
    <row r="579" spans="3:10">
      <c r="C579" s="30"/>
      <c r="D579" s="206"/>
      <c r="E579" s="206"/>
      <c r="F579" s="424"/>
      <c r="J579" s="1"/>
    </row>
    <row r="580" spans="3:10">
      <c r="C580" s="30"/>
      <c r="D580" s="206"/>
      <c r="E580" s="206"/>
      <c r="F580" s="424"/>
      <c r="J580" s="1"/>
    </row>
    <row r="581" spans="3:10">
      <c r="C581" s="30"/>
      <c r="D581" s="206"/>
      <c r="E581" s="206"/>
      <c r="F581" s="424"/>
      <c r="J581" s="1"/>
    </row>
    <row r="582" spans="3:10">
      <c r="C582" s="30"/>
      <c r="D582" s="206"/>
      <c r="E582" s="206"/>
      <c r="F582" s="424"/>
      <c r="J582" s="1"/>
    </row>
    <row r="583" spans="3:10">
      <c r="C583" s="30"/>
      <c r="D583" s="206"/>
      <c r="E583" s="206"/>
      <c r="F583" s="424"/>
      <c r="J583" s="1"/>
    </row>
    <row r="584" spans="3:10">
      <c r="C584" s="30"/>
      <c r="D584" s="206"/>
      <c r="E584" s="206"/>
      <c r="F584" s="424"/>
      <c r="J584" s="1"/>
    </row>
    <row r="585" spans="3:10">
      <c r="C585" s="30"/>
      <c r="D585" s="206"/>
      <c r="E585" s="206"/>
      <c r="F585" s="424"/>
      <c r="J585" s="1"/>
    </row>
    <row r="586" spans="3:10">
      <c r="C586" s="30"/>
      <c r="D586" s="206"/>
      <c r="E586" s="206"/>
      <c r="F586" s="424"/>
      <c r="J586" s="1"/>
    </row>
    <row r="587" spans="3:10">
      <c r="C587" s="30"/>
      <c r="D587" s="206"/>
      <c r="E587" s="206"/>
      <c r="F587" s="424"/>
      <c r="J587" s="1"/>
    </row>
    <row r="588" spans="3:10">
      <c r="C588" s="30"/>
      <c r="D588" s="206"/>
      <c r="E588" s="206"/>
      <c r="F588" s="424"/>
      <c r="J588" s="1"/>
    </row>
    <row r="589" spans="3:10" ht="28.5" customHeight="1">
      <c r="C589" s="30"/>
      <c r="D589" s="206"/>
      <c r="E589" s="206"/>
      <c r="F589" s="424"/>
      <c r="J589" s="1"/>
    </row>
    <row r="590" spans="3:10" ht="15.75" customHeight="1">
      <c r="C590" s="30"/>
      <c r="D590" s="206"/>
      <c r="E590" s="206"/>
      <c r="F590" s="424"/>
      <c r="J590" s="1"/>
    </row>
    <row r="591" spans="3:10" ht="14.25" customHeight="1">
      <c r="C591" s="30"/>
      <c r="D591" s="206"/>
      <c r="E591" s="206"/>
      <c r="F591" s="424"/>
      <c r="J591" s="1"/>
    </row>
    <row r="592" spans="3:10">
      <c r="C592" s="30"/>
      <c r="D592" s="206"/>
      <c r="E592" s="206"/>
      <c r="F592" s="424"/>
      <c r="J592" s="1"/>
    </row>
    <row r="593" spans="3:10">
      <c r="C593" s="30"/>
      <c r="D593" s="206"/>
      <c r="E593" s="206"/>
      <c r="F593" s="424"/>
      <c r="J593" s="1"/>
    </row>
    <row r="594" spans="3:10">
      <c r="C594" s="30"/>
      <c r="D594" s="206"/>
      <c r="E594" s="206"/>
      <c r="F594" s="424"/>
      <c r="J594" s="1"/>
    </row>
    <row r="595" spans="3:10">
      <c r="C595" s="30"/>
      <c r="D595" s="206"/>
      <c r="E595" s="206"/>
      <c r="F595" s="424"/>
      <c r="J595" s="1"/>
    </row>
    <row r="596" spans="3:10">
      <c r="C596" s="30"/>
      <c r="D596" s="206"/>
      <c r="E596" s="206"/>
      <c r="F596" s="424"/>
      <c r="J596" s="1"/>
    </row>
    <row r="597" spans="3:10">
      <c r="C597" s="30"/>
      <c r="D597" s="206"/>
      <c r="E597" s="206"/>
      <c r="F597" s="424"/>
      <c r="J597" s="1"/>
    </row>
    <row r="598" spans="3:10">
      <c r="C598" s="30"/>
      <c r="D598" s="206"/>
      <c r="E598" s="206"/>
      <c r="F598" s="424"/>
      <c r="J598" s="1"/>
    </row>
    <row r="599" spans="3:10">
      <c r="C599" s="30"/>
      <c r="D599" s="206"/>
      <c r="E599" s="206"/>
      <c r="F599" s="424"/>
      <c r="J599" s="1"/>
    </row>
    <row r="600" spans="3:10">
      <c r="C600" s="30"/>
      <c r="D600" s="206"/>
      <c r="E600" s="206"/>
      <c r="F600" s="424"/>
      <c r="J600" s="1"/>
    </row>
    <row r="601" spans="3:10">
      <c r="C601" s="30"/>
      <c r="D601" s="206"/>
      <c r="E601" s="206"/>
      <c r="F601" s="424"/>
      <c r="J601" s="1"/>
    </row>
    <row r="602" spans="3:10">
      <c r="C602" s="30"/>
      <c r="D602" s="206"/>
      <c r="E602" s="206"/>
      <c r="F602" s="424"/>
      <c r="J602" s="1"/>
    </row>
    <row r="603" spans="3:10">
      <c r="C603" s="30"/>
      <c r="D603" s="206"/>
      <c r="E603" s="206"/>
      <c r="F603" s="424"/>
      <c r="J603" s="1"/>
    </row>
    <row r="604" spans="3:10">
      <c r="C604" s="30"/>
      <c r="D604" s="206"/>
      <c r="E604" s="206"/>
      <c r="F604" s="424"/>
      <c r="J604" s="1"/>
    </row>
    <row r="605" spans="3:10">
      <c r="C605" s="30"/>
      <c r="D605" s="206"/>
      <c r="E605" s="206"/>
      <c r="F605" s="424"/>
      <c r="J605" s="1"/>
    </row>
    <row r="606" spans="3:10">
      <c r="C606" s="30"/>
      <c r="D606" s="206"/>
      <c r="E606" s="206"/>
      <c r="F606" s="424"/>
      <c r="J606" s="1"/>
    </row>
    <row r="607" spans="3:10">
      <c r="C607" s="30"/>
      <c r="D607" s="206"/>
      <c r="E607" s="206"/>
      <c r="F607" s="424"/>
      <c r="J607" s="1"/>
    </row>
    <row r="608" spans="3:10">
      <c r="C608" s="30"/>
      <c r="D608" s="206"/>
      <c r="E608" s="206"/>
      <c r="F608" s="424"/>
      <c r="J608" s="1"/>
    </row>
    <row r="609" spans="3:10">
      <c r="C609" s="30"/>
      <c r="D609" s="206"/>
      <c r="E609" s="206"/>
      <c r="F609" s="424"/>
      <c r="J609" s="1"/>
    </row>
    <row r="610" spans="3:10">
      <c r="C610" s="30"/>
      <c r="D610" s="206"/>
      <c r="E610" s="206"/>
      <c r="F610" s="424"/>
      <c r="J610" s="1"/>
    </row>
    <row r="611" spans="3:10">
      <c r="C611" s="30"/>
      <c r="D611" s="206"/>
      <c r="E611" s="206"/>
      <c r="F611" s="424"/>
      <c r="J611" s="1"/>
    </row>
    <row r="612" spans="3:10" ht="15" customHeight="1">
      <c r="C612" s="30"/>
      <c r="D612" s="206"/>
      <c r="E612" s="206"/>
      <c r="F612" s="424"/>
      <c r="J612" s="1"/>
    </row>
    <row r="613" spans="3:10" ht="12.75" customHeight="1">
      <c r="C613" s="30"/>
      <c r="D613" s="206"/>
      <c r="E613" s="206"/>
      <c r="F613" s="424"/>
      <c r="J613" s="1"/>
    </row>
    <row r="614" spans="3:10" ht="14.25" customHeight="1">
      <c r="C614" s="30"/>
      <c r="D614" s="206"/>
      <c r="E614" s="206"/>
      <c r="F614" s="424"/>
      <c r="J614" s="1"/>
    </row>
    <row r="615" spans="3:10" ht="13.5" customHeight="1">
      <c r="C615" s="30"/>
      <c r="D615" s="206"/>
      <c r="E615" s="206"/>
      <c r="F615" s="424"/>
      <c r="J615" s="1"/>
    </row>
    <row r="616" spans="3:10" ht="12.75" customHeight="1">
      <c r="C616" s="30"/>
      <c r="D616" s="206"/>
      <c r="E616" s="206"/>
      <c r="F616" s="424"/>
      <c r="J616" s="1"/>
    </row>
    <row r="617" spans="3:10" ht="13.5" customHeight="1">
      <c r="C617" s="30"/>
      <c r="D617" s="206"/>
      <c r="E617" s="206"/>
      <c r="F617" s="424"/>
      <c r="J617" s="1"/>
    </row>
    <row r="618" spans="3:10">
      <c r="C618" s="30"/>
      <c r="D618" s="206"/>
      <c r="E618" s="206"/>
      <c r="F618" s="424"/>
      <c r="J618" s="1"/>
    </row>
    <row r="619" spans="3:10" ht="15.75" customHeight="1">
      <c r="C619" s="30"/>
      <c r="D619" s="206"/>
      <c r="E619" s="206"/>
      <c r="F619" s="424"/>
      <c r="J619" s="1"/>
    </row>
    <row r="620" spans="3:10">
      <c r="C620" s="30"/>
      <c r="D620" s="206"/>
      <c r="E620" s="206"/>
      <c r="F620" s="424"/>
      <c r="J620" s="1"/>
    </row>
    <row r="621" spans="3:10">
      <c r="C621" s="30"/>
      <c r="D621" s="206"/>
      <c r="E621" s="206"/>
      <c r="F621" s="424"/>
      <c r="J621" s="1"/>
    </row>
    <row r="622" spans="3:10">
      <c r="C622" s="30"/>
      <c r="D622" s="206"/>
      <c r="E622" s="206"/>
      <c r="F622" s="424"/>
      <c r="J622" s="1"/>
    </row>
    <row r="623" spans="3:10">
      <c r="C623" s="30"/>
      <c r="D623" s="206"/>
      <c r="E623" s="206"/>
      <c r="F623" s="424"/>
      <c r="J623" s="1"/>
    </row>
    <row r="624" spans="3:10">
      <c r="C624" s="30"/>
      <c r="D624" s="206"/>
      <c r="E624" s="206"/>
      <c r="F624" s="424"/>
      <c r="J624" s="1"/>
    </row>
    <row r="625" spans="3:10">
      <c r="C625" s="30"/>
      <c r="D625" s="206"/>
      <c r="E625" s="206"/>
      <c r="F625" s="424"/>
      <c r="J625" s="1"/>
    </row>
    <row r="626" spans="3:10">
      <c r="C626" s="30"/>
      <c r="D626" s="206"/>
      <c r="E626" s="206"/>
      <c r="F626" s="424"/>
      <c r="J626" s="1"/>
    </row>
    <row r="627" spans="3:10" ht="13.5" customHeight="1">
      <c r="C627" s="30"/>
      <c r="D627" s="206"/>
      <c r="E627" s="206"/>
      <c r="F627" s="424"/>
      <c r="J627" s="1"/>
    </row>
    <row r="628" spans="3:10">
      <c r="C628" s="30"/>
      <c r="D628" s="206"/>
      <c r="E628" s="206"/>
      <c r="F628" s="424"/>
      <c r="J628" s="1"/>
    </row>
    <row r="629" spans="3:10">
      <c r="C629" s="30"/>
      <c r="D629" s="206"/>
      <c r="E629" s="206"/>
      <c r="F629" s="424"/>
      <c r="J629" s="1"/>
    </row>
    <row r="630" spans="3:10">
      <c r="C630" s="30"/>
      <c r="D630" s="206"/>
      <c r="E630" s="206"/>
      <c r="F630" s="424"/>
      <c r="J630" s="1"/>
    </row>
    <row r="631" spans="3:10">
      <c r="C631" s="30"/>
      <c r="D631" s="206"/>
      <c r="E631" s="206"/>
      <c r="F631" s="424"/>
      <c r="J631" s="1"/>
    </row>
    <row r="632" spans="3:10">
      <c r="C632" s="30"/>
      <c r="D632" s="206"/>
      <c r="E632" s="206"/>
      <c r="F632" s="424"/>
      <c r="J632" s="1"/>
    </row>
    <row r="633" spans="3:10">
      <c r="C633" s="30"/>
      <c r="D633" s="206"/>
      <c r="E633" s="206"/>
      <c r="F633" s="424"/>
      <c r="J633" s="1"/>
    </row>
    <row r="634" spans="3:10">
      <c r="C634" s="30"/>
      <c r="D634" s="206"/>
      <c r="E634" s="206"/>
      <c r="F634" s="424"/>
      <c r="J634" s="1"/>
    </row>
    <row r="635" spans="3:10" ht="12.75" customHeight="1">
      <c r="C635" s="30"/>
      <c r="D635" s="206"/>
      <c r="E635" s="206"/>
      <c r="F635" s="424"/>
      <c r="J635" s="1"/>
    </row>
    <row r="636" spans="3:10" ht="14.25" customHeight="1">
      <c r="C636" s="30"/>
      <c r="D636" s="206"/>
      <c r="E636" s="206"/>
      <c r="F636" s="424"/>
      <c r="J636" s="1"/>
    </row>
    <row r="637" spans="3:10">
      <c r="C637" s="30"/>
      <c r="D637" s="206"/>
      <c r="E637" s="206"/>
      <c r="F637" s="424"/>
      <c r="J637" s="1"/>
    </row>
    <row r="638" spans="3:10">
      <c r="C638" s="30"/>
      <c r="D638" s="206"/>
      <c r="E638" s="206"/>
      <c r="F638" s="424"/>
      <c r="J638" s="1"/>
    </row>
    <row r="639" spans="3:10" ht="13.5" customHeight="1">
      <c r="C639" s="30"/>
      <c r="D639" s="206"/>
      <c r="E639" s="206"/>
      <c r="F639" s="424"/>
      <c r="J639" s="1"/>
    </row>
    <row r="640" spans="3:10" ht="14.25" customHeight="1">
      <c r="C640" s="30"/>
      <c r="D640" s="206"/>
      <c r="E640" s="206"/>
      <c r="F640" s="424"/>
      <c r="J640" s="1"/>
    </row>
    <row r="641" spans="3:10" ht="13.5" customHeight="1">
      <c r="C641" s="30"/>
      <c r="D641" s="206"/>
      <c r="E641" s="206"/>
      <c r="F641" s="424"/>
      <c r="J641" s="1"/>
    </row>
    <row r="642" spans="3:10" ht="13.5" customHeight="1">
      <c r="C642" s="30"/>
      <c r="D642" s="206"/>
      <c r="E642" s="206"/>
      <c r="F642" s="424"/>
      <c r="J642" s="1"/>
    </row>
    <row r="643" spans="3:10">
      <c r="C643" s="30"/>
      <c r="D643" s="206"/>
      <c r="E643" s="206"/>
      <c r="F643" s="424"/>
      <c r="J643" s="1"/>
    </row>
    <row r="644" spans="3:10" ht="11.25" customHeight="1">
      <c r="C644" s="30"/>
      <c r="D644" s="206"/>
      <c r="E644" s="206"/>
      <c r="F644" s="424"/>
      <c r="J644" s="1"/>
    </row>
    <row r="645" spans="3:10">
      <c r="C645" s="30"/>
      <c r="D645" s="206"/>
      <c r="E645" s="206"/>
      <c r="F645" s="424"/>
      <c r="J645" s="1"/>
    </row>
    <row r="646" spans="3:10">
      <c r="C646" s="30"/>
      <c r="D646" s="206"/>
      <c r="E646" s="206"/>
      <c r="F646" s="424"/>
      <c r="J646" s="1"/>
    </row>
    <row r="647" spans="3:10" ht="13.5" customHeight="1">
      <c r="C647" s="30"/>
      <c r="D647" s="206"/>
      <c r="E647" s="206"/>
      <c r="F647" s="424"/>
      <c r="J647" s="1"/>
    </row>
    <row r="648" spans="3:10">
      <c r="C648" s="30"/>
      <c r="D648" s="206"/>
      <c r="E648" s="206"/>
      <c r="F648" s="424"/>
      <c r="J648" s="1"/>
    </row>
    <row r="649" spans="3:10">
      <c r="C649" s="30"/>
      <c r="D649" s="206"/>
      <c r="E649" s="206"/>
      <c r="F649" s="424"/>
      <c r="J649" s="1"/>
    </row>
    <row r="650" spans="3:10">
      <c r="C650" s="30"/>
      <c r="D650" s="206"/>
      <c r="E650" s="206"/>
      <c r="F650" s="424"/>
      <c r="J650" s="1"/>
    </row>
    <row r="651" spans="3:10">
      <c r="C651" s="30"/>
      <c r="D651" s="206"/>
      <c r="E651" s="206"/>
      <c r="F651" s="424"/>
      <c r="J651" s="1"/>
    </row>
    <row r="652" spans="3:10">
      <c r="C652" s="30"/>
      <c r="D652" s="206"/>
      <c r="E652" s="206"/>
      <c r="F652" s="424"/>
      <c r="J652" s="1"/>
    </row>
    <row r="653" spans="3:10">
      <c r="C653" s="30"/>
      <c r="D653" s="206"/>
      <c r="E653" s="206"/>
      <c r="F653" s="424"/>
      <c r="J653" s="1"/>
    </row>
    <row r="654" spans="3:10">
      <c r="C654" s="30"/>
      <c r="D654" s="206"/>
      <c r="E654" s="206"/>
      <c r="F654" s="424"/>
      <c r="J654" s="1"/>
    </row>
    <row r="655" spans="3:10">
      <c r="C655" s="30"/>
      <c r="D655" s="206"/>
      <c r="E655" s="206"/>
      <c r="F655" s="424"/>
      <c r="J655" s="1"/>
    </row>
    <row r="656" spans="3:10">
      <c r="C656" s="30"/>
      <c r="D656" s="206"/>
      <c r="E656" s="206"/>
      <c r="F656" s="424"/>
      <c r="J656" s="1"/>
    </row>
    <row r="657" spans="3:10">
      <c r="C657" s="30"/>
      <c r="D657" s="206"/>
      <c r="E657" s="206"/>
      <c r="F657" s="424"/>
      <c r="J657" s="1"/>
    </row>
    <row r="658" spans="3:10" ht="12" customHeight="1">
      <c r="C658" s="30"/>
      <c r="D658" s="206"/>
      <c r="E658" s="206"/>
      <c r="F658" s="424"/>
      <c r="J658" s="1"/>
    </row>
    <row r="659" spans="3:10" ht="145.5" customHeight="1">
      <c r="C659" s="30"/>
      <c r="D659" s="206"/>
      <c r="E659" s="206"/>
      <c r="F659" s="424"/>
      <c r="J659" s="1"/>
    </row>
    <row r="660" spans="3:10">
      <c r="C660" s="30"/>
      <c r="D660" s="206"/>
      <c r="E660" s="206"/>
      <c r="F660" s="424"/>
      <c r="J660" s="1"/>
    </row>
    <row r="661" spans="3:10">
      <c r="C661" s="30"/>
      <c r="D661" s="206"/>
      <c r="E661" s="206"/>
      <c r="F661" s="424"/>
      <c r="J661" s="1"/>
    </row>
    <row r="662" spans="3:10" ht="12" customHeight="1">
      <c r="C662" s="30"/>
      <c r="D662" s="206"/>
      <c r="E662" s="206"/>
      <c r="F662" s="424"/>
      <c r="J662" s="1"/>
    </row>
    <row r="663" spans="3:10">
      <c r="C663" s="30"/>
      <c r="D663" s="206"/>
      <c r="E663" s="206"/>
      <c r="F663" s="424"/>
      <c r="J663" s="1"/>
    </row>
    <row r="664" spans="3:10">
      <c r="C664" s="30"/>
      <c r="D664" s="206"/>
      <c r="E664" s="206"/>
      <c r="F664" s="424"/>
      <c r="J664" s="1"/>
    </row>
    <row r="665" spans="3:10">
      <c r="C665" s="30"/>
      <c r="D665" s="206"/>
      <c r="E665" s="206"/>
      <c r="F665" s="424"/>
      <c r="J665" s="1"/>
    </row>
    <row r="666" spans="3:10">
      <c r="C666" s="30"/>
      <c r="D666" s="206"/>
      <c r="E666" s="206"/>
      <c r="F666" s="424"/>
      <c r="J666" s="1"/>
    </row>
    <row r="667" spans="3:10">
      <c r="C667" s="30"/>
      <c r="D667" s="206"/>
      <c r="E667" s="206"/>
      <c r="F667" s="424"/>
      <c r="J667" s="1"/>
    </row>
    <row r="668" spans="3:10" ht="11.25" customHeight="1">
      <c r="C668" s="30"/>
      <c r="D668" s="206"/>
      <c r="E668" s="206"/>
      <c r="F668" s="424"/>
      <c r="J668" s="1"/>
    </row>
    <row r="669" spans="3:10">
      <c r="C669" s="30"/>
      <c r="D669" s="206"/>
      <c r="E669" s="206"/>
      <c r="F669" s="424"/>
      <c r="J669" s="1"/>
    </row>
    <row r="670" spans="3:10">
      <c r="C670" s="30"/>
      <c r="D670" s="206"/>
      <c r="E670" s="206"/>
      <c r="F670" s="424"/>
      <c r="J670" s="1"/>
    </row>
    <row r="671" spans="3:10">
      <c r="C671" s="30"/>
      <c r="D671" s="206"/>
      <c r="E671" s="206"/>
      <c r="F671" s="424"/>
      <c r="J671" s="1"/>
    </row>
    <row r="672" spans="3:10">
      <c r="C672" s="30"/>
      <c r="D672" s="206"/>
      <c r="E672" s="206"/>
      <c r="F672" s="424"/>
      <c r="J672" s="1"/>
    </row>
    <row r="673" spans="3:10">
      <c r="C673" s="30"/>
      <c r="D673" s="206"/>
      <c r="E673" s="206"/>
      <c r="F673" s="424"/>
      <c r="J673" s="1"/>
    </row>
    <row r="674" spans="3:10">
      <c r="C674" s="30"/>
      <c r="D674" s="206"/>
      <c r="E674" s="206"/>
      <c r="F674" s="424"/>
      <c r="J674" s="1"/>
    </row>
    <row r="675" spans="3:10" ht="12.75" customHeight="1">
      <c r="C675" s="30"/>
      <c r="D675" s="206"/>
      <c r="E675" s="206"/>
      <c r="F675" s="424"/>
      <c r="J675" s="1"/>
    </row>
    <row r="676" spans="3:10" ht="13.5" customHeight="1">
      <c r="C676" s="30"/>
      <c r="D676" s="206"/>
      <c r="E676" s="206"/>
      <c r="F676" s="424"/>
      <c r="J676" s="1"/>
    </row>
    <row r="677" spans="3:10" ht="12.75" customHeight="1">
      <c r="C677" s="30"/>
      <c r="D677" s="206"/>
      <c r="E677" s="206"/>
      <c r="F677" s="424"/>
      <c r="J677" s="1"/>
    </row>
    <row r="678" spans="3:10">
      <c r="C678" s="30"/>
      <c r="D678" s="206"/>
      <c r="E678" s="206"/>
      <c r="F678" s="424"/>
      <c r="J678" s="1"/>
    </row>
    <row r="679" spans="3:10" ht="12.75" customHeight="1">
      <c r="C679" s="30"/>
      <c r="D679" s="206"/>
      <c r="E679" s="206"/>
      <c r="F679" s="424"/>
      <c r="J679" s="1"/>
    </row>
    <row r="680" spans="3:10" ht="15" customHeight="1">
      <c r="C680" s="30"/>
      <c r="D680" s="206"/>
      <c r="E680" s="206"/>
      <c r="F680" s="424"/>
      <c r="J680" s="1"/>
    </row>
    <row r="681" spans="3:10">
      <c r="C681" s="30"/>
      <c r="D681" s="206"/>
      <c r="E681" s="206"/>
      <c r="F681" s="424"/>
      <c r="J681" s="1"/>
    </row>
    <row r="682" spans="3:10" ht="28.5" customHeight="1">
      <c r="C682" s="30"/>
      <c r="D682" s="206"/>
      <c r="E682" s="206"/>
      <c r="F682" s="424"/>
      <c r="J682" s="1"/>
    </row>
    <row r="683" spans="3:10" ht="14.25" customHeight="1">
      <c r="C683" s="30"/>
      <c r="D683" s="206"/>
      <c r="E683" s="206"/>
      <c r="F683" s="424"/>
      <c r="J683" s="1"/>
    </row>
    <row r="684" spans="3:10" ht="27" customHeight="1">
      <c r="C684" s="30"/>
      <c r="D684" s="206"/>
      <c r="E684" s="206"/>
      <c r="F684" s="424"/>
      <c r="J684" s="1"/>
    </row>
    <row r="685" spans="3:10">
      <c r="C685" s="30"/>
      <c r="D685" s="206"/>
      <c r="E685" s="206"/>
      <c r="F685" s="424"/>
      <c r="J685" s="1"/>
    </row>
    <row r="686" spans="3:10">
      <c r="C686" s="30"/>
      <c r="D686" s="206"/>
      <c r="E686" s="206"/>
      <c r="F686" s="424"/>
      <c r="J686" s="1"/>
    </row>
    <row r="687" spans="3:10" ht="53.25" customHeight="1">
      <c r="C687" s="30"/>
      <c r="D687" s="206"/>
      <c r="E687" s="206"/>
      <c r="F687" s="424"/>
      <c r="J687" s="1"/>
    </row>
    <row r="688" spans="3:10">
      <c r="C688" s="30"/>
      <c r="D688" s="206"/>
      <c r="E688" s="206"/>
      <c r="F688" s="424"/>
      <c r="J688" s="1"/>
    </row>
    <row r="689" spans="3:10">
      <c r="C689" s="30"/>
      <c r="D689" s="206"/>
      <c r="E689" s="206"/>
      <c r="F689" s="424"/>
      <c r="J689" s="1"/>
    </row>
    <row r="690" spans="3:10">
      <c r="C690" s="30"/>
      <c r="D690" s="206"/>
      <c r="E690" s="206"/>
      <c r="F690" s="424"/>
      <c r="J690" s="1"/>
    </row>
    <row r="691" spans="3:10">
      <c r="C691" s="30"/>
      <c r="D691" s="206"/>
      <c r="E691" s="206"/>
      <c r="F691" s="424"/>
      <c r="J691" s="1"/>
    </row>
    <row r="692" spans="3:10">
      <c r="C692" s="30"/>
      <c r="D692" s="206"/>
      <c r="E692" s="206"/>
      <c r="F692" s="424"/>
      <c r="J692" s="1"/>
    </row>
    <row r="693" spans="3:10">
      <c r="C693" s="30"/>
      <c r="D693" s="206"/>
      <c r="E693" s="206"/>
      <c r="F693" s="424"/>
      <c r="J693" s="1"/>
    </row>
    <row r="694" spans="3:10">
      <c r="C694" s="30"/>
      <c r="D694" s="206"/>
      <c r="E694" s="206"/>
      <c r="F694" s="424"/>
      <c r="J694" s="1"/>
    </row>
    <row r="695" spans="3:10">
      <c r="C695" s="30"/>
      <c r="D695" s="206"/>
      <c r="E695" s="206"/>
      <c r="F695" s="424"/>
      <c r="J695" s="1"/>
    </row>
    <row r="696" spans="3:10">
      <c r="C696" s="30"/>
      <c r="D696" s="206"/>
      <c r="E696" s="206"/>
      <c r="F696" s="424"/>
      <c r="J696" s="1"/>
    </row>
    <row r="697" spans="3:10">
      <c r="C697" s="30"/>
      <c r="D697" s="206"/>
      <c r="E697" s="206"/>
      <c r="F697" s="424"/>
      <c r="J697" s="1"/>
    </row>
    <row r="698" spans="3:10">
      <c r="C698" s="30"/>
      <c r="D698" s="206"/>
      <c r="E698" s="206"/>
      <c r="F698" s="424"/>
      <c r="J698" s="1"/>
    </row>
    <row r="699" spans="3:10">
      <c r="C699" s="30"/>
      <c r="D699" s="206"/>
      <c r="E699" s="206"/>
      <c r="F699" s="424"/>
      <c r="J699" s="1"/>
    </row>
    <row r="700" spans="3:10">
      <c r="C700" s="30"/>
      <c r="D700" s="206"/>
      <c r="E700" s="206"/>
      <c r="F700" s="424"/>
      <c r="J700" s="1"/>
    </row>
    <row r="701" spans="3:10">
      <c r="C701" s="30"/>
      <c r="D701" s="206"/>
      <c r="E701" s="206"/>
      <c r="F701" s="424"/>
      <c r="J701" s="1"/>
    </row>
    <row r="702" spans="3:10">
      <c r="C702" s="30"/>
      <c r="D702" s="206"/>
      <c r="E702" s="206"/>
      <c r="F702" s="424"/>
      <c r="J702" s="1"/>
    </row>
    <row r="703" spans="3:10">
      <c r="C703" s="30"/>
      <c r="D703" s="206"/>
      <c r="E703" s="206"/>
      <c r="F703" s="424"/>
      <c r="J703" s="1"/>
    </row>
    <row r="704" spans="3:10">
      <c r="C704" s="30"/>
      <c r="D704" s="206"/>
      <c r="E704" s="206"/>
      <c r="F704" s="424"/>
      <c r="J704" s="1"/>
    </row>
    <row r="705" spans="3:10">
      <c r="C705" s="30"/>
      <c r="D705" s="206"/>
      <c r="E705" s="206"/>
      <c r="F705" s="424"/>
      <c r="J705" s="1"/>
    </row>
    <row r="706" spans="3:10">
      <c r="C706" s="30"/>
      <c r="D706" s="206"/>
      <c r="E706" s="206"/>
      <c r="F706" s="424"/>
      <c r="J706" s="1"/>
    </row>
    <row r="707" spans="3:10" ht="15" customHeight="1">
      <c r="C707" s="30"/>
      <c r="D707" s="206"/>
      <c r="E707" s="206"/>
      <c r="F707" s="424"/>
      <c r="J707" s="1"/>
    </row>
    <row r="708" spans="3:10">
      <c r="C708" s="30"/>
      <c r="D708" s="206"/>
      <c r="E708" s="206"/>
      <c r="F708" s="424"/>
      <c r="J708" s="1"/>
    </row>
    <row r="709" spans="3:10">
      <c r="C709" s="30"/>
      <c r="D709" s="206"/>
      <c r="E709" s="206"/>
      <c r="F709" s="424"/>
      <c r="J709" s="1"/>
    </row>
    <row r="710" spans="3:10">
      <c r="C710" s="30"/>
      <c r="D710" s="206"/>
      <c r="E710" s="206"/>
      <c r="F710" s="424"/>
      <c r="J710" s="1"/>
    </row>
    <row r="711" spans="3:10">
      <c r="C711" s="30"/>
      <c r="D711" s="206"/>
      <c r="E711" s="206"/>
      <c r="F711" s="424"/>
      <c r="J711" s="1"/>
    </row>
    <row r="712" spans="3:10">
      <c r="C712" s="30"/>
      <c r="D712" s="206"/>
      <c r="E712" s="206"/>
      <c r="F712" s="424"/>
      <c r="J712" s="1"/>
    </row>
    <row r="713" spans="3:10">
      <c r="C713" s="30"/>
      <c r="D713" s="206"/>
      <c r="E713" s="206"/>
      <c r="F713" s="424"/>
      <c r="J713" s="1"/>
    </row>
    <row r="714" spans="3:10">
      <c r="C714" s="30"/>
      <c r="D714" s="206"/>
      <c r="E714" s="206"/>
      <c r="F714" s="424"/>
      <c r="J714" s="1"/>
    </row>
    <row r="715" spans="3:10">
      <c r="C715" s="30"/>
      <c r="D715" s="206"/>
      <c r="E715" s="206"/>
      <c r="F715" s="424"/>
      <c r="J715" s="1"/>
    </row>
    <row r="716" spans="3:10" ht="12" customHeight="1">
      <c r="C716" s="30"/>
      <c r="D716" s="206"/>
      <c r="E716" s="206"/>
      <c r="F716" s="424"/>
      <c r="J716" s="1"/>
    </row>
    <row r="717" spans="3:10" ht="12" customHeight="1">
      <c r="C717" s="30"/>
      <c r="D717" s="206"/>
      <c r="E717" s="206"/>
      <c r="F717" s="424"/>
      <c r="J717" s="1"/>
    </row>
    <row r="718" spans="3:10" ht="12" customHeight="1">
      <c r="C718" s="30"/>
      <c r="D718" s="206"/>
      <c r="E718" s="206"/>
      <c r="F718" s="424"/>
      <c r="J718" s="1"/>
    </row>
    <row r="719" spans="3:10" ht="14.25" customHeight="1">
      <c r="C719" s="30"/>
      <c r="D719" s="206"/>
      <c r="E719" s="206"/>
      <c r="F719" s="424"/>
      <c r="J719" s="1"/>
    </row>
    <row r="720" spans="3:10" ht="14.25" customHeight="1">
      <c r="C720" s="30"/>
      <c r="D720" s="206"/>
      <c r="E720" s="206"/>
      <c r="F720" s="424"/>
      <c r="J720" s="1"/>
    </row>
    <row r="721" spans="3:10" ht="52.5" customHeight="1">
      <c r="C721" s="30"/>
      <c r="D721" s="206"/>
      <c r="E721" s="206"/>
      <c r="F721" s="424"/>
      <c r="J721" s="1"/>
    </row>
    <row r="722" spans="3:10">
      <c r="C722" s="30"/>
      <c r="D722" s="206"/>
      <c r="E722" s="206"/>
      <c r="F722" s="424"/>
      <c r="J722" s="1"/>
    </row>
    <row r="723" spans="3:10">
      <c r="C723" s="30"/>
      <c r="D723" s="206"/>
      <c r="E723" s="206"/>
      <c r="F723" s="424"/>
      <c r="J723" s="1"/>
    </row>
    <row r="724" spans="3:10" ht="12.75" customHeight="1">
      <c r="C724" s="30"/>
      <c r="D724" s="206"/>
      <c r="E724" s="206"/>
      <c r="F724" s="424"/>
      <c r="J724" s="1"/>
    </row>
    <row r="725" spans="3:10" ht="12.75" customHeight="1">
      <c r="C725" s="30"/>
      <c r="D725" s="206"/>
      <c r="E725" s="206"/>
      <c r="F725" s="424"/>
      <c r="J725" s="1"/>
    </row>
    <row r="726" spans="3:10">
      <c r="C726" s="30"/>
      <c r="D726" s="206"/>
      <c r="E726" s="206"/>
      <c r="F726" s="424"/>
      <c r="J726" s="1"/>
    </row>
    <row r="727" spans="3:10" ht="25.5" customHeight="1">
      <c r="C727" s="30"/>
      <c r="D727" s="206"/>
      <c r="E727" s="206"/>
      <c r="F727" s="424"/>
      <c r="J727" s="1"/>
    </row>
    <row r="728" spans="3:10" ht="63" customHeight="1">
      <c r="C728" s="30"/>
      <c r="D728" s="206"/>
      <c r="E728" s="206"/>
      <c r="F728" s="424"/>
      <c r="J728" s="1"/>
    </row>
    <row r="729" spans="3:10" ht="13.5" customHeight="1">
      <c r="C729" s="30"/>
      <c r="D729" s="206"/>
      <c r="E729" s="206"/>
      <c r="F729" s="424"/>
      <c r="J729" s="1"/>
    </row>
    <row r="730" spans="3:10" ht="13.5" customHeight="1">
      <c r="C730" s="30"/>
      <c r="D730" s="206"/>
      <c r="E730" s="206"/>
      <c r="F730" s="424"/>
      <c r="J730" s="1"/>
    </row>
    <row r="731" spans="3:10">
      <c r="C731" s="30"/>
      <c r="D731" s="206"/>
      <c r="E731" s="206"/>
      <c r="F731" s="424"/>
      <c r="J731" s="1"/>
    </row>
    <row r="732" spans="3:10">
      <c r="C732" s="30"/>
      <c r="D732" s="206"/>
      <c r="E732" s="206"/>
      <c r="F732" s="424"/>
      <c r="J732" s="1"/>
    </row>
    <row r="733" spans="3:10">
      <c r="C733" s="30"/>
      <c r="D733" s="206"/>
      <c r="E733" s="206"/>
      <c r="F733" s="424"/>
      <c r="J733" s="1"/>
    </row>
    <row r="734" spans="3:10">
      <c r="C734" s="1"/>
      <c r="D734" s="206"/>
      <c r="E734" s="206"/>
      <c r="F734" s="424"/>
      <c r="J734" s="1"/>
    </row>
    <row r="735" spans="3:10" ht="13.5" customHeight="1">
      <c r="C735" s="1"/>
      <c r="D735" s="206"/>
      <c r="E735" s="206"/>
      <c r="F735" s="424"/>
      <c r="J735" s="1"/>
    </row>
    <row r="736" spans="3:10" ht="27" customHeight="1">
      <c r="C736" s="1"/>
      <c r="D736" s="206"/>
      <c r="E736" s="206"/>
      <c r="F736" s="424"/>
      <c r="J736" s="1"/>
    </row>
    <row r="737" spans="3:10">
      <c r="C737" s="1"/>
      <c r="D737" s="206"/>
      <c r="E737" s="206"/>
      <c r="F737" s="424"/>
      <c r="J737" s="1"/>
    </row>
    <row r="738" spans="3:10">
      <c r="C738" s="1"/>
      <c r="D738" s="206"/>
      <c r="E738" s="206"/>
      <c r="F738" s="424"/>
      <c r="J738" s="1"/>
    </row>
    <row r="739" spans="3:10">
      <c r="C739" s="1"/>
      <c r="D739" s="206"/>
      <c r="E739" s="206"/>
      <c r="F739" s="424"/>
      <c r="J739" s="1"/>
    </row>
    <row r="740" spans="3:10">
      <c r="C740" s="1"/>
      <c r="D740" s="206"/>
      <c r="E740" s="206"/>
      <c r="F740" s="424"/>
      <c r="J740" s="1"/>
    </row>
    <row r="741" spans="3:10">
      <c r="C741" s="1"/>
      <c r="D741" s="206"/>
      <c r="E741" s="206"/>
      <c r="F741" s="424"/>
      <c r="J741" s="1"/>
    </row>
    <row r="742" spans="3:10">
      <c r="C742" s="1"/>
      <c r="D742" s="206"/>
      <c r="E742" s="206"/>
      <c r="F742" s="424"/>
      <c r="J742" s="1"/>
    </row>
    <row r="743" spans="3:10">
      <c r="C743" s="1"/>
      <c r="D743" s="206"/>
      <c r="E743" s="206"/>
      <c r="F743" s="424"/>
      <c r="J743" s="1"/>
    </row>
    <row r="744" spans="3:10">
      <c r="C744" s="1"/>
      <c r="D744" s="206"/>
      <c r="E744" s="206"/>
      <c r="F744" s="424"/>
      <c r="J744" s="1"/>
    </row>
    <row r="745" spans="3:10">
      <c r="C745" s="30"/>
      <c r="D745" s="206"/>
      <c r="E745" s="206"/>
      <c r="F745" s="424"/>
      <c r="J745" s="1"/>
    </row>
    <row r="746" spans="3:10" ht="14.25" customHeight="1">
      <c r="C746" s="30"/>
      <c r="D746" s="206"/>
      <c r="E746" s="206"/>
      <c r="F746" s="424"/>
      <c r="J746" s="1"/>
    </row>
    <row r="747" spans="3:10">
      <c r="C747" s="30"/>
      <c r="D747" s="206"/>
      <c r="E747" s="206"/>
      <c r="F747" s="424"/>
      <c r="J747" s="1"/>
    </row>
    <row r="748" spans="3:10" ht="90.75" customHeight="1">
      <c r="C748" s="30"/>
      <c r="D748" s="206"/>
      <c r="E748" s="206"/>
      <c r="F748" s="424"/>
      <c r="J748" s="1"/>
    </row>
    <row r="749" spans="3:10">
      <c r="C749" s="30"/>
      <c r="D749" s="206"/>
      <c r="E749" s="206"/>
      <c r="F749" s="424"/>
      <c r="J749" s="1"/>
    </row>
    <row r="750" spans="3:10" ht="13.5" customHeight="1">
      <c r="C750" s="30"/>
      <c r="D750" s="206"/>
      <c r="E750" s="206"/>
      <c r="F750" s="424"/>
      <c r="J750" s="1"/>
    </row>
    <row r="751" spans="3:10">
      <c r="C751" s="30"/>
      <c r="D751" s="206"/>
      <c r="E751" s="206"/>
      <c r="F751" s="424"/>
      <c r="J751" s="1"/>
    </row>
    <row r="752" spans="3:10" ht="26.25" customHeight="1">
      <c r="C752" s="30"/>
      <c r="D752" s="206"/>
      <c r="E752" s="206"/>
      <c r="F752" s="424"/>
      <c r="J752" s="1"/>
    </row>
    <row r="753" spans="3:10" ht="12" customHeight="1">
      <c r="C753" s="30"/>
      <c r="D753" s="206"/>
      <c r="E753" s="206"/>
      <c r="F753" s="424"/>
      <c r="J753" s="1"/>
    </row>
    <row r="754" spans="3:10" ht="13.5" customHeight="1">
      <c r="C754" s="30"/>
      <c r="D754" s="206"/>
      <c r="E754" s="206"/>
      <c r="F754" s="424"/>
      <c r="J754" s="1"/>
    </row>
    <row r="755" spans="3:10">
      <c r="C755" s="30"/>
      <c r="D755" s="206"/>
      <c r="E755" s="206"/>
      <c r="F755" s="424"/>
      <c r="J755" s="1"/>
    </row>
    <row r="756" spans="3:10">
      <c r="C756" s="30"/>
      <c r="D756" s="206"/>
      <c r="E756" s="206"/>
      <c r="F756" s="424"/>
      <c r="J756" s="1"/>
    </row>
    <row r="757" spans="3:10" ht="25.5" customHeight="1">
      <c r="C757" s="30"/>
      <c r="D757" s="206"/>
      <c r="E757" s="206"/>
      <c r="F757" s="424"/>
      <c r="J757" s="1"/>
    </row>
    <row r="758" spans="3:10">
      <c r="C758" s="30"/>
      <c r="D758" s="206"/>
      <c r="E758" s="206"/>
      <c r="F758" s="424"/>
      <c r="J758" s="1"/>
    </row>
    <row r="759" spans="3:10">
      <c r="C759" s="30"/>
      <c r="D759" s="206"/>
      <c r="E759" s="206"/>
      <c r="F759" s="424"/>
      <c r="J759" s="1"/>
    </row>
    <row r="760" spans="3:10">
      <c r="C760" s="30"/>
      <c r="D760" s="206"/>
      <c r="E760" s="206"/>
      <c r="F760" s="424"/>
      <c r="J760" s="1"/>
    </row>
    <row r="761" spans="3:10">
      <c r="C761" s="30"/>
      <c r="D761" s="206"/>
      <c r="E761" s="206"/>
      <c r="F761" s="424"/>
      <c r="J761" s="1"/>
    </row>
    <row r="762" spans="3:10">
      <c r="C762" s="30"/>
      <c r="D762" s="206"/>
      <c r="E762" s="206"/>
      <c r="F762" s="424"/>
      <c r="J762" s="1"/>
    </row>
    <row r="763" spans="3:10">
      <c r="C763" s="30"/>
      <c r="D763" s="206"/>
      <c r="E763" s="206"/>
      <c r="F763" s="424"/>
      <c r="J763" s="1"/>
    </row>
    <row r="764" spans="3:10">
      <c r="C764" s="30"/>
      <c r="D764" s="206"/>
      <c r="E764" s="206"/>
      <c r="F764" s="424"/>
      <c r="J764" s="1"/>
    </row>
    <row r="765" spans="3:10">
      <c r="C765" s="30"/>
      <c r="D765" s="206"/>
      <c r="E765" s="206"/>
      <c r="F765" s="424"/>
      <c r="J765" s="1"/>
    </row>
    <row r="766" spans="3:10">
      <c r="C766" s="30"/>
      <c r="D766" s="206"/>
      <c r="E766" s="206"/>
      <c r="F766" s="424"/>
      <c r="J766" s="1"/>
    </row>
    <row r="767" spans="3:10">
      <c r="C767" s="30"/>
      <c r="D767" s="206"/>
      <c r="E767" s="206"/>
      <c r="F767" s="424"/>
      <c r="J767" s="1"/>
    </row>
    <row r="768" spans="3:10">
      <c r="C768" s="30"/>
      <c r="D768" s="206"/>
      <c r="E768" s="206"/>
      <c r="F768" s="424"/>
      <c r="J768" s="1"/>
    </row>
    <row r="769" spans="3:10">
      <c r="C769" s="30"/>
      <c r="D769" s="206"/>
      <c r="E769" s="206"/>
      <c r="F769" s="424"/>
      <c r="J769" s="1"/>
    </row>
    <row r="770" spans="3:10">
      <c r="C770" s="30"/>
      <c r="D770" s="206"/>
      <c r="E770" s="206"/>
      <c r="F770" s="424"/>
      <c r="J770" s="1"/>
    </row>
    <row r="771" spans="3:10">
      <c r="C771" s="30"/>
      <c r="D771" s="206"/>
      <c r="E771" s="206"/>
      <c r="F771" s="424"/>
      <c r="J771" s="1"/>
    </row>
    <row r="772" spans="3:10">
      <c r="C772" s="30"/>
      <c r="D772" s="206"/>
      <c r="E772" s="206"/>
      <c r="F772" s="424"/>
      <c r="J772" s="1"/>
    </row>
    <row r="773" spans="3:10">
      <c r="C773" s="30"/>
      <c r="D773" s="206"/>
      <c r="E773" s="206"/>
      <c r="F773" s="424"/>
      <c r="J773" s="1"/>
    </row>
    <row r="774" spans="3:10">
      <c r="C774" s="30"/>
      <c r="D774" s="206"/>
      <c r="E774" s="206"/>
      <c r="F774" s="424"/>
      <c r="J774" s="1"/>
    </row>
    <row r="775" spans="3:10">
      <c r="C775" s="30"/>
      <c r="D775" s="206"/>
      <c r="E775" s="206"/>
      <c r="F775" s="424"/>
      <c r="J775" s="1"/>
    </row>
    <row r="776" spans="3:10" ht="42" customHeight="1">
      <c r="C776" s="30"/>
      <c r="D776" s="206"/>
      <c r="E776" s="206"/>
      <c r="F776" s="424"/>
      <c r="J776" s="1"/>
    </row>
    <row r="777" spans="3:10">
      <c r="C777" s="30"/>
      <c r="D777" s="206"/>
      <c r="E777" s="206"/>
      <c r="F777" s="424"/>
      <c r="J777" s="1"/>
    </row>
    <row r="778" spans="3:10">
      <c r="C778" s="30"/>
      <c r="D778" s="206"/>
      <c r="E778" s="206"/>
      <c r="F778" s="424"/>
      <c r="J778" s="1"/>
    </row>
    <row r="779" spans="3:10">
      <c r="C779" s="30"/>
      <c r="D779" s="206"/>
      <c r="E779" s="206"/>
      <c r="F779" s="424"/>
      <c r="J779" s="1"/>
    </row>
    <row r="780" spans="3:10">
      <c r="C780" s="30"/>
      <c r="D780" s="206"/>
      <c r="E780" s="206"/>
      <c r="F780" s="424"/>
      <c r="J780" s="1"/>
    </row>
    <row r="781" spans="3:10">
      <c r="C781" s="30"/>
      <c r="D781" s="206"/>
      <c r="E781" s="206"/>
      <c r="F781" s="424"/>
      <c r="J781" s="1"/>
    </row>
    <row r="782" spans="3:10">
      <c r="C782" s="30"/>
      <c r="D782" s="206"/>
      <c r="E782" s="206"/>
      <c r="F782" s="424"/>
      <c r="J782" s="1"/>
    </row>
    <row r="783" spans="3:10">
      <c r="C783" s="30"/>
      <c r="D783" s="206"/>
      <c r="E783" s="206"/>
      <c r="F783" s="424"/>
      <c r="J783" s="1"/>
    </row>
    <row r="784" spans="3:10" ht="14.25" customHeight="1">
      <c r="C784" s="30"/>
      <c r="D784" s="206"/>
      <c r="E784" s="206"/>
      <c r="F784" s="424"/>
      <c r="J784" s="1"/>
    </row>
    <row r="785" spans="3:10" ht="12.75" customHeight="1">
      <c r="C785" s="30"/>
      <c r="D785" s="206"/>
      <c r="E785" s="206"/>
      <c r="F785" s="424"/>
      <c r="J785" s="1"/>
    </row>
    <row r="786" spans="3:10" ht="15" customHeight="1">
      <c r="C786" s="30"/>
      <c r="D786" s="206"/>
      <c r="E786" s="206"/>
      <c r="F786" s="424"/>
      <c r="J786" s="1"/>
    </row>
    <row r="787" spans="3:10">
      <c r="C787" s="30"/>
      <c r="D787" s="206"/>
      <c r="E787" s="206"/>
      <c r="F787" s="424"/>
      <c r="J787" s="1"/>
    </row>
    <row r="788" spans="3:10">
      <c r="C788" s="30"/>
      <c r="D788" s="206"/>
      <c r="E788" s="206"/>
      <c r="F788" s="424"/>
      <c r="J788" s="1"/>
    </row>
    <row r="789" spans="3:10">
      <c r="C789" s="30"/>
      <c r="D789" s="206"/>
      <c r="E789" s="206"/>
      <c r="F789" s="424"/>
      <c r="J789" s="1"/>
    </row>
    <row r="790" spans="3:10">
      <c r="C790" s="30"/>
      <c r="D790" s="206"/>
      <c r="E790" s="206"/>
      <c r="F790" s="424"/>
      <c r="J790" s="1"/>
    </row>
    <row r="791" spans="3:10" ht="15" customHeight="1">
      <c r="C791" s="30"/>
      <c r="D791" s="206"/>
      <c r="E791" s="206"/>
      <c r="F791" s="424"/>
      <c r="J791" s="1"/>
    </row>
    <row r="792" spans="3:10" ht="213.75" customHeight="1">
      <c r="C792" s="30"/>
      <c r="D792" s="206"/>
      <c r="E792" s="206"/>
      <c r="F792" s="424"/>
      <c r="J792" s="1"/>
    </row>
    <row r="793" spans="3:10">
      <c r="C793" s="30"/>
      <c r="D793" s="206"/>
      <c r="E793" s="206"/>
      <c r="F793" s="424"/>
      <c r="J793" s="1"/>
    </row>
    <row r="794" spans="3:10">
      <c r="C794" s="30"/>
      <c r="D794" s="206"/>
      <c r="E794" s="206"/>
      <c r="F794" s="424"/>
      <c r="J794" s="1"/>
    </row>
    <row r="795" spans="3:10">
      <c r="C795" s="30"/>
      <c r="D795" s="206"/>
      <c r="E795" s="206"/>
      <c r="F795" s="424"/>
      <c r="J795" s="1"/>
    </row>
    <row r="796" spans="3:10">
      <c r="C796" s="30"/>
      <c r="D796" s="206"/>
      <c r="E796" s="206"/>
      <c r="F796" s="424"/>
      <c r="J796" s="1"/>
    </row>
    <row r="797" spans="3:10">
      <c r="C797" s="30"/>
      <c r="D797" s="206"/>
      <c r="E797" s="206"/>
      <c r="F797" s="424"/>
      <c r="J797" s="1"/>
    </row>
    <row r="798" spans="3:10">
      <c r="C798" s="30"/>
      <c r="D798" s="206"/>
      <c r="E798" s="206"/>
      <c r="F798" s="424"/>
      <c r="J798" s="1"/>
    </row>
    <row r="799" spans="3:10">
      <c r="C799" s="30"/>
      <c r="D799" s="206"/>
      <c r="E799" s="206"/>
      <c r="F799" s="424"/>
      <c r="J799" s="1"/>
    </row>
    <row r="800" spans="3:10">
      <c r="C800" s="30"/>
      <c r="D800" s="206"/>
      <c r="E800" s="206"/>
      <c r="F800" s="424"/>
      <c r="J800" s="1"/>
    </row>
    <row r="801" spans="3:10">
      <c r="C801" s="30"/>
      <c r="D801" s="206"/>
      <c r="E801" s="206"/>
      <c r="F801" s="424"/>
      <c r="J801" s="1"/>
    </row>
    <row r="802" spans="3:10">
      <c r="C802" s="30"/>
      <c r="D802" s="206"/>
      <c r="E802" s="206"/>
      <c r="F802" s="424"/>
      <c r="J802" s="1"/>
    </row>
    <row r="803" spans="3:10" ht="27" customHeight="1">
      <c r="C803" s="30"/>
      <c r="D803" s="206"/>
      <c r="E803" s="206"/>
      <c r="F803" s="424"/>
      <c r="J803" s="1"/>
    </row>
    <row r="804" spans="3:10">
      <c r="C804" s="30"/>
      <c r="D804" s="206"/>
      <c r="E804" s="206"/>
      <c r="F804" s="424"/>
      <c r="J804" s="1"/>
    </row>
    <row r="805" spans="3:10">
      <c r="C805" s="30"/>
      <c r="D805" s="206"/>
      <c r="E805" s="206"/>
      <c r="F805" s="424"/>
      <c r="J805" s="1"/>
    </row>
    <row r="806" spans="3:10">
      <c r="C806" s="30"/>
      <c r="D806" s="206"/>
      <c r="E806" s="206"/>
      <c r="F806" s="424"/>
      <c r="J806" s="1"/>
    </row>
    <row r="807" spans="3:10">
      <c r="C807" s="30"/>
      <c r="D807" s="206"/>
      <c r="E807" s="206"/>
      <c r="F807" s="424"/>
      <c r="J807" s="1"/>
    </row>
    <row r="808" spans="3:10">
      <c r="C808" s="30"/>
      <c r="D808" s="206"/>
      <c r="E808" s="206"/>
      <c r="F808" s="424"/>
      <c r="J808" s="1"/>
    </row>
    <row r="809" spans="3:10">
      <c r="C809" s="30"/>
      <c r="D809" s="206"/>
      <c r="E809" s="206"/>
      <c r="F809" s="424"/>
      <c r="J809" s="1"/>
    </row>
    <row r="810" spans="3:10">
      <c r="C810" s="30"/>
      <c r="D810" s="206"/>
      <c r="E810" s="206"/>
      <c r="F810" s="424"/>
      <c r="J810" s="1"/>
    </row>
    <row r="811" spans="3:10">
      <c r="C811" s="30"/>
      <c r="D811" s="206"/>
      <c r="E811" s="206"/>
      <c r="F811" s="424"/>
      <c r="J811" s="1"/>
    </row>
    <row r="812" spans="3:10">
      <c r="C812" s="30"/>
      <c r="D812" s="206"/>
      <c r="E812" s="206"/>
      <c r="F812" s="424"/>
      <c r="J812" s="1"/>
    </row>
    <row r="813" spans="3:10">
      <c r="C813" s="30"/>
      <c r="D813" s="206"/>
      <c r="E813" s="206"/>
      <c r="F813" s="424"/>
      <c r="J813" s="1"/>
    </row>
    <row r="814" spans="3:10">
      <c r="C814" s="30"/>
      <c r="D814" s="206"/>
      <c r="E814" s="206"/>
      <c r="F814" s="424"/>
      <c r="J814" s="1"/>
    </row>
    <row r="815" spans="3:10">
      <c r="C815" s="30"/>
      <c r="D815" s="206"/>
      <c r="E815" s="206"/>
      <c r="F815" s="424"/>
      <c r="J815" s="1"/>
    </row>
    <row r="816" spans="3:10">
      <c r="C816" s="30"/>
      <c r="D816" s="206"/>
      <c r="E816" s="206"/>
      <c r="F816" s="424"/>
      <c r="J816" s="1"/>
    </row>
    <row r="817" spans="3:10">
      <c r="C817" s="30"/>
      <c r="D817" s="206"/>
      <c r="E817" s="206"/>
      <c r="F817" s="424"/>
      <c r="J817" s="1"/>
    </row>
    <row r="818" spans="3:10">
      <c r="C818" s="30"/>
      <c r="D818" s="206"/>
      <c r="E818" s="206"/>
      <c r="F818" s="424"/>
      <c r="J818" s="1"/>
    </row>
    <row r="819" spans="3:10">
      <c r="C819" s="30"/>
      <c r="D819" s="206"/>
      <c r="E819" s="206"/>
      <c r="F819" s="424"/>
      <c r="J819" s="1"/>
    </row>
    <row r="820" spans="3:10">
      <c r="C820" s="30"/>
      <c r="D820" s="206"/>
      <c r="E820" s="206"/>
      <c r="F820" s="424"/>
      <c r="J820" s="1"/>
    </row>
    <row r="821" spans="3:10">
      <c r="C821" s="30"/>
      <c r="D821" s="206"/>
      <c r="E821" s="206"/>
      <c r="F821" s="424"/>
      <c r="J821" s="1"/>
    </row>
    <row r="822" spans="3:10">
      <c r="C822" s="30"/>
      <c r="D822" s="206"/>
      <c r="E822" s="206"/>
      <c r="F822" s="424"/>
      <c r="J822" s="1"/>
    </row>
    <row r="823" spans="3:10">
      <c r="C823" s="30"/>
      <c r="D823" s="206"/>
      <c r="E823" s="206"/>
      <c r="F823" s="424"/>
      <c r="J823" s="1"/>
    </row>
    <row r="824" spans="3:10">
      <c r="C824" s="30"/>
      <c r="D824" s="206"/>
      <c r="E824" s="206"/>
      <c r="F824" s="424"/>
      <c r="J824" s="1"/>
    </row>
    <row r="825" spans="3:10">
      <c r="C825" s="30"/>
      <c r="D825" s="206"/>
      <c r="E825" s="206"/>
      <c r="F825" s="424"/>
      <c r="J825" s="1"/>
    </row>
    <row r="826" spans="3:10">
      <c r="C826" s="30"/>
      <c r="D826" s="206"/>
      <c r="E826" s="206"/>
      <c r="F826" s="424"/>
      <c r="J826" s="1"/>
    </row>
    <row r="827" spans="3:10">
      <c r="C827" s="30"/>
      <c r="D827" s="206"/>
      <c r="E827" s="206"/>
      <c r="F827" s="424"/>
      <c r="J827" s="1"/>
    </row>
    <row r="828" spans="3:10">
      <c r="C828" s="30"/>
      <c r="D828" s="206"/>
      <c r="E828" s="206"/>
      <c r="F828" s="424"/>
      <c r="J828" s="1"/>
    </row>
    <row r="829" spans="3:10">
      <c r="C829" s="30"/>
      <c r="D829" s="206"/>
      <c r="E829" s="206"/>
      <c r="F829" s="424"/>
      <c r="J829" s="1"/>
    </row>
    <row r="830" spans="3:10">
      <c r="C830" s="30"/>
      <c r="D830" s="206"/>
      <c r="E830" s="206"/>
      <c r="F830" s="424"/>
      <c r="J830" s="1"/>
    </row>
    <row r="831" spans="3:10">
      <c r="C831" s="30"/>
      <c r="D831" s="206"/>
      <c r="E831" s="206"/>
      <c r="F831" s="424"/>
      <c r="J831" s="1"/>
    </row>
    <row r="832" spans="3:10">
      <c r="C832" s="30"/>
      <c r="D832" s="206"/>
      <c r="E832" s="206"/>
      <c r="F832" s="424"/>
      <c r="J832" s="1"/>
    </row>
    <row r="833" spans="3:10">
      <c r="C833" s="30"/>
      <c r="D833" s="206"/>
      <c r="E833" s="206"/>
      <c r="F833" s="424"/>
      <c r="J833" s="1"/>
    </row>
    <row r="834" spans="3:10">
      <c r="C834" s="30"/>
      <c r="D834" s="206"/>
      <c r="E834" s="206"/>
      <c r="F834" s="424"/>
      <c r="J834" s="1"/>
    </row>
    <row r="835" spans="3:10">
      <c r="C835" s="30"/>
      <c r="D835" s="206"/>
      <c r="E835" s="206"/>
      <c r="F835" s="424"/>
      <c r="J835" s="1"/>
    </row>
    <row r="836" spans="3:10">
      <c r="C836" s="30"/>
      <c r="D836" s="206"/>
      <c r="E836" s="206"/>
      <c r="F836" s="424"/>
      <c r="J836" s="1"/>
    </row>
    <row r="837" spans="3:10">
      <c r="C837" s="30"/>
      <c r="D837" s="206"/>
      <c r="E837" s="206"/>
      <c r="F837" s="424"/>
      <c r="J837" s="1"/>
    </row>
    <row r="838" spans="3:10">
      <c r="C838" s="30"/>
      <c r="D838" s="206"/>
      <c r="E838" s="206"/>
      <c r="F838" s="424"/>
      <c r="J838" s="1"/>
    </row>
    <row r="839" spans="3:10">
      <c r="C839" s="30"/>
      <c r="D839" s="206"/>
      <c r="E839" s="206"/>
      <c r="F839" s="424"/>
      <c r="J839" s="1"/>
    </row>
    <row r="840" spans="3:10">
      <c r="C840" s="30"/>
      <c r="D840" s="206"/>
      <c r="E840" s="206"/>
      <c r="F840" s="424"/>
      <c r="J840" s="1"/>
    </row>
    <row r="841" spans="3:10">
      <c r="C841" s="30"/>
      <c r="D841" s="206"/>
      <c r="E841" s="206"/>
      <c r="F841" s="424"/>
      <c r="J841" s="1"/>
    </row>
    <row r="842" spans="3:10">
      <c r="C842" s="30"/>
      <c r="D842" s="206"/>
      <c r="E842" s="206"/>
      <c r="F842" s="424"/>
      <c r="J842" s="1"/>
    </row>
    <row r="843" spans="3:10" ht="78" customHeight="1">
      <c r="C843" s="30"/>
      <c r="D843" s="206"/>
      <c r="E843" s="206"/>
      <c r="F843" s="424"/>
      <c r="J843" s="1"/>
    </row>
    <row r="844" spans="3:10">
      <c r="C844" s="30"/>
      <c r="D844" s="206"/>
      <c r="E844" s="206"/>
      <c r="F844" s="424"/>
      <c r="J844" s="1"/>
    </row>
    <row r="845" spans="3:10">
      <c r="C845" s="30"/>
      <c r="D845" s="206"/>
      <c r="E845" s="206"/>
      <c r="F845" s="424"/>
      <c r="J845" s="1"/>
    </row>
    <row r="846" spans="3:10">
      <c r="C846" s="30"/>
      <c r="D846" s="206"/>
      <c r="E846" s="206"/>
      <c r="F846" s="424"/>
      <c r="J846" s="1"/>
    </row>
    <row r="847" spans="3:10">
      <c r="C847" s="30"/>
      <c r="D847" s="206"/>
      <c r="E847" s="206"/>
      <c r="F847" s="424"/>
      <c r="J847" s="1"/>
    </row>
    <row r="848" spans="3:10">
      <c r="C848" s="30"/>
      <c r="D848" s="206"/>
      <c r="E848" s="206"/>
      <c r="F848" s="424"/>
      <c r="J848" s="1"/>
    </row>
    <row r="849" spans="3:10">
      <c r="C849" s="139"/>
      <c r="D849" s="206"/>
      <c r="E849" s="61"/>
      <c r="F849" s="689"/>
      <c r="G849" s="32"/>
      <c r="J849" s="1"/>
    </row>
    <row r="850" spans="3:10">
      <c r="J850" s="1"/>
    </row>
    <row r="851" spans="3:10">
      <c r="J851" s="1"/>
    </row>
    <row r="852" spans="3:10">
      <c r="J852" s="1"/>
    </row>
    <row r="853" spans="3:10">
      <c r="J853" s="1"/>
    </row>
    <row r="854" spans="3:10">
      <c r="J854" s="1"/>
    </row>
    <row r="855" spans="3:10">
      <c r="J855" s="1"/>
    </row>
    <row r="856" spans="3:10">
      <c r="J856" s="1"/>
    </row>
    <row r="857" spans="3:10">
      <c r="J857" s="1"/>
    </row>
    <row r="858" spans="3:10">
      <c r="J858" s="1"/>
    </row>
    <row r="859" spans="3:10">
      <c r="J859" s="1"/>
    </row>
    <row r="860" spans="3:10">
      <c r="J860" s="1"/>
    </row>
    <row r="861" spans="3:10">
      <c r="J861" s="1"/>
    </row>
    <row r="862" spans="3:10">
      <c r="J862" s="1"/>
    </row>
    <row r="863" spans="3:10">
      <c r="J863" s="1"/>
    </row>
    <row r="864" spans="3:10">
      <c r="J864" s="1"/>
    </row>
    <row r="865" spans="10:10">
      <c r="J865" s="1"/>
    </row>
    <row r="866" spans="10:10">
      <c r="J866" s="1"/>
    </row>
    <row r="867" spans="10:10">
      <c r="J867" s="1"/>
    </row>
  </sheetData>
  <sheetProtection password="EBEA" sheet="1" objects="1" scenarios="1" selectLockedCells="1"/>
  <mergeCells count="8">
    <mergeCell ref="D33:E33"/>
    <mergeCell ref="D37:E37"/>
    <mergeCell ref="D20:E20"/>
    <mergeCell ref="G2:G3"/>
    <mergeCell ref="A2:B3"/>
    <mergeCell ref="C2:C3"/>
    <mergeCell ref="D2:F2"/>
    <mergeCell ref="D29:E29"/>
  </mergeCells>
  <phoneticPr fontId="0" type="noConversion"/>
  <pageMargins left="0.94488188976377963" right="0.23622047244094491" top="0.39370078740157483" bottom="0.39370078740157483" header="0.51181102362204722" footer="0.51181102362204722"/>
  <pageSetup paperSize="9" scale="82" firstPageNumber="12" orientation="portrait" useFirstPageNumber="1" verticalDpi="300" r:id="rId1"/>
  <headerFooter alignWithMargins="0"/>
  <rowBreaks count="1" manualBreakCount="1">
    <brk id="1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905"/>
  <sheetViews>
    <sheetView zoomScaleNormal="100" workbookViewId="0">
      <selection activeCell="F10" sqref="F10"/>
    </sheetView>
  </sheetViews>
  <sheetFormatPr defaultColWidth="9.28515625" defaultRowHeight="12.75"/>
  <cols>
    <col min="1" max="1" width="7" style="1" customWidth="1"/>
    <col min="2" max="2" width="3.28515625" style="1" customWidth="1"/>
    <col min="3" max="3" width="43.5703125" style="29" customWidth="1"/>
    <col min="4" max="4" width="7.140625" style="210" customWidth="1"/>
    <col min="5" max="5" width="9.140625" style="31" customWidth="1"/>
    <col min="6" max="6" width="8.28515625" style="30" customWidth="1"/>
    <col min="7" max="7" width="13" style="1" customWidth="1"/>
    <col min="8" max="9" width="9.28515625" style="1" customWidth="1"/>
    <col min="10" max="10" width="9.5703125" style="30" customWidth="1"/>
    <col min="11" max="16384" width="9.28515625" style="1"/>
  </cols>
  <sheetData>
    <row r="1" spans="1:10" ht="14.25" customHeight="1" thickBot="1">
      <c r="A1" s="53"/>
      <c r="D1" s="33"/>
      <c r="E1" s="20"/>
      <c r="F1" s="1"/>
      <c r="H1" s="33"/>
      <c r="I1" s="33"/>
      <c r="J1" s="32"/>
    </row>
    <row r="2" spans="1:10" ht="16.5" customHeight="1">
      <c r="A2" s="1021" t="s">
        <v>656</v>
      </c>
      <c r="B2" s="1022"/>
      <c r="C2" s="1025" t="s">
        <v>680</v>
      </c>
      <c r="D2" s="1027" t="s">
        <v>571</v>
      </c>
      <c r="E2" s="1027"/>
      <c r="F2" s="1028"/>
      <c r="G2" s="1019" t="s">
        <v>660</v>
      </c>
      <c r="H2" s="33"/>
      <c r="I2" s="33"/>
      <c r="J2" s="32"/>
    </row>
    <row r="3" spans="1:10" ht="22.5" customHeight="1" thickBot="1">
      <c r="A3" s="1023"/>
      <c r="B3" s="1024"/>
      <c r="C3" s="1026"/>
      <c r="D3" s="98" t="s">
        <v>657</v>
      </c>
      <c r="E3" s="98" t="s">
        <v>658</v>
      </c>
      <c r="F3" s="101" t="s">
        <v>659</v>
      </c>
      <c r="G3" s="1020"/>
      <c r="H3" s="33"/>
      <c r="I3" s="33"/>
      <c r="J3" s="32"/>
    </row>
    <row r="4" spans="1:10" ht="12.75" customHeight="1">
      <c r="A4" s="55"/>
      <c r="B4" s="54"/>
      <c r="C4" s="54"/>
      <c r="D4" s="33"/>
      <c r="E4" s="36"/>
      <c r="F4" s="23"/>
      <c r="G4" s="32"/>
      <c r="H4" s="33"/>
      <c r="I4" s="33"/>
      <c r="J4" s="32"/>
    </row>
    <row r="5" spans="1:10" ht="12" customHeight="1">
      <c r="A5" s="44"/>
      <c r="B5" s="39"/>
      <c r="D5" s="206"/>
      <c r="E5" s="41"/>
      <c r="F5" s="32"/>
      <c r="G5" s="32"/>
      <c r="H5" s="33"/>
      <c r="I5" s="33"/>
      <c r="J5" s="32"/>
    </row>
    <row r="6" spans="1:10" s="40" customFormat="1" ht="15" customHeight="1">
      <c r="A6" s="776" t="s">
        <v>540</v>
      </c>
      <c r="B6" s="777"/>
      <c r="C6" s="841" t="s">
        <v>266</v>
      </c>
      <c r="D6" s="846"/>
      <c r="E6" s="858"/>
      <c r="F6" s="848"/>
      <c r="G6" s="849"/>
      <c r="H6" s="207"/>
      <c r="I6" s="207"/>
      <c r="J6" s="42"/>
    </row>
    <row r="7" spans="1:10" ht="12.75" customHeight="1">
      <c r="A7" s="34"/>
      <c r="B7" s="35"/>
      <c r="C7" s="140"/>
      <c r="D7" s="207"/>
      <c r="E7" s="41"/>
      <c r="F7" s="142"/>
      <c r="G7" s="42"/>
      <c r="H7" s="33"/>
      <c r="I7" s="33"/>
      <c r="J7" s="32"/>
    </row>
    <row r="8" spans="1:10" ht="13.5" customHeight="1">
      <c r="A8" s="55" t="s">
        <v>566</v>
      </c>
      <c r="C8" s="37" t="s">
        <v>268</v>
      </c>
      <c r="D8" s="59"/>
      <c r="E8" s="36"/>
      <c r="F8" s="32"/>
      <c r="H8" s="33"/>
      <c r="I8" s="33"/>
      <c r="J8" s="32"/>
    </row>
    <row r="9" spans="1:10" ht="104.25" customHeight="1">
      <c r="A9" s="38"/>
      <c r="C9" s="29" t="s">
        <v>539</v>
      </c>
      <c r="D9" s="206"/>
      <c r="E9" s="64"/>
      <c r="F9" s="32"/>
      <c r="J9" s="32"/>
    </row>
    <row r="10" spans="1:10" ht="12.75" customHeight="1">
      <c r="A10" s="55"/>
      <c r="C10" s="29" t="s">
        <v>411</v>
      </c>
      <c r="D10" s="206" t="s">
        <v>249</v>
      </c>
      <c r="E10" s="61">
        <v>600</v>
      </c>
      <c r="F10" s="919">
        <v>0</v>
      </c>
      <c r="G10" s="32">
        <f>E10*F10</f>
        <v>0</v>
      </c>
      <c r="J10" s="32"/>
    </row>
    <row r="11" spans="1:10" ht="12.75" customHeight="1">
      <c r="A11" s="55"/>
      <c r="D11" s="33"/>
      <c r="E11" s="64"/>
      <c r="F11" s="32"/>
      <c r="G11" s="32"/>
      <c r="J11" s="42"/>
    </row>
    <row r="12" spans="1:10" ht="14.25" customHeight="1" thickBot="1">
      <c r="A12" s="116" t="s">
        <v>540</v>
      </c>
      <c r="B12" s="107"/>
      <c r="C12" s="108" t="s">
        <v>412</v>
      </c>
      <c r="D12" s="248"/>
      <c r="E12" s="63"/>
      <c r="F12" s="52"/>
      <c r="G12" s="375">
        <f>G10</f>
        <v>0</v>
      </c>
      <c r="H12" s="43"/>
      <c r="I12" s="20"/>
      <c r="J12" s="32"/>
    </row>
    <row r="13" spans="1:10">
      <c r="A13" s="44"/>
      <c r="B13" s="39"/>
      <c r="C13" s="143"/>
      <c r="D13" s="206"/>
      <c r="E13" s="41"/>
      <c r="F13" s="32"/>
      <c r="G13" s="32"/>
      <c r="H13" s="43"/>
      <c r="I13" s="20"/>
      <c r="J13" s="32"/>
    </row>
    <row r="14" spans="1:10">
      <c r="A14" s="44"/>
      <c r="B14" s="39"/>
      <c r="C14" s="145"/>
      <c r="D14" s="206"/>
      <c r="E14" s="41"/>
      <c r="F14" s="32"/>
      <c r="G14" s="689" t="s">
        <v>2119</v>
      </c>
      <c r="H14" s="43"/>
      <c r="I14" s="20"/>
      <c r="J14" s="32"/>
    </row>
    <row r="15" spans="1:10" ht="192" customHeight="1">
      <c r="A15" s="44"/>
      <c r="B15" s="39"/>
      <c r="C15" s="143"/>
      <c r="D15" s="33"/>
      <c r="E15" s="41"/>
      <c r="F15" s="32"/>
      <c r="G15" s="32"/>
      <c r="H15" s="43"/>
      <c r="I15" s="20"/>
      <c r="J15" s="32"/>
    </row>
    <row r="16" spans="1:10" ht="11.25" customHeight="1">
      <c r="A16" s="44"/>
      <c r="B16" s="39"/>
      <c r="C16" s="145"/>
      <c r="D16" s="206"/>
      <c r="E16" s="41"/>
      <c r="F16" s="32"/>
      <c r="G16" s="32"/>
      <c r="H16" s="43"/>
      <c r="I16" s="20"/>
      <c r="J16" s="32"/>
    </row>
    <row r="17" spans="1:10" ht="13.5" customHeight="1">
      <c r="A17" s="55"/>
      <c r="C17" s="37"/>
      <c r="D17" s="33"/>
      <c r="E17" s="64"/>
      <c r="F17" s="23"/>
      <c r="G17" s="23"/>
      <c r="H17" s="43"/>
      <c r="I17" s="20"/>
      <c r="J17" s="32"/>
    </row>
    <row r="18" spans="1:10" ht="67.5" customHeight="1">
      <c r="A18" s="38"/>
      <c r="D18" s="206"/>
      <c r="E18" s="64"/>
      <c r="F18" s="23"/>
      <c r="G18" s="23"/>
      <c r="H18" s="43"/>
      <c r="I18" s="20"/>
      <c r="J18" s="32"/>
    </row>
    <row r="19" spans="1:10" ht="13.5" customHeight="1">
      <c r="A19" s="55"/>
      <c r="D19" s="225"/>
      <c r="E19" s="41"/>
      <c r="F19" s="32"/>
      <c r="G19" s="32"/>
      <c r="H19" s="46"/>
      <c r="I19" s="20"/>
      <c r="J19" s="32"/>
    </row>
    <row r="20" spans="1:10" ht="12.75" customHeight="1">
      <c r="A20" s="55"/>
      <c r="C20" s="139"/>
      <c r="D20" s="33"/>
      <c r="E20" s="61"/>
      <c r="F20" s="32"/>
      <c r="H20" s="46"/>
      <c r="I20" s="20"/>
      <c r="J20" s="32"/>
    </row>
    <row r="21" spans="1:10" ht="12" customHeight="1">
      <c r="A21" s="55"/>
      <c r="C21" s="37"/>
      <c r="D21" s="33"/>
      <c r="E21" s="64"/>
      <c r="F21" s="23"/>
      <c r="G21" s="23"/>
      <c r="H21" s="46"/>
      <c r="I21" s="20"/>
      <c r="J21" s="32"/>
    </row>
    <row r="22" spans="1:10" ht="74.25" customHeight="1">
      <c r="A22" s="55"/>
      <c r="C22" s="176"/>
      <c r="D22" s="225"/>
      <c r="E22" s="41"/>
      <c r="F22" s="32"/>
      <c r="G22" s="32"/>
      <c r="H22" s="46"/>
      <c r="I22" s="20"/>
      <c r="J22" s="32"/>
    </row>
    <row r="23" spans="1:10" ht="42" customHeight="1">
      <c r="A23" s="55"/>
      <c r="D23" s="225"/>
      <c r="E23" s="41"/>
      <c r="F23" s="32"/>
      <c r="G23" s="32"/>
      <c r="H23" s="46"/>
      <c r="I23" s="20"/>
      <c r="J23" s="32"/>
    </row>
    <row r="24" spans="1:10" ht="12" customHeight="1">
      <c r="D24" s="225"/>
      <c r="E24" s="41"/>
      <c r="F24" s="32"/>
      <c r="G24" s="32"/>
      <c r="H24" s="46"/>
      <c r="I24" s="20"/>
      <c r="J24" s="32"/>
    </row>
    <row r="25" spans="1:10" ht="12.75" customHeight="1">
      <c r="D25" s="33"/>
      <c r="E25" s="64"/>
      <c r="F25" s="23"/>
      <c r="G25" s="23"/>
      <c r="H25" s="46"/>
      <c r="I25" s="20"/>
      <c r="J25" s="32"/>
    </row>
    <row r="26" spans="1:10" ht="12.75" customHeight="1">
      <c r="A26" s="55"/>
      <c r="C26" s="37"/>
      <c r="D26" s="33"/>
      <c r="E26" s="64"/>
      <c r="F26" s="23"/>
      <c r="G26" s="23"/>
      <c r="H26" s="46"/>
      <c r="I26" s="20"/>
      <c r="J26" s="32"/>
    </row>
    <row r="27" spans="1:10">
      <c r="A27" s="39"/>
      <c r="B27" s="58"/>
      <c r="C27" s="176"/>
      <c r="D27" s="206"/>
      <c r="E27" s="64"/>
      <c r="F27" s="32"/>
      <c r="G27" s="32"/>
      <c r="H27" s="46"/>
      <c r="I27" s="20"/>
      <c r="J27" s="32"/>
    </row>
    <row r="28" spans="1:10" ht="27" customHeight="1">
      <c r="A28" s="39"/>
      <c r="B28" s="58"/>
      <c r="C28" s="130"/>
      <c r="D28" s="206"/>
      <c r="E28" s="64"/>
      <c r="F28" s="32"/>
      <c r="G28" s="32"/>
      <c r="H28" s="46"/>
      <c r="I28" s="20"/>
      <c r="J28" s="32"/>
    </row>
    <row r="29" spans="1:10" ht="12.75" customHeight="1">
      <c r="A29" s="44"/>
      <c r="B29" s="39"/>
      <c r="C29" s="130"/>
      <c r="D29" s="225"/>
      <c r="E29" s="41"/>
      <c r="F29" s="32"/>
      <c r="G29" s="32"/>
      <c r="H29" s="46"/>
      <c r="I29" s="20"/>
      <c r="J29" s="32"/>
    </row>
    <row r="30" spans="1:10">
      <c r="A30" s="57"/>
      <c r="C30" s="37"/>
      <c r="D30" s="33"/>
      <c r="E30" s="36"/>
      <c r="F30" s="23"/>
      <c r="G30" s="32"/>
      <c r="H30" s="46"/>
      <c r="I30" s="20"/>
      <c r="J30" s="32"/>
    </row>
    <row r="31" spans="1:10">
      <c r="A31" s="55"/>
      <c r="C31" s="37"/>
      <c r="D31" s="33"/>
      <c r="E31" s="64"/>
      <c r="F31" s="23"/>
      <c r="G31" s="23"/>
      <c r="H31" s="46"/>
      <c r="I31" s="20"/>
      <c r="J31" s="32"/>
    </row>
    <row r="32" spans="1:10" ht="25.5" customHeight="1">
      <c r="A32" s="57"/>
      <c r="C32" s="176"/>
      <c r="D32" s="33"/>
      <c r="E32" s="36"/>
      <c r="F32" s="23"/>
      <c r="G32" s="32"/>
      <c r="H32" s="46"/>
      <c r="I32" s="20"/>
      <c r="J32" s="32"/>
    </row>
    <row r="33" spans="1:10">
      <c r="A33" s="57"/>
      <c r="C33" s="37"/>
      <c r="D33" s="225"/>
      <c r="E33" s="41"/>
      <c r="F33" s="32"/>
      <c r="G33" s="32"/>
      <c r="H33" s="46"/>
      <c r="I33" s="20"/>
      <c r="J33" s="32"/>
    </row>
    <row r="34" spans="1:10">
      <c r="A34" s="57"/>
      <c r="C34" s="37"/>
      <c r="D34" s="33"/>
      <c r="E34" s="36"/>
      <c r="F34" s="23"/>
      <c r="G34" s="32"/>
      <c r="H34" s="46"/>
      <c r="I34" s="20"/>
      <c r="J34" s="32"/>
    </row>
    <row r="35" spans="1:10">
      <c r="A35" s="57"/>
      <c r="C35" s="37"/>
      <c r="D35" s="33"/>
      <c r="E35" s="36"/>
      <c r="F35" s="23"/>
      <c r="G35" s="32"/>
      <c r="H35" s="46"/>
      <c r="I35" s="20"/>
      <c r="J35" s="32"/>
    </row>
    <row r="36" spans="1:10">
      <c r="A36" s="57"/>
      <c r="C36" s="37"/>
      <c r="D36" s="33"/>
      <c r="E36" s="36"/>
      <c r="F36" s="23"/>
      <c r="G36" s="32"/>
      <c r="H36" s="46"/>
      <c r="I36" s="20"/>
      <c r="J36" s="32"/>
    </row>
    <row r="37" spans="1:10">
      <c r="A37" s="57"/>
      <c r="C37" s="37"/>
      <c r="D37" s="33"/>
      <c r="E37" s="36"/>
      <c r="F37" s="23"/>
      <c r="G37" s="32"/>
      <c r="H37" s="46"/>
      <c r="I37" s="20"/>
      <c r="J37" s="32"/>
    </row>
    <row r="38" spans="1:10">
      <c r="A38" s="57"/>
      <c r="C38" s="37"/>
      <c r="D38" s="33"/>
      <c r="E38" s="36"/>
      <c r="F38" s="23"/>
      <c r="G38" s="32"/>
      <c r="H38" s="46"/>
      <c r="I38" s="20"/>
      <c r="J38" s="32"/>
    </row>
    <row r="39" spans="1:10">
      <c r="A39" s="57"/>
      <c r="C39" s="37"/>
      <c r="D39" s="33"/>
      <c r="E39" s="36"/>
      <c r="F39" s="23"/>
      <c r="G39" s="32"/>
      <c r="H39" s="46"/>
      <c r="I39" s="20"/>
      <c r="J39" s="32"/>
    </row>
    <row r="40" spans="1:10">
      <c r="A40" s="57"/>
      <c r="C40" s="37"/>
      <c r="D40" s="33"/>
      <c r="E40" s="36"/>
      <c r="F40" s="23"/>
      <c r="G40" s="32"/>
      <c r="H40" s="46"/>
      <c r="I40" s="20"/>
      <c r="J40" s="32"/>
    </row>
    <row r="41" spans="1:10">
      <c r="A41" s="57"/>
      <c r="C41" s="37"/>
      <c r="D41" s="33"/>
      <c r="E41" s="36"/>
      <c r="F41" s="23"/>
      <c r="G41" s="32"/>
      <c r="H41" s="46"/>
      <c r="I41" s="20"/>
      <c r="J41" s="32"/>
    </row>
    <row r="42" spans="1:10">
      <c r="A42" s="57"/>
      <c r="C42" s="37"/>
      <c r="D42" s="33"/>
      <c r="E42" s="36"/>
      <c r="F42" s="23"/>
      <c r="G42" s="32"/>
      <c r="H42" s="46"/>
      <c r="I42" s="20"/>
      <c r="J42" s="32"/>
    </row>
    <row r="43" spans="1:10">
      <c r="A43" s="57"/>
      <c r="C43" s="37"/>
      <c r="D43" s="33"/>
      <c r="E43" s="36"/>
      <c r="F43" s="23"/>
      <c r="G43" s="32"/>
      <c r="H43" s="46"/>
      <c r="I43" s="20"/>
      <c r="J43" s="32"/>
    </row>
    <row r="44" spans="1:10">
      <c r="A44" s="57"/>
      <c r="C44" s="37"/>
      <c r="D44" s="33"/>
      <c r="E44" s="36"/>
      <c r="F44" s="23"/>
      <c r="G44" s="32"/>
      <c r="H44" s="46"/>
      <c r="I44" s="20"/>
      <c r="J44" s="32"/>
    </row>
    <row r="45" spans="1:10">
      <c r="A45" s="57"/>
      <c r="C45" s="37"/>
      <c r="D45" s="33"/>
      <c r="E45" s="36"/>
      <c r="F45" s="23"/>
      <c r="G45" s="32"/>
      <c r="H45" s="46"/>
      <c r="I45" s="20"/>
      <c r="J45" s="32"/>
    </row>
    <row r="46" spans="1:10">
      <c r="A46" s="57"/>
      <c r="C46" s="37"/>
      <c r="D46" s="33"/>
      <c r="E46" s="36"/>
      <c r="F46" s="23"/>
      <c r="G46" s="32"/>
      <c r="H46" s="46"/>
      <c r="I46" s="20"/>
      <c r="J46" s="32"/>
    </row>
    <row r="47" spans="1:10">
      <c r="A47" s="57"/>
      <c r="C47" s="37"/>
      <c r="D47" s="33"/>
      <c r="E47" s="36"/>
      <c r="F47" s="23"/>
      <c r="G47" s="32"/>
      <c r="H47" s="46"/>
      <c r="I47" s="20"/>
      <c r="J47" s="32"/>
    </row>
    <row r="48" spans="1:10">
      <c r="A48" s="57"/>
      <c r="C48" s="37"/>
      <c r="D48" s="33"/>
      <c r="E48" s="36"/>
      <c r="F48" s="23"/>
      <c r="G48" s="32"/>
      <c r="H48" s="46"/>
      <c r="I48" s="20"/>
      <c r="J48" s="32"/>
    </row>
    <row r="49" spans="1:10">
      <c r="A49" s="57"/>
      <c r="C49" s="37"/>
      <c r="D49" s="33"/>
      <c r="E49" s="36"/>
      <c r="F49" s="23"/>
      <c r="G49" s="32"/>
      <c r="H49" s="46"/>
      <c r="I49" s="20"/>
      <c r="J49" s="32"/>
    </row>
    <row r="50" spans="1:10">
      <c r="A50" s="57"/>
      <c r="C50" s="37"/>
      <c r="D50" s="33"/>
      <c r="E50" s="36"/>
      <c r="F50" s="23"/>
      <c r="G50" s="32"/>
      <c r="H50" s="46"/>
      <c r="I50" s="20"/>
      <c r="J50" s="32"/>
    </row>
    <row r="51" spans="1:10" ht="12.75" customHeight="1">
      <c r="A51" s="55"/>
      <c r="C51" s="131"/>
      <c r="D51" s="225"/>
      <c r="E51" s="41"/>
      <c r="F51" s="32"/>
      <c r="G51" s="32"/>
      <c r="H51" s="46"/>
      <c r="I51" s="20"/>
      <c r="J51" s="32"/>
    </row>
    <row r="52" spans="1:10" ht="13.5" customHeight="1">
      <c r="A52" s="55"/>
      <c r="C52" s="133"/>
      <c r="D52" s="225"/>
      <c r="E52" s="41"/>
      <c r="F52" s="32"/>
      <c r="G52" s="32"/>
      <c r="H52" s="46"/>
      <c r="I52" s="20"/>
      <c r="J52" s="32"/>
    </row>
    <row r="53" spans="1:10" ht="13.5" customHeight="1">
      <c r="A53" s="44"/>
      <c r="B53" s="39"/>
      <c r="C53" s="130"/>
      <c r="D53" s="225"/>
      <c r="E53" s="41"/>
      <c r="F53" s="32"/>
      <c r="G53" s="32"/>
      <c r="H53" s="46"/>
      <c r="I53" s="20"/>
      <c r="J53" s="32"/>
    </row>
    <row r="54" spans="1:10" ht="14.25" customHeight="1">
      <c r="A54" s="44"/>
      <c r="B54" s="39"/>
      <c r="D54" s="225"/>
      <c r="E54" s="41"/>
      <c r="F54" s="32"/>
      <c r="G54" s="32"/>
      <c r="H54" s="46"/>
      <c r="I54" s="20"/>
      <c r="J54" s="32"/>
    </row>
    <row r="55" spans="1:10" ht="13.5" customHeight="1">
      <c r="A55" s="57"/>
      <c r="C55" s="37"/>
      <c r="D55" s="33"/>
      <c r="E55" s="36"/>
      <c r="F55" s="23"/>
      <c r="G55" s="32"/>
      <c r="H55" s="46"/>
      <c r="I55" s="20"/>
      <c r="J55" s="32"/>
    </row>
    <row r="56" spans="1:10" ht="13.5" customHeight="1">
      <c r="A56" s="55"/>
      <c r="C56" s="131"/>
      <c r="D56" s="225"/>
      <c r="E56" s="41"/>
      <c r="F56" s="32"/>
      <c r="G56" s="32"/>
      <c r="H56" s="46"/>
      <c r="I56" s="20"/>
      <c r="J56" s="32"/>
    </row>
    <row r="57" spans="1:10" ht="14.25" customHeight="1">
      <c r="A57" s="55"/>
      <c r="C57" s="133"/>
      <c r="D57" s="225"/>
      <c r="E57" s="41"/>
      <c r="F57" s="32"/>
      <c r="G57" s="32"/>
      <c r="H57" s="46"/>
      <c r="I57" s="20"/>
      <c r="J57" s="32"/>
    </row>
    <row r="58" spans="1:10" ht="14.25" customHeight="1">
      <c r="A58" s="44"/>
      <c r="B58" s="39"/>
      <c r="C58" s="130"/>
      <c r="D58" s="225"/>
      <c r="E58" s="41"/>
      <c r="F58" s="32"/>
      <c r="G58" s="32"/>
      <c r="H58" s="46"/>
      <c r="I58" s="20"/>
      <c r="J58" s="32"/>
    </row>
    <row r="59" spans="1:10" ht="13.5" customHeight="1">
      <c r="A59" s="44"/>
      <c r="B59" s="39"/>
      <c r="C59" s="177"/>
      <c r="D59" s="33"/>
      <c r="E59" s="36"/>
      <c r="F59" s="32"/>
      <c r="G59" s="32"/>
      <c r="H59" s="46"/>
      <c r="I59" s="20"/>
      <c r="J59" s="32"/>
    </row>
    <row r="60" spans="1:10" ht="12.75" customHeight="1">
      <c r="A60" s="57"/>
      <c r="C60" s="37"/>
      <c r="D60" s="33"/>
      <c r="E60" s="36"/>
      <c r="F60" s="23"/>
      <c r="G60" s="32"/>
      <c r="H60" s="46"/>
      <c r="I60" s="20"/>
      <c r="J60" s="32"/>
    </row>
    <row r="61" spans="1:10" ht="62.25" customHeight="1">
      <c r="A61" s="44"/>
      <c r="B61" s="39"/>
      <c r="C61" s="176"/>
      <c r="D61" s="225"/>
      <c r="E61" s="41"/>
      <c r="F61" s="32"/>
      <c r="G61" s="32"/>
      <c r="H61" s="46"/>
      <c r="I61" s="20"/>
      <c r="J61" s="32"/>
    </row>
    <row r="62" spans="1:10" ht="12.75" customHeight="1">
      <c r="A62" s="44"/>
      <c r="B62" s="39"/>
      <c r="C62" s="133"/>
      <c r="D62" s="225"/>
      <c r="E62" s="41"/>
      <c r="F62" s="32"/>
      <c r="G62" s="32"/>
      <c r="H62" s="46"/>
      <c r="I62" s="20"/>
      <c r="J62" s="32"/>
    </row>
    <row r="63" spans="1:10" ht="13.5" customHeight="1">
      <c r="A63" s="47"/>
      <c r="B63" s="39"/>
      <c r="C63" s="130"/>
      <c r="D63" s="225"/>
      <c r="E63" s="41"/>
      <c r="F63" s="32"/>
      <c r="G63" s="32"/>
      <c r="H63" s="46"/>
      <c r="I63" s="20"/>
      <c r="J63" s="32"/>
    </row>
    <row r="64" spans="1:10" ht="11.25" customHeight="1">
      <c r="A64" s="44"/>
      <c r="B64" s="39"/>
      <c r="C64" s="45"/>
      <c r="D64" s="33"/>
      <c r="E64" s="36"/>
      <c r="F64" s="32"/>
      <c r="G64" s="32"/>
      <c r="H64" s="46"/>
      <c r="I64" s="20"/>
      <c r="J64" s="32"/>
    </row>
    <row r="65" spans="1:10" ht="12.75" customHeight="1">
      <c r="A65" s="57"/>
      <c r="C65" s="37"/>
      <c r="D65" s="33"/>
      <c r="E65" s="36"/>
      <c r="F65" s="23"/>
      <c r="G65" s="32"/>
      <c r="H65" s="46"/>
      <c r="I65" s="20"/>
      <c r="J65" s="32"/>
    </row>
    <row r="66" spans="1:10" ht="12.75" customHeight="1">
      <c r="C66" s="176"/>
      <c r="H66" s="46"/>
      <c r="I66" s="20"/>
      <c r="J66" s="32"/>
    </row>
    <row r="67" spans="1:10" ht="13.5" customHeight="1">
      <c r="A67" s="47"/>
      <c r="B67" s="39"/>
      <c r="C67" s="133"/>
      <c r="D67" s="225"/>
      <c r="E67" s="41"/>
      <c r="F67" s="32"/>
      <c r="G67" s="32"/>
      <c r="H67" s="46"/>
      <c r="I67" s="20"/>
      <c r="J67" s="32"/>
    </row>
    <row r="68" spans="1:10" ht="12.75" customHeight="1">
      <c r="A68" s="44"/>
      <c r="B68" s="39"/>
      <c r="C68" s="130"/>
      <c r="D68" s="225"/>
      <c r="E68" s="41"/>
      <c r="F68" s="32"/>
      <c r="G68" s="32"/>
      <c r="H68" s="46"/>
      <c r="I68" s="20"/>
      <c r="J68" s="32"/>
    </row>
    <row r="69" spans="1:10" ht="12.75" customHeight="1">
      <c r="A69" s="44"/>
      <c r="B69" s="39"/>
      <c r="D69" s="225"/>
      <c r="E69" s="41"/>
      <c r="F69" s="32"/>
      <c r="G69" s="32"/>
      <c r="H69" s="46"/>
      <c r="I69" s="20"/>
      <c r="J69" s="32"/>
    </row>
    <row r="70" spans="1:10" ht="14.25" customHeight="1">
      <c r="A70" s="57"/>
      <c r="C70" s="37"/>
      <c r="D70" s="33"/>
      <c r="E70" s="36"/>
      <c r="F70" s="23"/>
      <c r="G70" s="32"/>
      <c r="H70" s="46"/>
      <c r="I70" s="20"/>
      <c r="J70" s="32"/>
    </row>
    <row r="71" spans="1:10" ht="86.25" customHeight="1">
      <c r="A71" s="47"/>
      <c r="B71" s="39"/>
      <c r="C71" s="176"/>
      <c r="D71" s="33"/>
      <c r="E71" s="36"/>
      <c r="F71" s="32"/>
      <c r="G71" s="32"/>
      <c r="H71" s="46"/>
      <c r="I71" s="20"/>
      <c r="J71" s="32"/>
    </row>
    <row r="72" spans="1:10" ht="13.5" customHeight="1">
      <c r="A72" s="44"/>
      <c r="B72" s="39"/>
      <c r="C72" s="133"/>
      <c r="D72" s="225"/>
      <c r="E72" s="41"/>
      <c r="F72" s="32"/>
      <c r="G72" s="32"/>
      <c r="H72" s="46"/>
      <c r="I72" s="20"/>
      <c r="J72" s="32"/>
    </row>
    <row r="73" spans="1:10" ht="12.75" customHeight="1">
      <c r="A73" s="38"/>
      <c r="B73" s="39"/>
      <c r="C73" s="130"/>
      <c r="D73" s="225"/>
      <c r="E73" s="41"/>
      <c r="F73" s="32"/>
      <c r="G73" s="32"/>
      <c r="H73" s="46"/>
      <c r="I73" s="20"/>
      <c r="J73" s="32"/>
    </row>
    <row r="74" spans="1:10" ht="14.25" customHeight="1">
      <c r="A74" s="57"/>
      <c r="C74" s="37"/>
      <c r="D74" s="33"/>
      <c r="E74" s="36"/>
      <c r="F74" s="32"/>
      <c r="G74" s="23"/>
      <c r="H74" s="46"/>
      <c r="I74" s="20"/>
      <c r="J74" s="32"/>
    </row>
    <row r="75" spans="1:10" ht="37.5" customHeight="1">
      <c r="A75" s="47"/>
      <c r="B75" s="39"/>
      <c r="C75" s="176"/>
      <c r="D75" s="33"/>
      <c r="E75" s="36"/>
      <c r="F75" s="32"/>
      <c r="G75" s="32"/>
      <c r="H75" s="46"/>
      <c r="I75" s="20"/>
      <c r="J75" s="32"/>
    </row>
    <row r="76" spans="1:10" ht="13.5" customHeight="1">
      <c r="A76" s="47"/>
      <c r="B76" s="39"/>
      <c r="C76" s="133"/>
      <c r="D76" s="225"/>
      <c r="E76" s="41"/>
      <c r="F76" s="32"/>
      <c r="G76" s="32"/>
      <c r="J76" s="1"/>
    </row>
    <row r="77" spans="1:10" ht="13.5" customHeight="1">
      <c r="A77" s="44"/>
      <c r="B77" s="39"/>
      <c r="C77" s="130"/>
      <c r="D77" s="225"/>
      <c r="E77" s="41"/>
      <c r="F77" s="32"/>
      <c r="G77" s="32"/>
      <c r="J77" s="1"/>
    </row>
    <row r="78" spans="1:10" ht="13.5" customHeight="1">
      <c r="A78" s="44"/>
      <c r="B78" s="39"/>
      <c r="C78" s="1"/>
      <c r="D78" s="225"/>
      <c r="E78" s="41"/>
      <c r="F78" s="32"/>
      <c r="G78" s="32"/>
      <c r="J78" s="1"/>
    </row>
    <row r="79" spans="1:10" ht="14.25" customHeight="1">
      <c r="A79" s="57"/>
      <c r="C79" s="37"/>
      <c r="D79" s="33"/>
      <c r="E79" s="36"/>
      <c r="F79" s="23"/>
      <c r="G79" s="32"/>
      <c r="J79" s="1"/>
    </row>
    <row r="80" spans="1:10" ht="141" customHeight="1">
      <c r="A80" s="55"/>
      <c r="C80" s="131"/>
      <c r="D80" s="225"/>
      <c r="E80" s="41"/>
      <c r="F80" s="32"/>
      <c r="G80" s="32"/>
      <c r="J80" s="1"/>
    </row>
    <row r="81" spans="1:10" ht="12.75" customHeight="1">
      <c r="A81" s="55"/>
      <c r="C81" s="133"/>
      <c r="D81" s="225"/>
      <c r="E81" s="41"/>
      <c r="F81" s="32"/>
      <c r="G81" s="32"/>
      <c r="J81" s="1"/>
    </row>
    <row r="82" spans="1:10" ht="14.25" customHeight="1">
      <c r="A82" s="109"/>
      <c r="B82" s="110"/>
      <c r="C82" s="130"/>
      <c r="D82" s="225"/>
      <c r="E82" s="41"/>
      <c r="F82" s="32"/>
      <c r="G82" s="32"/>
      <c r="J82" s="1"/>
    </row>
    <row r="83" spans="1:10" ht="12" customHeight="1">
      <c r="C83" s="183"/>
      <c r="D83" s="225"/>
      <c r="E83" s="41"/>
      <c r="F83" s="32"/>
      <c r="G83" s="32"/>
      <c r="J83" s="1"/>
    </row>
    <row r="84" spans="1:10" ht="14.25" customHeight="1">
      <c r="A84" s="109"/>
      <c r="B84" s="110"/>
      <c r="C84" s="176"/>
      <c r="D84" s="227"/>
      <c r="E84" s="111"/>
      <c r="F84" s="112"/>
      <c r="G84" s="112"/>
      <c r="J84" s="1"/>
    </row>
    <row r="85" spans="1:10" ht="14.25" customHeight="1">
      <c r="A85" s="57"/>
      <c r="C85" s="37"/>
      <c r="D85" s="33"/>
      <c r="E85" s="36"/>
      <c r="F85" s="23"/>
      <c r="G85" s="32"/>
      <c r="J85" s="1"/>
    </row>
    <row r="86" spans="1:10">
      <c r="C86" s="176"/>
      <c r="D86" s="206"/>
      <c r="E86" s="1"/>
      <c r="F86" s="1"/>
      <c r="J86" s="1"/>
    </row>
    <row r="87" spans="1:10">
      <c r="C87" s="1"/>
      <c r="D87" s="225"/>
      <c r="E87" s="41"/>
      <c r="F87" s="32"/>
      <c r="G87" s="32"/>
      <c r="J87" s="1"/>
    </row>
    <row r="88" spans="1:10" ht="12.75" customHeight="1">
      <c r="C88" s="1"/>
      <c r="D88" s="225"/>
      <c r="E88" s="41"/>
      <c r="F88" s="32"/>
      <c r="G88" s="32"/>
      <c r="J88" s="1"/>
    </row>
    <row r="89" spans="1:10">
      <c r="A89" s="57"/>
      <c r="C89" s="37"/>
      <c r="D89" s="33"/>
      <c r="E89" s="36"/>
      <c r="F89" s="23"/>
      <c r="G89" s="32"/>
      <c r="J89" s="1"/>
    </row>
    <row r="90" spans="1:10" ht="75.75" customHeight="1">
      <c r="C90" s="176"/>
      <c r="D90" s="225"/>
      <c r="E90" s="41"/>
      <c r="F90" s="32"/>
      <c r="G90" s="32"/>
      <c r="J90" s="1"/>
    </row>
    <row r="91" spans="1:10">
      <c r="A91" s="55"/>
      <c r="C91" s="133"/>
      <c r="D91" s="225"/>
      <c r="E91" s="41"/>
      <c r="F91" s="32"/>
      <c r="G91" s="32"/>
      <c r="J91" s="1"/>
    </row>
    <row r="92" spans="1:10" ht="12.75" customHeight="1">
      <c r="A92" s="109"/>
      <c r="B92" s="110"/>
      <c r="C92" s="130"/>
      <c r="D92" s="225"/>
      <c r="E92" s="41"/>
      <c r="F92" s="32"/>
      <c r="G92" s="32"/>
      <c r="J92" s="1"/>
    </row>
    <row r="93" spans="1:10" ht="15.75">
      <c r="A93" s="109"/>
      <c r="B93" s="110"/>
      <c r="C93" s="130"/>
      <c r="D93" s="225"/>
      <c r="E93" s="41"/>
      <c r="F93" s="32"/>
      <c r="G93" s="32"/>
      <c r="J93" s="1"/>
    </row>
    <row r="94" spans="1:10" ht="14.25" customHeight="1">
      <c r="A94" s="57"/>
      <c r="C94" s="37"/>
      <c r="D94" s="33"/>
      <c r="E94" s="36"/>
      <c r="F94" s="23"/>
      <c r="G94" s="32"/>
      <c r="J94" s="1"/>
    </row>
    <row r="95" spans="1:10" ht="73.5" customHeight="1">
      <c r="A95" s="109"/>
      <c r="B95" s="110"/>
      <c r="C95" s="176"/>
      <c r="D95" s="225"/>
      <c r="E95" s="41"/>
      <c r="F95" s="32"/>
      <c r="G95" s="32"/>
      <c r="J95" s="1"/>
    </row>
    <row r="96" spans="1:10" ht="13.5" hidden="1" customHeight="1">
      <c r="A96" s="109"/>
      <c r="B96" s="110"/>
      <c r="C96" s="176"/>
      <c r="D96" s="225"/>
      <c r="E96" s="41"/>
      <c r="F96" s="32"/>
      <c r="G96" s="32"/>
      <c r="J96" s="1"/>
    </row>
    <row r="97" spans="1:10" ht="15.75" hidden="1">
      <c r="A97" s="109"/>
      <c r="B97" s="110"/>
      <c r="C97" s="176"/>
      <c r="D97" s="225"/>
      <c r="E97" s="41"/>
      <c r="F97" s="32"/>
      <c r="G97" s="32"/>
      <c r="J97" s="1"/>
    </row>
    <row r="98" spans="1:10" ht="13.5" customHeight="1">
      <c r="C98" s="1"/>
      <c r="D98" s="206"/>
      <c r="E98" s="1"/>
      <c r="F98" s="1"/>
      <c r="J98" s="1"/>
    </row>
    <row r="99" spans="1:10">
      <c r="A99" s="57"/>
      <c r="C99" s="37"/>
      <c r="D99" s="33"/>
      <c r="E99" s="36"/>
      <c r="F99" s="23"/>
      <c r="G99" s="32"/>
      <c r="J99" s="1"/>
    </row>
    <row r="100" spans="1:10" ht="109.5" customHeight="1">
      <c r="C100" s="184"/>
      <c r="D100" s="206"/>
      <c r="E100" s="1"/>
      <c r="F100" s="1"/>
      <c r="J100" s="1"/>
    </row>
    <row r="101" spans="1:10">
      <c r="A101" s="44"/>
      <c r="B101" s="39"/>
      <c r="C101" s="133"/>
      <c r="D101" s="225"/>
      <c r="E101" s="41"/>
      <c r="F101" s="32"/>
      <c r="G101" s="32"/>
      <c r="J101" s="1"/>
    </row>
    <row r="102" spans="1:10" ht="12.75" customHeight="1">
      <c r="A102" s="47"/>
      <c r="B102" s="39"/>
      <c r="C102" s="130"/>
      <c r="D102" s="225"/>
      <c r="E102" s="41"/>
      <c r="F102" s="32"/>
      <c r="G102" s="32"/>
      <c r="J102" s="1"/>
    </row>
    <row r="103" spans="1:10" ht="12" customHeight="1">
      <c r="C103" s="30"/>
      <c r="D103" s="206"/>
      <c r="E103" s="1"/>
      <c r="F103" s="1"/>
      <c r="J103" s="1"/>
    </row>
    <row r="104" spans="1:10" ht="12" customHeight="1">
      <c r="A104" s="57"/>
      <c r="C104" s="37"/>
      <c r="D104" s="33"/>
      <c r="E104" s="36"/>
      <c r="F104" s="23"/>
      <c r="G104" s="32"/>
      <c r="J104" s="1"/>
    </row>
    <row r="105" spans="1:10" ht="86.25" customHeight="1">
      <c r="C105" s="176"/>
      <c r="D105" s="206"/>
      <c r="E105" s="1"/>
      <c r="F105" s="1"/>
      <c r="J105" s="1"/>
    </row>
    <row r="106" spans="1:10" ht="12" customHeight="1">
      <c r="A106" s="44"/>
      <c r="B106" s="39"/>
      <c r="C106" s="133"/>
      <c r="D106" s="225"/>
      <c r="E106" s="41"/>
      <c r="F106" s="32"/>
      <c r="G106" s="32"/>
      <c r="J106" s="1"/>
    </row>
    <row r="107" spans="1:10" ht="12.75" customHeight="1">
      <c r="A107" s="47"/>
      <c r="B107" s="39"/>
      <c r="C107" s="130"/>
      <c r="D107" s="225"/>
      <c r="E107" s="41"/>
      <c r="F107" s="32"/>
      <c r="G107" s="32"/>
      <c r="J107" s="1"/>
    </row>
    <row r="108" spans="1:10" ht="12" customHeight="1">
      <c r="C108" s="30"/>
      <c r="D108" s="206"/>
      <c r="E108" s="1"/>
      <c r="F108" s="1"/>
      <c r="J108" s="1"/>
    </row>
    <row r="109" spans="1:10" ht="14.25" customHeight="1">
      <c r="A109" s="57"/>
      <c r="C109" s="37"/>
      <c r="D109" s="33"/>
      <c r="E109" s="36"/>
      <c r="F109" s="23"/>
      <c r="G109" s="32"/>
      <c r="J109" s="1"/>
    </row>
    <row r="110" spans="1:10" ht="72.75" customHeight="1">
      <c r="C110" s="185"/>
      <c r="D110" s="206"/>
      <c r="E110" s="1"/>
      <c r="F110" s="1"/>
      <c r="J110" s="1"/>
    </row>
    <row r="111" spans="1:10">
      <c r="A111" s="44"/>
      <c r="B111" s="39"/>
      <c r="C111" s="133"/>
      <c r="D111" s="225"/>
      <c r="E111" s="41"/>
      <c r="F111" s="32"/>
      <c r="G111" s="32"/>
      <c r="J111" s="1"/>
    </row>
    <row r="112" spans="1:10" ht="12.75" customHeight="1">
      <c r="A112" s="47"/>
      <c r="B112" s="39"/>
      <c r="C112" s="130"/>
      <c r="D112" s="225"/>
      <c r="E112" s="41"/>
      <c r="F112" s="32"/>
      <c r="G112" s="32"/>
      <c r="J112" s="1"/>
    </row>
    <row r="113" spans="1:10" ht="12" customHeight="1">
      <c r="J113" s="1"/>
    </row>
    <row r="114" spans="1:10">
      <c r="A114" s="57"/>
      <c r="C114" s="37"/>
      <c r="D114" s="33"/>
      <c r="E114" s="36"/>
      <c r="F114" s="23"/>
      <c r="G114" s="32"/>
      <c r="J114" s="1"/>
    </row>
    <row r="115" spans="1:10">
      <c r="C115" s="185"/>
      <c r="D115" s="206"/>
      <c r="E115" s="1"/>
      <c r="F115" s="1"/>
      <c r="J115" s="1"/>
    </row>
    <row r="116" spans="1:10">
      <c r="A116" s="44"/>
      <c r="B116" s="39"/>
      <c r="C116" s="133"/>
      <c r="D116" s="225"/>
      <c r="E116" s="41"/>
      <c r="F116" s="32"/>
      <c r="G116" s="32"/>
      <c r="J116" s="1"/>
    </row>
    <row r="117" spans="1:10" ht="13.5" customHeight="1">
      <c r="A117" s="47"/>
      <c r="B117" s="39"/>
      <c r="C117" s="130"/>
      <c r="D117" s="225"/>
      <c r="E117" s="41"/>
      <c r="F117" s="32"/>
      <c r="G117" s="32"/>
      <c r="J117" s="1"/>
    </row>
    <row r="118" spans="1:10" ht="12.75" customHeight="1">
      <c r="C118" s="30"/>
      <c r="D118" s="206"/>
      <c r="E118" s="1"/>
      <c r="F118" s="1"/>
      <c r="J118" s="1"/>
    </row>
    <row r="119" spans="1:10" ht="15" customHeight="1">
      <c r="A119" s="57"/>
      <c r="C119" s="37"/>
      <c r="D119" s="33"/>
      <c r="E119" s="36"/>
      <c r="F119" s="23"/>
      <c r="G119" s="32"/>
      <c r="J119" s="1"/>
    </row>
    <row r="120" spans="1:10" ht="61.5" customHeight="1">
      <c r="C120" s="185"/>
      <c r="D120" s="206"/>
      <c r="E120" s="1"/>
      <c r="F120" s="1"/>
      <c r="J120" s="1"/>
    </row>
    <row r="121" spans="1:10" ht="13.5" customHeight="1">
      <c r="A121" s="44"/>
      <c r="B121" s="39"/>
      <c r="C121" s="133"/>
      <c r="D121" s="225"/>
      <c r="E121" s="41"/>
      <c r="F121" s="32"/>
      <c r="G121" s="32"/>
      <c r="J121" s="1"/>
    </row>
    <row r="122" spans="1:10">
      <c r="A122" s="47"/>
      <c r="B122" s="39"/>
      <c r="C122" s="130"/>
      <c r="D122" s="225"/>
      <c r="E122" s="41"/>
      <c r="F122" s="32"/>
      <c r="G122" s="32"/>
      <c r="J122" s="1"/>
    </row>
    <row r="123" spans="1:10">
      <c r="C123" s="30"/>
      <c r="D123" s="206"/>
      <c r="E123" s="1"/>
      <c r="F123" s="1"/>
      <c r="J123" s="1"/>
    </row>
    <row r="124" spans="1:10" ht="12.75" customHeight="1">
      <c r="A124" s="57"/>
      <c r="C124" s="37"/>
      <c r="D124" s="33"/>
      <c r="E124" s="36"/>
      <c r="F124" s="23"/>
      <c r="G124" s="32"/>
      <c r="J124" s="1"/>
    </row>
    <row r="125" spans="1:10" ht="72.75" customHeight="1">
      <c r="C125" s="185"/>
      <c r="D125" s="206"/>
      <c r="E125" s="1"/>
      <c r="F125" s="1"/>
      <c r="J125" s="1"/>
    </row>
    <row r="126" spans="1:10" ht="15.75" customHeight="1">
      <c r="A126" s="44"/>
      <c r="B126" s="39"/>
      <c r="C126" s="133"/>
      <c r="D126" s="225"/>
      <c r="E126" s="41"/>
      <c r="F126" s="32"/>
      <c r="G126" s="32"/>
      <c r="J126" s="1"/>
    </row>
    <row r="127" spans="1:10" ht="12.75" customHeight="1">
      <c r="A127" s="47"/>
      <c r="B127" s="39"/>
      <c r="C127" s="130"/>
      <c r="D127" s="225"/>
      <c r="E127" s="41"/>
      <c r="F127" s="32"/>
      <c r="G127" s="32"/>
      <c r="J127" s="1"/>
    </row>
    <row r="128" spans="1:10" ht="12" customHeight="1">
      <c r="C128" s="30"/>
      <c r="D128" s="206"/>
      <c r="E128" s="1"/>
      <c r="F128" s="1"/>
      <c r="J128" s="1"/>
    </row>
    <row r="129" spans="1:10" ht="13.5" customHeight="1">
      <c r="A129" s="57"/>
      <c r="B129" s="58"/>
      <c r="C129" s="37"/>
      <c r="D129" s="33"/>
      <c r="E129" s="36"/>
      <c r="F129" s="23"/>
      <c r="G129" s="32"/>
      <c r="J129" s="1"/>
    </row>
    <row r="130" spans="1:10" ht="51.75" customHeight="1">
      <c r="C130" s="144"/>
      <c r="D130" s="206"/>
      <c r="E130" s="36"/>
      <c r="F130" s="23"/>
      <c r="G130" s="32"/>
      <c r="J130" s="1"/>
    </row>
    <row r="131" spans="1:10" ht="15" customHeight="1">
      <c r="A131" s="55"/>
      <c r="B131" s="58"/>
      <c r="D131" s="206"/>
      <c r="E131" s="41"/>
      <c r="F131" s="32"/>
      <c r="G131" s="32"/>
      <c r="J131" s="1"/>
    </row>
    <row r="132" spans="1:10" ht="13.5" customHeight="1">
      <c r="A132" s="55"/>
      <c r="B132" s="58"/>
      <c r="D132" s="225"/>
      <c r="E132" s="41"/>
      <c r="F132" s="32"/>
      <c r="G132" s="32"/>
      <c r="J132" s="1"/>
    </row>
    <row r="133" spans="1:10" ht="12.75" customHeight="1">
      <c r="A133" s="57"/>
      <c r="B133" s="58"/>
      <c r="C133" s="37"/>
      <c r="D133" s="33"/>
      <c r="E133" s="36"/>
      <c r="F133" s="23"/>
      <c r="G133" s="32"/>
      <c r="J133" s="1"/>
    </row>
    <row r="134" spans="1:10" ht="63.75" customHeight="1">
      <c r="C134" s="144"/>
      <c r="D134" s="206"/>
      <c r="E134" s="36"/>
      <c r="F134" s="23"/>
      <c r="G134" s="32"/>
      <c r="J134" s="1"/>
    </row>
    <row r="135" spans="1:10" ht="13.5" customHeight="1">
      <c r="A135" s="55"/>
      <c r="B135" s="58"/>
      <c r="D135" s="206"/>
      <c r="E135" s="41"/>
      <c r="F135" s="32"/>
      <c r="G135" s="32"/>
      <c r="J135" s="1"/>
    </row>
    <row r="136" spans="1:10" ht="12" customHeight="1">
      <c r="A136" s="55"/>
      <c r="B136" s="58"/>
      <c r="D136" s="225"/>
      <c r="E136" s="41"/>
      <c r="F136" s="32"/>
      <c r="G136" s="32"/>
      <c r="J136" s="1"/>
    </row>
    <row r="137" spans="1:10">
      <c r="A137" s="57"/>
      <c r="B137" s="58"/>
      <c r="C137" s="37"/>
      <c r="D137" s="33"/>
      <c r="E137" s="36"/>
      <c r="F137" s="23"/>
      <c r="G137" s="32"/>
      <c r="J137" s="1"/>
    </row>
    <row r="138" spans="1:10" ht="53.25" customHeight="1">
      <c r="C138" s="144"/>
      <c r="D138" s="206"/>
      <c r="E138" s="36"/>
      <c r="F138" s="23"/>
      <c r="G138" s="32"/>
      <c r="J138" s="1"/>
    </row>
    <row r="139" spans="1:10" ht="12.75" customHeight="1">
      <c r="A139" s="55"/>
      <c r="B139" s="58"/>
      <c r="D139" s="206"/>
      <c r="E139" s="41"/>
      <c r="F139" s="32"/>
      <c r="G139" s="32"/>
      <c r="J139" s="1"/>
    </row>
    <row r="140" spans="1:10" ht="12" customHeight="1">
      <c r="A140" s="55"/>
      <c r="B140" s="58"/>
      <c r="D140" s="225"/>
      <c r="E140" s="41"/>
      <c r="F140" s="32"/>
      <c r="G140" s="32"/>
      <c r="J140" s="1"/>
    </row>
    <row r="141" spans="1:10">
      <c r="A141" s="57"/>
      <c r="B141" s="58"/>
      <c r="C141" s="37"/>
      <c r="D141" s="33"/>
      <c r="E141" s="36"/>
      <c r="F141" s="23"/>
      <c r="G141" s="32"/>
      <c r="J141" s="1"/>
    </row>
    <row r="142" spans="1:10">
      <c r="C142" s="148"/>
      <c r="D142" s="206"/>
      <c r="E142" s="36"/>
      <c r="F142" s="23"/>
      <c r="G142" s="32"/>
      <c r="J142" s="1"/>
    </row>
    <row r="143" spans="1:10" ht="12.75" customHeight="1">
      <c r="A143" s="55"/>
      <c r="B143" s="58"/>
      <c r="D143" s="206"/>
      <c r="E143" s="41"/>
      <c r="F143" s="32"/>
      <c r="G143" s="32"/>
      <c r="J143" s="1"/>
    </row>
    <row r="144" spans="1:10" ht="12.75" customHeight="1">
      <c r="A144" s="55"/>
      <c r="B144" s="58"/>
      <c r="D144" s="225"/>
      <c r="E144" s="41"/>
      <c r="F144" s="32"/>
      <c r="G144" s="32"/>
      <c r="J144" s="1"/>
    </row>
    <row r="145" spans="1:10">
      <c r="A145" s="57"/>
      <c r="B145" s="58"/>
      <c r="C145" s="37"/>
      <c r="D145" s="33"/>
      <c r="E145" s="36"/>
      <c r="F145" s="23"/>
      <c r="G145" s="32"/>
      <c r="J145" s="1"/>
    </row>
    <row r="146" spans="1:10" ht="54" customHeight="1">
      <c r="C146" s="144"/>
      <c r="D146" s="206"/>
      <c r="E146" s="36"/>
      <c r="F146" s="23"/>
      <c r="G146" s="32"/>
      <c r="J146" s="1"/>
    </row>
    <row r="147" spans="1:10" ht="13.5" customHeight="1">
      <c r="A147" s="55"/>
      <c r="B147" s="58"/>
      <c r="D147" s="206"/>
      <c r="E147" s="41"/>
      <c r="F147" s="32"/>
      <c r="G147" s="32"/>
      <c r="J147" s="1"/>
    </row>
    <row r="148" spans="1:10" ht="12" customHeight="1">
      <c r="A148" s="55"/>
      <c r="B148" s="58"/>
      <c r="D148" s="225"/>
      <c r="E148" s="41"/>
      <c r="F148" s="32"/>
      <c r="G148" s="32"/>
      <c r="J148" s="1"/>
    </row>
    <row r="149" spans="1:10" ht="12.75" customHeight="1">
      <c r="A149" s="55"/>
      <c r="C149" s="37"/>
      <c r="D149" s="33"/>
      <c r="E149" s="64"/>
      <c r="F149" s="32"/>
      <c r="G149" s="23"/>
      <c r="J149" s="1"/>
    </row>
    <row r="150" spans="1:10" ht="51.75" customHeight="1">
      <c r="A150" s="55"/>
      <c r="D150" s="206"/>
      <c r="E150" s="64"/>
      <c r="F150" s="32"/>
      <c r="G150" s="32"/>
      <c r="J150" s="1"/>
    </row>
    <row r="151" spans="1:10">
      <c r="A151" s="55"/>
      <c r="D151" s="206"/>
      <c r="E151" s="64"/>
      <c r="F151" s="32"/>
      <c r="G151" s="32"/>
      <c r="J151" s="1"/>
    </row>
    <row r="152" spans="1:10" ht="12.75" customHeight="1">
      <c r="A152" s="60"/>
      <c r="B152" s="62"/>
      <c r="C152" s="50"/>
      <c r="D152" s="238"/>
      <c r="E152" s="51"/>
      <c r="F152" s="18"/>
      <c r="G152" s="18"/>
      <c r="J152" s="1"/>
    </row>
    <row r="153" spans="1:10" ht="16.5" thickBot="1">
      <c r="A153" s="102"/>
      <c r="B153" s="104"/>
      <c r="C153" s="104"/>
      <c r="D153" s="239"/>
      <c r="E153" s="105"/>
      <c r="F153" s="106"/>
      <c r="G153" s="186"/>
      <c r="J153" s="1"/>
    </row>
    <row r="154" spans="1:10">
      <c r="C154" s="30"/>
      <c r="D154" s="206"/>
      <c r="E154" s="1"/>
      <c r="F154" s="1"/>
      <c r="J154" s="1"/>
    </row>
    <row r="155" spans="1:10" ht="15" customHeight="1">
      <c r="C155" s="30"/>
      <c r="D155" s="206"/>
      <c r="E155" s="1"/>
      <c r="F155" s="1"/>
      <c r="J155" s="1"/>
    </row>
    <row r="156" spans="1:10" ht="12.75" customHeight="1">
      <c r="C156" s="30"/>
      <c r="D156" s="206"/>
      <c r="E156" s="1"/>
      <c r="F156" s="1"/>
      <c r="J156" s="1"/>
    </row>
    <row r="157" spans="1:10">
      <c r="C157" s="30"/>
      <c r="D157" s="206"/>
      <c r="E157" s="1"/>
      <c r="F157" s="1"/>
      <c r="J157" s="1"/>
    </row>
    <row r="158" spans="1:10" ht="13.5" customHeight="1">
      <c r="C158" s="30"/>
      <c r="D158" s="206"/>
      <c r="E158" s="1"/>
      <c r="F158" s="1"/>
      <c r="J158" s="1"/>
    </row>
    <row r="159" spans="1:10" ht="90" customHeight="1">
      <c r="C159" s="30"/>
      <c r="D159" s="206"/>
      <c r="E159" s="1"/>
      <c r="F159" s="1"/>
      <c r="J159" s="1"/>
    </row>
    <row r="160" spans="1:10">
      <c r="C160" s="30"/>
      <c r="D160" s="206"/>
      <c r="E160" s="1"/>
      <c r="F160" s="1"/>
      <c r="J160" s="1"/>
    </row>
    <row r="161" spans="3:10">
      <c r="C161" s="30"/>
      <c r="D161" s="206"/>
      <c r="E161" s="1"/>
      <c r="F161" s="1"/>
      <c r="J161" s="1"/>
    </row>
    <row r="162" spans="3:10" ht="15.75" customHeight="1">
      <c r="C162" s="30"/>
      <c r="D162" s="206"/>
      <c r="E162" s="1"/>
      <c r="F162" s="1"/>
      <c r="J162" s="1"/>
    </row>
    <row r="163" spans="3:10">
      <c r="C163" s="30"/>
      <c r="D163" s="206"/>
      <c r="E163" s="1"/>
      <c r="F163" s="1"/>
      <c r="J163" s="1"/>
    </row>
    <row r="164" spans="3:10">
      <c r="C164" s="30"/>
      <c r="D164" s="206"/>
      <c r="E164" s="1"/>
      <c r="F164" s="1"/>
      <c r="J164" s="1"/>
    </row>
    <row r="165" spans="3:10">
      <c r="C165" s="30"/>
      <c r="D165" s="206"/>
      <c r="E165" s="1"/>
      <c r="F165" s="1"/>
      <c r="J165" s="1"/>
    </row>
    <row r="166" spans="3:10" ht="14.25" customHeight="1">
      <c r="C166" s="30"/>
      <c r="D166" s="206"/>
      <c r="E166" s="1"/>
      <c r="F166" s="1"/>
      <c r="J166" s="1"/>
    </row>
    <row r="167" spans="3:10" ht="66.75" customHeight="1">
      <c r="C167" s="30"/>
      <c r="D167" s="206"/>
      <c r="E167" s="1"/>
      <c r="F167" s="1"/>
      <c r="J167" s="1"/>
    </row>
    <row r="168" spans="3:10">
      <c r="C168" s="30"/>
      <c r="D168" s="206"/>
      <c r="E168" s="1"/>
      <c r="F168" s="1"/>
      <c r="J168" s="1"/>
    </row>
    <row r="169" spans="3:10">
      <c r="C169" s="30"/>
      <c r="D169" s="206"/>
      <c r="E169" s="1"/>
      <c r="F169" s="1"/>
      <c r="J169" s="1"/>
    </row>
    <row r="170" spans="3:10">
      <c r="C170" s="30"/>
      <c r="D170" s="206"/>
      <c r="E170" s="1"/>
      <c r="F170" s="1"/>
      <c r="J170" s="1"/>
    </row>
    <row r="171" spans="3:10" ht="66" customHeight="1">
      <c r="C171" s="30"/>
      <c r="D171" s="206"/>
      <c r="E171" s="1"/>
      <c r="F171" s="1"/>
      <c r="J171" s="1"/>
    </row>
    <row r="172" spans="3:10">
      <c r="C172" s="30"/>
      <c r="D172" s="206"/>
      <c r="E172" s="1"/>
      <c r="F172" s="1"/>
      <c r="J172" s="1"/>
    </row>
    <row r="173" spans="3:10">
      <c r="C173" s="30"/>
      <c r="D173" s="206"/>
      <c r="E173" s="1"/>
      <c r="F173" s="1"/>
      <c r="J173" s="1"/>
    </row>
    <row r="174" spans="3:10">
      <c r="C174" s="30"/>
      <c r="D174" s="206"/>
      <c r="E174" s="1"/>
      <c r="F174" s="1"/>
      <c r="J174" s="1"/>
    </row>
    <row r="175" spans="3:10">
      <c r="C175" s="30"/>
      <c r="D175" s="206"/>
      <c r="E175" s="1"/>
      <c r="F175" s="1"/>
      <c r="J175" s="1"/>
    </row>
    <row r="176" spans="3:10">
      <c r="C176" s="30"/>
      <c r="D176" s="206"/>
      <c r="E176" s="1"/>
      <c r="F176" s="1"/>
      <c r="J176" s="1"/>
    </row>
    <row r="177" spans="3:10">
      <c r="C177" s="30"/>
      <c r="D177" s="206"/>
      <c r="E177" s="1"/>
      <c r="F177" s="1"/>
      <c r="J177" s="1"/>
    </row>
    <row r="178" spans="3:10">
      <c r="C178" s="30"/>
      <c r="D178" s="206"/>
      <c r="E178" s="1"/>
      <c r="F178" s="1"/>
      <c r="J178" s="1"/>
    </row>
    <row r="179" spans="3:10">
      <c r="C179" s="30"/>
      <c r="D179" s="206"/>
      <c r="E179" s="1"/>
      <c r="F179" s="1"/>
      <c r="J179" s="1"/>
    </row>
    <row r="180" spans="3:10">
      <c r="C180" s="30"/>
      <c r="D180" s="206"/>
      <c r="E180" s="1"/>
      <c r="F180" s="1"/>
      <c r="J180" s="1"/>
    </row>
    <row r="181" spans="3:10">
      <c r="C181" s="30"/>
      <c r="D181" s="206"/>
      <c r="E181" s="1"/>
      <c r="F181" s="1"/>
      <c r="J181" s="1"/>
    </row>
    <row r="182" spans="3:10">
      <c r="C182" s="30"/>
      <c r="D182" s="206"/>
      <c r="E182" s="1"/>
      <c r="F182" s="1"/>
      <c r="J182" s="1"/>
    </row>
    <row r="183" spans="3:10">
      <c r="C183" s="30"/>
      <c r="D183" s="206"/>
      <c r="E183" s="1"/>
      <c r="F183" s="1"/>
      <c r="J183" s="1"/>
    </row>
    <row r="184" spans="3:10">
      <c r="C184" s="30"/>
      <c r="D184" s="206"/>
      <c r="E184" s="1"/>
      <c r="F184" s="1"/>
      <c r="J184" s="1"/>
    </row>
    <row r="185" spans="3:10">
      <c r="C185" s="30"/>
      <c r="D185" s="206"/>
      <c r="E185" s="1"/>
      <c r="F185" s="1"/>
      <c r="J185" s="1"/>
    </row>
    <row r="186" spans="3:10">
      <c r="C186" s="30"/>
      <c r="D186" s="206"/>
      <c r="E186" s="1"/>
      <c r="F186" s="1"/>
      <c r="J186" s="1"/>
    </row>
    <row r="187" spans="3:10">
      <c r="C187" s="30"/>
      <c r="D187" s="206"/>
      <c r="E187" s="1"/>
      <c r="F187" s="1"/>
      <c r="J187" s="1"/>
    </row>
    <row r="188" spans="3:10">
      <c r="C188" s="30"/>
      <c r="D188" s="206"/>
      <c r="E188" s="1"/>
      <c r="F188" s="1"/>
      <c r="J188" s="1"/>
    </row>
    <row r="189" spans="3:10">
      <c r="C189" s="30"/>
      <c r="D189" s="206"/>
      <c r="E189" s="1"/>
      <c r="F189" s="1"/>
      <c r="J189" s="1"/>
    </row>
    <row r="190" spans="3:10">
      <c r="C190" s="30"/>
      <c r="D190" s="206"/>
      <c r="E190" s="1"/>
      <c r="F190" s="1"/>
      <c r="J190" s="1"/>
    </row>
    <row r="191" spans="3:10">
      <c r="C191" s="30"/>
      <c r="D191" s="206"/>
      <c r="E191" s="1"/>
      <c r="F191" s="1"/>
      <c r="J191" s="1"/>
    </row>
    <row r="192" spans="3:10">
      <c r="C192" s="30"/>
      <c r="D192" s="206"/>
      <c r="E192" s="1"/>
      <c r="F192" s="1"/>
      <c r="J192" s="1"/>
    </row>
    <row r="193" spans="3:10">
      <c r="C193" s="30"/>
      <c r="D193" s="206"/>
      <c r="E193" s="1"/>
      <c r="F193" s="1"/>
      <c r="J193" s="1"/>
    </row>
    <row r="194" spans="3:10">
      <c r="C194" s="30"/>
      <c r="D194" s="206"/>
      <c r="E194" s="1"/>
      <c r="F194" s="1"/>
      <c r="J194" s="1"/>
    </row>
    <row r="195" spans="3:10" ht="37.5" customHeight="1">
      <c r="C195" s="30"/>
      <c r="D195" s="206"/>
      <c r="E195" s="1"/>
      <c r="F195" s="1"/>
      <c r="J195" s="1"/>
    </row>
    <row r="196" spans="3:10">
      <c r="C196" s="30"/>
      <c r="D196" s="206"/>
      <c r="E196" s="1"/>
      <c r="F196" s="1"/>
      <c r="J196" s="1"/>
    </row>
    <row r="197" spans="3:10">
      <c r="C197" s="30"/>
      <c r="D197" s="206"/>
      <c r="E197" s="1"/>
      <c r="F197" s="1"/>
      <c r="J197" s="1"/>
    </row>
    <row r="198" spans="3:10">
      <c r="C198" s="30"/>
      <c r="D198" s="206"/>
      <c r="E198" s="1"/>
      <c r="F198" s="1"/>
      <c r="J198" s="1"/>
    </row>
    <row r="199" spans="3:10">
      <c r="C199" s="30"/>
      <c r="D199" s="206"/>
      <c r="E199" s="1"/>
      <c r="F199" s="1"/>
      <c r="J199" s="1"/>
    </row>
    <row r="200" spans="3:10">
      <c r="C200" s="30"/>
      <c r="D200" s="206"/>
      <c r="E200" s="1"/>
      <c r="F200" s="1"/>
      <c r="J200" s="1"/>
    </row>
    <row r="201" spans="3:10">
      <c r="C201" s="30"/>
      <c r="D201" s="206"/>
      <c r="E201" s="1"/>
      <c r="F201" s="1"/>
      <c r="J201" s="1"/>
    </row>
    <row r="202" spans="3:10">
      <c r="C202" s="30"/>
      <c r="D202" s="206"/>
      <c r="E202" s="1"/>
      <c r="F202" s="1"/>
      <c r="J202" s="1"/>
    </row>
    <row r="203" spans="3:10" ht="40.5" customHeight="1">
      <c r="C203" s="30"/>
      <c r="D203" s="206"/>
      <c r="E203" s="1"/>
      <c r="F203" s="1"/>
      <c r="J203" s="1"/>
    </row>
    <row r="204" spans="3:10">
      <c r="C204" s="30"/>
      <c r="D204" s="206"/>
      <c r="E204" s="1"/>
      <c r="F204" s="1"/>
      <c r="J204" s="1"/>
    </row>
    <row r="205" spans="3:10">
      <c r="C205" s="30"/>
      <c r="D205" s="206"/>
      <c r="E205" s="1"/>
      <c r="F205" s="1"/>
      <c r="J205" s="1"/>
    </row>
    <row r="206" spans="3:10">
      <c r="C206" s="30"/>
      <c r="D206" s="206"/>
      <c r="E206" s="1"/>
      <c r="F206" s="1"/>
      <c r="J206" s="1"/>
    </row>
    <row r="207" spans="3:10" ht="53.25" customHeight="1">
      <c r="C207" s="30"/>
      <c r="D207" s="206"/>
      <c r="E207" s="1"/>
      <c r="F207" s="1"/>
      <c r="J207" s="1"/>
    </row>
    <row r="208" spans="3:10">
      <c r="C208" s="30"/>
      <c r="D208" s="206"/>
      <c r="E208" s="1"/>
      <c r="F208" s="1"/>
      <c r="J208" s="1"/>
    </row>
    <row r="209" spans="3:10">
      <c r="C209" s="30"/>
      <c r="D209" s="206"/>
      <c r="E209" s="1"/>
      <c r="F209" s="1"/>
      <c r="J209" s="1"/>
    </row>
    <row r="210" spans="3:10" ht="15" customHeight="1">
      <c r="C210" s="30"/>
      <c r="D210" s="206"/>
      <c r="E210" s="1"/>
      <c r="F210" s="1"/>
      <c r="J210" s="1"/>
    </row>
    <row r="211" spans="3:10">
      <c r="C211" s="30"/>
      <c r="D211" s="206"/>
      <c r="E211" s="1"/>
      <c r="F211" s="1"/>
      <c r="J211" s="1"/>
    </row>
    <row r="212" spans="3:10">
      <c r="C212" s="30"/>
      <c r="D212" s="206"/>
      <c r="E212" s="1"/>
      <c r="F212" s="1"/>
      <c r="J212" s="1"/>
    </row>
    <row r="213" spans="3:10" ht="14.25" customHeight="1">
      <c r="C213" s="30"/>
      <c r="D213" s="206"/>
      <c r="E213" s="1"/>
      <c r="F213" s="1"/>
      <c r="J213" s="1"/>
    </row>
    <row r="214" spans="3:10">
      <c r="C214" s="30"/>
      <c r="D214" s="206"/>
      <c r="E214" s="1"/>
      <c r="F214" s="1"/>
      <c r="J214" s="1"/>
    </row>
    <row r="215" spans="3:10">
      <c r="C215" s="30"/>
      <c r="D215" s="206"/>
      <c r="E215" s="1"/>
      <c r="F215" s="1"/>
      <c r="J215" s="1"/>
    </row>
    <row r="216" spans="3:10">
      <c r="C216" s="30"/>
      <c r="D216" s="206"/>
      <c r="E216" s="1"/>
      <c r="F216" s="1"/>
      <c r="J216" s="1"/>
    </row>
    <row r="217" spans="3:10">
      <c r="C217" s="30"/>
      <c r="D217" s="206"/>
      <c r="E217" s="1"/>
      <c r="F217" s="1"/>
      <c r="J217" s="1"/>
    </row>
    <row r="218" spans="3:10">
      <c r="C218" s="30"/>
      <c r="D218" s="206"/>
      <c r="E218" s="1"/>
      <c r="F218" s="1"/>
      <c r="J218" s="1"/>
    </row>
    <row r="219" spans="3:10">
      <c r="C219" s="30"/>
      <c r="D219" s="206"/>
      <c r="E219" s="1"/>
      <c r="F219" s="1"/>
      <c r="J219" s="1"/>
    </row>
    <row r="220" spans="3:10">
      <c r="C220" s="30"/>
      <c r="D220" s="206"/>
      <c r="E220" s="1"/>
      <c r="F220" s="1"/>
      <c r="J220" s="1"/>
    </row>
    <row r="221" spans="3:10">
      <c r="C221" s="30"/>
      <c r="D221" s="206"/>
      <c r="E221" s="1"/>
      <c r="F221" s="1"/>
      <c r="J221" s="1"/>
    </row>
    <row r="222" spans="3:10">
      <c r="C222" s="30"/>
      <c r="D222" s="206"/>
      <c r="E222" s="1"/>
      <c r="F222" s="1"/>
      <c r="J222" s="1"/>
    </row>
    <row r="223" spans="3:10" ht="12.75" customHeight="1">
      <c r="C223" s="30"/>
      <c r="D223" s="206"/>
      <c r="E223" s="1"/>
      <c r="F223" s="1"/>
      <c r="J223" s="1"/>
    </row>
    <row r="224" spans="3:10">
      <c r="C224" s="30"/>
      <c r="D224" s="206"/>
      <c r="E224" s="1"/>
      <c r="F224" s="1"/>
      <c r="J224" s="1"/>
    </row>
    <row r="225" spans="3:10" ht="14.25" customHeight="1">
      <c r="C225" s="30"/>
      <c r="D225" s="206"/>
      <c r="E225" s="1"/>
      <c r="F225" s="1"/>
      <c r="J225" s="1"/>
    </row>
    <row r="226" spans="3:10">
      <c r="C226" s="30"/>
      <c r="D226" s="206"/>
      <c r="E226" s="1"/>
      <c r="F226" s="1"/>
      <c r="J226" s="1"/>
    </row>
    <row r="227" spans="3:10" ht="51" customHeight="1">
      <c r="C227" s="30"/>
      <c r="D227" s="206"/>
      <c r="E227" s="1"/>
      <c r="F227" s="1"/>
      <c r="J227" s="1"/>
    </row>
    <row r="228" spans="3:10" ht="12.75" customHeight="1">
      <c r="C228" s="30"/>
      <c r="D228" s="206"/>
      <c r="E228" s="1"/>
      <c r="F228" s="1"/>
      <c r="J228" s="1"/>
    </row>
    <row r="229" spans="3:10">
      <c r="C229" s="30"/>
      <c r="D229" s="206"/>
      <c r="E229" s="1"/>
      <c r="F229" s="1"/>
      <c r="J229" s="1"/>
    </row>
    <row r="230" spans="3:10">
      <c r="C230" s="30"/>
      <c r="D230" s="206"/>
      <c r="E230" s="1"/>
      <c r="F230" s="1"/>
      <c r="J230" s="1"/>
    </row>
    <row r="231" spans="3:10">
      <c r="C231" s="30"/>
      <c r="D231" s="206"/>
      <c r="E231" s="1"/>
      <c r="F231" s="1"/>
      <c r="J231" s="1"/>
    </row>
    <row r="232" spans="3:10">
      <c r="C232" s="30"/>
      <c r="D232" s="206"/>
      <c r="E232" s="1"/>
      <c r="F232" s="1"/>
      <c r="J232" s="1"/>
    </row>
    <row r="233" spans="3:10">
      <c r="C233" s="30"/>
      <c r="D233" s="206"/>
      <c r="E233" s="1"/>
      <c r="F233" s="1"/>
      <c r="J233" s="1"/>
    </row>
    <row r="234" spans="3:10">
      <c r="C234" s="30"/>
      <c r="D234" s="206"/>
      <c r="E234" s="1"/>
      <c r="F234" s="1"/>
      <c r="J234" s="1"/>
    </row>
    <row r="235" spans="3:10">
      <c r="C235" s="30"/>
      <c r="D235" s="206"/>
      <c r="E235" s="1"/>
      <c r="F235" s="1"/>
      <c r="J235" s="1"/>
    </row>
    <row r="236" spans="3:10">
      <c r="C236" s="30"/>
      <c r="D236" s="206"/>
      <c r="E236" s="1"/>
      <c r="F236" s="1"/>
      <c r="J236" s="1"/>
    </row>
    <row r="237" spans="3:10" ht="15" customHeight="1">
      <c r="C237" s="30"/>
      <c r="D237" s="206"/>
      <c r="E237" s="1"/>
      <c r="F237" s="1"/>
      <c r="J237" s="1"/>
    </row>
    <row r="238" spans="3:10">
      <c r="C238" s="30"/>
      <c r="D238" s="206"/>
      <c r="E238" s="1"/>
      <c r="F238" s="1"/>
      <c r="J238" s="1"/>
    </row>
    <row r="239" spans="3:10" ht="147.75" customHeight="1">
      <c r="C239" s="30"/>
      <c r="D239" s="206"/>
      <c r="E239" s="1"/>
      <c r="F239" s="1"/>
      <c r="J239" s="1"/>
    </row>
    <row r="240" spans="3:10" ht="82.5" customHeight="1">
      <c r="C240" s="30"/>
      <c r="D240" s="206"/>
      <c r="E240" s="1"/>
      <c r="F240" s="1"/>
      <c r="J240" s="1"/>
    </row>
    <row r="241" spans="3:10" ht="12.75" customHeight="1">
      <c r="C241" s="30"/>
      <c r="D241" s="206"/>
      <c r="E241" s="1"/>
      <c r="F241" s="1"/>
      <c r="J241" s="1"/>
    </row>
    <row r="242" spans="3:10" ht="106.5" customHeight="1">
      <c r="C242" s="30"/>
      <c r="D242" s="206"/>
      <c r="E242" s="1"/>
      <c r="F242" s="1"/>
      <c r="J242" s="1"/>
    </row>
    <row r="243" spans="3:10" ht="227.25" customHeight="1">
      <c r="C243" s="30"/>
      <c r="D243" s="206"/>
      <c r="E243" s="1"/>
      <c r="F243" s="1"/>
      <c r="J243" s="1"/>
    </row>
    <row r="244" spans="3:10" ht="135" customHeight="1">
      <c r="C244" s="30"/>
      <c r="D244" s="206"/>
      <c r="E244" s="1"/>
      <c r="F244" s="1"/>
      <c r="J244" s="1"/>
    </row>
    <row r="245" spans="3:10" ht="81" customHeight="1">
      <c r="C245" s="30"/>
      <c r="D245" s="206"/>
      <c r="E245" s="1"/>
      <c r="F245" s="1"/>
      <c r="J245" s="1"/>
    </row>
    <row r="246" spans="3:10" ht="14.25" customHeight="1">
      <c r="C246" s="30"/>
      <c r="D246" s="206"/>
      <c r="E246" s="1"/>
      <c r="F246" s="1"/>
      <c r="J246" s="1"/>
    </row>
    <row r="247" spans="3:10" ht="13.5" customHeight="1">
      <c r="C247" s="30"/>
      <c r="D247" s="206"/>
      <c r="E247" s="1"/>
      <c r="F247" s="1"/>
      <c r="J247" s="1"/>
    </row>
    <row r="248" spans="3:10" ht="39" customHeight="1">
      <c r="C248" s="30"/>
      <c r="D248" s="206"/>
      <c r="E248" s="1"/>
      <c r="F248" s="1"/>
      <c r="J248" s="1"/>
    </row>
    <row r="249" spans="3:10" ht="27" customHeight="1">
      <c r="C249" s="30"/>
      <c r="D249" s="206"/>
      <c r="E249" s="1"/>
      <c r="F249" s="1"/>
      <c r="J249" s="1"/>
    </row>
    <row r="250" spans="3:10">
      <c r="C250" s="30"/>
      <c r="D250" s="206"/>
      <c r="E250" s="1"/>
      <c r="F250" s="1"/>
      <c r="J250" s="1"/>
    </row>
    <row r="251" spans="3:10">
      <c r="C251" s="30"/>
      <c r="D251" s="206"/>
      <c r="E251" s="1"/>
      <c r="F251" s="1"/>
      <c r="J251" s="1"/>
    </row>
    <row r="252" spans="3:10">
      <c r="C252" s="30"/>
      <c r="D252" s="206"/>
      <c r="E252" s="1"/>
      <c r="F252" s="1"/>
      <c r="J252" s="1"/>
    </row>
    <row r="253" spans="3:10">
      <c r="C253" s="30"/>
      <c r="D253" s="206"/>
      <c r="E253" s="1"/>
      <c r="F253" s="1"/>
      <c r="J253" s="1"/>
    </row>
    <row r="254" spans="3:10">
      <c r="C254" s="30"/>
      <c r="D254" s="206"/>
      <c r="E254" s="1"/>
      <c r="F254" s="1"/>
      <c r="J254" s="1"/>
    </row>
    <row r="255" spans="3:10">
      <c r="C255" s="30"/>
      <c r="D255" s="206"/>
      <c r="E255" s="1"/>
      <c r="F255" s="1"/>
      <c r="J255" s="1"/>
    </row>
    <row r="256" spans="3:10">
      <c r="C256" s="30"/>
      <c r="D256" s="206"/>
      <c r="E256" s="1"/>
      <c r="F256" s="1"/>
      <c r="J256" s="1"/>
    </row>
    <row r="257" spans="3:10">
      <c r="C257" s="30"/>
      <c r="D257" s="206"/>
      <c r="E257" s="1"/>
      <c r="F257" s="1"/>
      <c r="J257" s="1"/>
    </row>
    <row r="258" spans="3:10" ht="12.75" customHeight="1">
      <c r="C258" s="30"/>
      <c r="D258" s="206"/>
      <c r="E258" s="1"/>
      <c r="F258" s="1"/>
      <c r="J258" s="1"/>
    </row>
    <row r="259" spans="3:10">
      <c r="C259" s="30"/>
      <c r="D259" s="206"/>
      <c r="E259" s="1"/>
      <c r="F259" s="1"/>
      <c r="J259" s="1"/>
    </row>
    <row r="260" spans="3:10">
      <c r="C260" s="30"/>
      <c r="D260" s="206"/>
      <c r="E260" s="1"/>
      <c r="F260" s="1"/>
      <c r="J260" s="1"/>
    </row>
    <row r="261" spans="3:10" ht="156.75" customHeight="1">
      <c r="C261" s="30"/>
      <c r="D261" s="206"/>
      <c r="E261" s="1"/>
      <c r="F261" s="1"/>
      <c r="J261" s="1"/>
    </row>
    <row r="262" spans="3:10" ht="169.5" customHeight="1">
      <c r="C262" s="30"/>
      <c r="D262" s="206"/>
      <c r="E262" s="1"/>
      <c r="F262" s="1"/>
      <c r="J262" s="1"/>
    </row>
    <row r="263" spans="3:10" ht="12.75" customHeight="1">
      <c r="C263" s="30"/>
      <c r="D263" s="206"/>
      <c r="E263" s="1"/>
      <c r="F263" s="1"/>
      <c r="J263" s="1"/>
    </row>
    <row r="264" spans="3:10" ht="168.75" customHeight="1">
      <c r="C264" s="30"/>
      <c r="D264" s="206"/>
      <c r="E264" s="1"/>
      <c r="F264" s="1"/>
      <c r="J264" s="1"/>
    </row>
    <row r="265" spans="3:10" ht="113.25" customHeight="1">
      <c r="C265" s="30"/>
      <c r="D265" s="206"/>
      <c r="E265" s="1"/>
      <c r="F265" s="1"/>
      <c r="J265" s="1"/>
    </row>
    <row r="266" spans="3:10" ht="123.75" customHeight="1">
      <c r="C266" s="30"/>
      <c r="D266" s="206"/>
      <c r="E266" s="1"/>
      <c r="F266" s="1"/>
      <c r="J266" s="1"/>
    </row>
    <row r="267" spans="3:10" ht="191.25" customHeight="1">
      <c r="C267" s="30"/>
      <c r="D267" s="206"/>
      <c r="E267" s="1"/>
      <c r="F267" s="1"/>
      <c r="J267" s="1"/>
    </row>
    <row r="268" spans="3:10" ht="13.5" customHeight="1">
      <c r="C268" s="30"/>
      <c r="D268" s="206"/>
      <c r="E268" s="1"/>
      <c r="F268" s="1"/>
      <c r="J268" s="1"/>
    </row>
    <row r="269" spans="3:10" ht="28.5" customHeight="1">
      <c r="C269" s="30"/>
      <c r="D269" s="206"/>
      <c r="E269" s="1"/>
      <c r="F269" s="1"/>
      <c r="J269" s="1"/>
    </row>
    <row r="270" spans="3:10" ht="39" customHeight="1">
      <c r="C270" s="30"/>
      <c r="D270" s="206"/>
      <c r="E270" s="1"/>
      <c r="F270" s="1"/>
      <c r="J270" s="1"/>
    </row>
    <row r="271" spans="3:10">
      <c r="C271" s="30"/>
      <c r="D271" s="206"/>
      <c r="E271" s="1"/>
      <c r="F271" s="1"/>
      <c r="J271" s="1"/>
    </row>
    <row r="272" spans="3:10">
      <c r="C272" s="30"/>
      <c r="D272" s="206"/>
      <c r="E272" s="1"/>
      <c r="F272" s="1"/>
      <c r="J272" s="1"/>
    </row>
    <row r="273" spans="3:10">
      <c r="C273" s="30"/>
      <c r="D273" s="206"/>
      <c r="E273" s="1"/>
      <c r="F273" s="1"/>
      <c r="J273" s="1"/>
    </row>
    <row r="274" spans="3:10">
      <c r="C274" s="30"/>
      <c r="D274" s="206"/>
      <c r="E274" s="1"/>
      <c r="F274" s="1"/>
      <c r="J274" s="1"/>
    </row>
    <row r="275" spans="3:10">
      <c r="C275" s="30"/>
      <c r="D275" s="206"/>
      <c r="E275" s="1"/>
      <c r="F275" s="1"/>
      <c r="J275" s="1"/>
    </row>
    <row r="276" spans="3:10">
      <c r="C276" s="30"/>
      <c r="D276" s="206"/>
      <c r="E276" s="1"/>
      <c r="F276" s="1"/>
      <c r="J276" s="1"/>
    </row>
    <row r="277" spans="3:10">
      <c r="C277" s="30"/>
      <c r="D277" s="206"/>
      <c r="E277" s="1"/>
      <c r="F277" s="1"/>
      <c r="J277" s="1"/>
    </row>
    <row r="278" spans="3:10">
      <c r="C278" s="30"/>
      <c r="D278" s="206"/>
      <c r="E278" s="1"/>
      <c r="F278" s="1"/>
      <c r="J278" s="1"/>
    </row>
    <row r="279" spans="3:10">
      <c r="C279" s="30"/>
      <c r="D279" s="206"/>
      <c r="E279" s="1"/>
      <c r="F279" s="1"/>
      <c r="J279" s="1"/>
    </row>
    <row r="280" spans="3:10">
      <c r="C280" s="30"/>
      <c r="D280" s="206"/>
      <c r="E280" s="1"/>
      <c r="F280" s="1"/>
      <c r="J280" s="1"/>
    </row>
    <row r="281" spans="3:10">
      <c r="C281" s="30"/>
      <c r="D281" s="206"/>
      <c r="E281" s="1"/>
      <c r="F281" s="1"/>
      <c r="J281" s="1"/>
    </row>
    <row r="282" spans="3:10">
      <c r="C282" s="30"/>
      <c r="D282" s="206"/>
      <c r="E282" s="1"/>
      <c r="F282" s="1"/>
      <c r="J282" s="1"/>
    </row>
    <row r="283" spans="3:10">
      <c r="C283" s="30"/>
      <c r="D283" s="206"/>
      <c r="E283" s="1"/>
      <c r="F283" s="1"/>
      <c r="J283" s="1"/>
    </row>
    <row r="284" spans="3:10">
      <c r="C284" s="30"/>
      <c r="D284" s="206"/>
      <c r="E284" s="1"/>
      <c r="F284" s="1"/>
      <c r="J284" s="1"/>
    </row>
    <row r="285" spans="3:10">
      <c r="C285" s="30"/>
      <c r="D285" s="206"/>
      <c r="E285" s="1"/>
      <c r="F285" s="1"/>
      <c r="J285" s="1"/>
    </row>
    <row r="286" spans="3:10">
      <c r="C286" s="30"/>
      <c r="D286" s="206"/>
      <c r="E286" s="1"/>
      <c r="F286" s="1"/>
      <c r="J286" s="1"/>
    </row>
    <row r="287" spans="3:10">
      <c r="C287" s="30"/>
      <c r="D287" s="206"/>
      <c r="E287" s="1"/>
      <c r="F287" s="1"/>
      <c r="J287" s="1"/>
    </row>
    <row r="288" spans="3:10">
      <c r="C288" s="30"/>
      <c r="D288" s="206"/>
      <c r="E288" s="1"/>
      <c r="F288" s="1"/>
      <c r="J288" s="1"/>
    </row>
    <row r="289" spans="3:10">
      <c r="C289" s="30"/>
      <c r="D289" s="206"/>
      <c r="E289" s="1"/>
      <c r="F289" s="1"/>
      <c r="J289" s="1"/>
    </row>
    <row r="290" spans="3:10">
      <c r="C290" s="30"/>
      <c r="D290" s="206"/>
      <c r="E290" s="1"/>
      <c r="F290" s="1"/>
      <c r="J290" s="1"/>
    </row>
    <row r="291" spans="3:10">
      <c r="C291" s="30"/>
      <c r="D291" s="206"/>
      <c r="E291" s="1"/>
      <c r="F291" s="1"/>
      <c r="J291" s="1"/>
    </row>
    <row r="292" spans="3:10">
      <c r="C292" s="30"/>
      <c r="D292" s="206"/>
      <c r="E292" s="1"/>
      <c r="F292" s="1"/>
      <c r="J292" s="1"/>
    </row>
    <row r="293" spans="3:10" ht="13.5" customHeight="1">
      <c r="C293" s="30"/>
      <c r="D293" s="206"/>
      <c r="E293" s="1"/>
      <c r="F293" s="1"/>
      <c r="J293" s="1"/>
    </row>
    <row r="294" spans="3:10">
      <c r="C294" s="30"/>
      <c r="D294" s="206"/>
      <c r="E294" s="1"/>
      <c r="F294" s="1"/>
      <c r="J294" s="1"/>
    </row>
    <row r="295" spans="3:10">
      <c r="C295" s="30"/>
      <c r="D295" s="206"/>
      <c r="E295" s="1"/>
      <c r="F295" s="1"/>
      <c r="J295" s="1"/>
    </row>
    <row r="296" spans="3:10">
      <c r="C296" s="30"/>
      <c r="D296" s="206"/>
      <c r="E296" s="1"/>
      <c r="F296" s="1"/>
      <c r="J296" s="1"/>
    </row>
    <row r="297" spans="3:10">
      <c r="C297" s="30"/>
      <c r="D297" s="206"/>
      <c r="E297" s="1"/>
      <c r="F297" s="1"/>
      <c r="J297" s="1"/>
    </row>
    <row r="298" spans="3:10">
      <c r="C298" s="30"/>
      <c r="D298" s="206"/>
      <c r="E298" s="1"/>
      <c r="F298" s="1"/>
      <c r="J298" s="1"/>
    </row>
    <row r="299" spans="3:10">
      <c r="C299" s="30"/>
      <c r="D299" s="206"/>
      <c r="E299" s="1"/>
      <c r="F299" s="1"/>
      <c r="J299" s="1"/>
    </row>
    <row r="300" spans="3:10">
      <c r="C300" s="30"/>
      <c r="D300" s="206"/>
      <c r="E300" s="1"/>
      <c r="F300" s="1"/>
      <c r="J300" s="1"/>
    </row>
    <row r="301" spans="3:10">
      <c r="C301" s="30"/>
      <c r="D301" s="206"/>
      <c r="E301" s="1"/>
      <c r="F301" s="1"/>
      <c r="J301" s="1"/>
    </row>
    <row r="302" spans="3:10">
      <c r="C302" s="30"/>
      <c r="D302" s="206"/>
      <c r="E302" s="1"/>
      <c r="F302" s="1"/>
      <c r="J302" s="1"/>
    </row>
    <row r="303" spans="3:10">
      <c r="C303" s="30"/>
      <c r="D303" s="206"/>
      <c r="E303" s="1"/>
      <c r="F303" s="1"/>
      <c r="J303" s="1"/>
    </row>
    <row r="304" spans="3:10">
      <c r="C304" s="30"/>
      <c r="D304" s="206"/>
      <c r="E304" s="1"/>
      <c r="F304" s="1"/>
      <c r="J304" s="1"/>
    </row>
    <row r="305" spans="3:10">
      <c r="C305" s="30"/>
      <c r="D305" s="206"/>
      <c r="E305" s="1"/>
      <c r="F305" s="1"/>
      <c r="J305" s="1"/>
    </row>
    <row r="306" spans="3:10">
      <c r="C306" s="30"/>
      <c r="D306" s="206"/>
      <c r="E306" s="1"/>
      <c r="F306" s="1"/>
      <c r="J306" s="1"/>
    </row>
    <row r="307" spans="3:10">
      <c r="C307" s="30"/>
      <c r="D307" s="206"/>
      <c r="E307" s="1"/>
      <c r="F307" s="1"/>
      <c r="J307" s="1"/>
    </row>
    <row r="308" spans="3:10">
      <c r="C308" s="30"/>
      <c r="D308" s="206"/>
      <c r="E308" s="1"/>
      <c r="F308" s="1"/>
      <c r="J308" s="1"/>
    </row>
    <row r="309" spans="3:10">
      <c r="C309" s="30"/>
      <c r="D309" s="206"/>
      <c r="E309" s="1"/>
      <c r="F309" s="1"/>
      <c r="J309" s="1"/>
    </row>
    <row r="310" spans="3:10">
      <c r="C310" s="30"/>
      <c r="D310" s="206"/>
      <c r="E310" s="1"/>
      <c r="F310" s="1"/>
      <c r="J310" s="1"/>
    </row>
    <row r="311" spans="3:10">
      <c r="C311" s="30"/>
      <c r="D311" s="206"/>
      <c r="E311" s="1"/>
      <c r="F311" s="1"/>
      <c r="J311" s="1"/>
    </row>
    <row r="312" spans="3:10">
      <c r="C312" s="30"/>
      <c r="D312" s="206"/>
      <c r="E312" s="1"/>
      <c r="F312" s="1"/>
      <c r="J312" s="1"/>
    </row>
    <row r="313" spans="3:10">
      <c r="C313" s="30"/>
      <c r="D313" s="206"/>
      <c r="E313" s="1"/>
      <c r="F313" s="1"/>
      <c r="J313" s="1"/>
    </row>
    <row r="314" spans="3:10">
      <c r="C314" s="30"/>
      <c r="D314" s="206"/>
      <c r="E314" s="1"/>
      <c r="F314" s="1"/>
      <c r="J314" s="1"/>
    </row>
    <row r="315" spans="3:10">
      <c r="C315" s="30"/>
      <c r="D315" s="206"/>
      <c r="E315" s="1"/>
      <c r="F315" s="1"/>
      <c r="J315" s="1"/>
    </row>
    <row r="316" spans="3:10">
      <c r="C316" s="30"/>
      <c r="D316" s="206"/>
      <c r="E316" s="1"/>
      <c r="F316" s="1"/>
      <c r="J316" s="1"/>
    </row>
    <row r="317" spans="3:10">
      <c r="C317" s="30"/>
      <c r="D317" s="206"/>
      <c r="E317" s="1"/>
      <c r="F317" s="1"/>
      <c r="J317" s="1"/>
    </row>
    <row r="318" spans="3:10">
      <c r="C318" s="30"/>
      <c r="D318" s="206"/>
      <c r="E318" s="1"/>
      <c r="F318" s="1"/>
      <c r="J318" s="1"/>
    </row>
    <row r="319" spans="3:10">
      <c r="C319" s="30"/>
      <c r="D319" s="206"/>
      <c r="E319" s="1"/>
      <c r="F319" s="1"/>
      <c r="J319" s="1"/>
    </row>
    <row r="320" spans="3:10">
      <c r="C320" s="30"/>
      <c r="D320" s="206"/>
      <c r="E320" s="1"/>
      <c r="F320" s="1"/>
      <c r="J320" s="1"/>
    </row>
    <row r="321" spans="3:10">
      <c r="C321" s="30"/>
      <c r="D321" s="206"/>
      <c r="E321" s="1"/>
      <c r="F321" s="1"/>
      <c r="J321" s="1"/>
    </row>
    <row r="322" spans="3:10">
      <c r="C322" s="30"/>
      <c r="D322" s="206"/>
      <c r="E322" s="1"/>
      <c r="F322" s="1"/>
      <c r="J322" s="1"/>
    </row>
    <row r="323" spans="3:10">
      <c r="C323" s="30"/>
      <c r="D323" s="206"/>
      <c r="E323" s="1"/>
      <c r="F323" s="1"/>
      <c r="J323" s="1"/>
    </row>
    <row r="324" spans="3:10">
      <c r="C324" s="30"/>
      <c r="D324" s="206"/>
      <c r="E324" s="1"/>
      <c r="F324" s="1"/>
      <c r="J324" s="1"/>
    </row>
    <row r="325" spans="3:10">
      <c r="C325" s="30"/>
      <c r="D325" s="206"/>
      <c r="E325" s="1"/>
      <c r="F325" s="1"/>
      <c r="J325" s="1"/>
    </row>
    <row r="326" spans="3:10" ht="15" customHeight="1">
      <c r="C326" s="30"/>
      <c r="D326" s="206"/>
      <c r="E326" s="1"/>
      <c r="F326" s="1"/>
      <c r="J326" s="1"/>
    </row>
    <row r="327" spans="3:10">
      <c r="C327" s="30"/>
      <c r="D327" s="206"/>
      <c r="E327" s="1"/>
      <c r="F327" s="1"/>
      <c r="J327" s="1"/>
    </row>
    <row r="328" spans="3:10">
      <c r="C328" s="30"/>
      <c r="D328" s="206"/>
      <c r="E328" s="1"/>
      <c r="F328" s="1"/>
      <c r="J328" s="1"/>
    </row>
    <row r="329" spans="3:10">
      <c r="C329" s="30"/>
      <c r="D329" s="206"/>
      <c r="E329" s="1"/>
      <c r="F329" s="1"/>
      <c r="J329" s="1"/>
    </row>
    <row r="330" spans="3:10" ht="12.75" customHeight="1">
      <c r="C330" s="30"/>
      <c r="D330" s="206"/>
      <c r="E330" s="1"/>
      <c r="F330" s="1"/>
      <c r="J330" s="1"/>
    </row>
    <row r="331" spans="3:10" ht="12.75" customHeight="1">
      <c r="C331" s="30"/>
      <c r="D331" s="206"/>
      <c r="E331" s="1"/>
      <c r="F331" s="1"/>
      <c r="J331" s="1"/>
    </row>
    <row r="332" spans="3:10" ht="129" customHeight="1">
      <c r="C332" s="30"/>
      <c r="D332" s="206"/>
      <c r="E332" s="1"/>
      <c r="F332" s="1"/>
      <c r="J332" s="1"/>
    </row>
    <row r="333" spans="3:10" ht="180" customHeight="1">
      <c r="C333" s="30"/>
      <c r="D333" s="206"/>
      <c r="E333" s="1"/>
      <c r="F333" s="1"/>
      <c r="J333" s="1"/>
    </row>
    <row r="334" spans="3:10" ht="80.25" customHeight="1">
      <c r="C334" s="30"/>
      <c r="D334" s="206"/>
      <c r="E334" s="1"/>
      <c r="F334" s="1"/>
      <c r="J334" s="1"/>
    </row>
    <row r="335" spans="3:10" ht="103.5" customHeight="1">
      <c r="C335" s="30"/>
      <c r="D335" s="206"/>
      <c r="E335" s="1"/>
      <c r="F335" s="1"/>
      <c r="J335" s="1"/>
    </row>
    <row r="336" spans="3:10" ht="15" customHeight="1">
      <c r="C336" s="30"/>
      <c r="D336" s="206"/>
      <c r="E336" s="1"/>
      <c r="F336" s="1"/>
      <c r="J336" s="1"/>
    </row>
    <row r="337" spans="3:10">
      <c r="C337" s="30"/>
      <c r="D337" s="206"/>
      <c r="E337" s="1"/>
      <c r="F337" s="1"/>
      <c r="J337" s="1"/>
    </row>
    <row r="338" spans="3:10" ht="27" customHeight="1">
      <c r="C338" s="30"/>
      <c r="D338" s="206"/>
      <c r="E338" s="1"/>
      <c r="F338" s="1"/>
      <c r="J338" s="1"/>
    </row>
    <row r="339" spans="3:10" ht="13.5" customHeight="1">
      <c r="C339" s="30"/>
      <c r="D339" s="206"/>
      <c r="E339" s="1"/>
      <c r="F339" s="1"/>
      <c r="J339" s="1"/>
    </row>
    <row r="340" spans="3:10" ht="53.25" customHeight="1">
      <c r="C340" s="30"/>
      <c r="D340" s="206"/>
      <c r="E340" s="1"/>
      <c r="F340" s="1"/>
      <c r="J340" s="1"/>
    </row>
    <row r="341" spans="3:10" ht="12.75" customHeight="1">
      <c r="C341" s="30"/>
      <c r="D341" s="206"/>
      <c r="E341" s="1"/>
      <c r="F341" s="1"/>
      <c r="J341" s="1"/>
    </row>
    <row r="342" spans="3:10" ht="13.5" customHeight="1">
      <c r="C342" s="30"/>
      <c r="D342" s="206"/>
      <c r="E342" s="1"/>
      <c r="F342" s="1"/>
      <c r="J342" s="1"/>
    </row>
    <row r="343" spans="3:10">
      <c r="C343" s="30"/>
      <c r="D343" s="206"/>
      <c r="E343" s="1"/>
      <c r="F343" s="1"/>
      <c r="J343" s="1"/>
    </row>
    <row r="344" spans="3:10">
      <c r="C344" s="30"/>
      <c r="D344" s="206"/>
      <c r="E344" s="1"/>
      <c r="F344" s="1"/>
      <c r="J344" s="1"/>
    </row>
    <row r="345" spans="3:10" ht="27" customHeight="1">
      <c r="C345" s="30"/>
      <c r="D345" s="206"/>
      <c r="E345" s="1"/>
      <c r="F345" s="1"/>
      <c r="J345" s="1"/>
    </row>
    <row r="346" spans="3:10" ht="12.75" customHeight="1">
      <c r="C346" s="30"/>
      <c r="D346" s="206"/>
      <c r="E346" s="1"/>
      <c r="F346" s="1"/>
      <c r="J346" s="1"/>
    </row>
    <row r="347" spans="3:10" ht="12" customHeight="1">
      <c r="C347" s="30"/>
      <c r="D347" s="206"/>
      <c r="E347" s="1"/>
      <c r="F347" s="1"/>
      <c r="J347" s="1"/>
    </row>
    <row r="348" spans="3:10">
      <c r="C348" s="30"/>
      <c r="D348" s="206"/>
      <c r="E348" s="1"/>
      <c r="F348" s="1"/>
      <c r="J348" s="1"/>
    </row>
    <row r="349" spans="3:10" ht="13.5" customHeight="1">
      <c r="C349" s="30"/>
      <c r="D349" s="206"/>
      <c r="E349" s="1"/>
      <c r="F349" s="1"/>
      <c r="J349" s="1"/>
    </row>
    <row r="350" spans="3:10">
      <c r="C350" s="30"/>
      <c r="D350" s="206"/>
      <c r="E350" s="1"/>
      <c r="F350" s="1"/>
      <c r="J350" s="1"/>
    </row>
    <row r="351" spans="3:10" ht="15.75" customHeight="1">
      <c r="C351" s="30"/>
      <c r="D351" s="206"/>
      <c r="E351" s="1"/>
      <c r="F351" s="1"/>
      <c r="J351" s="1"/>
    </row>
    <row r="352" spans="3:10">
      <c r="C352" s="30"/>
      <c r="D352" s="206"/>
      <c r="E352" s="1"/>
      <c r="F352" s="1"/>
      <c r="J352" s="1"/>
    </row>
    <row r="353" spans="3:10">
      <c r="C353" s="30"/>
      <c r="D353" s="206"/>
      <c r="E353" s="1"/>
      <c r="F353" s="1"/>
      <c r="J353" s="1"/>
    </row>
    <row r="354" spans="3:10">
      <c r="C354" s="30"/>
      <c r="D354" s="206"/>
      <c r="E354" s="1"/>
      <c r="F354" s="1"/>
      <c r="J354" s="1"/>
    </row>
    <row r="355" spans="3:10" ht="14.25" customHeight="1">
      <c r="C355" s="30"/>
      <c r="D355" s="206"/>
      <c r="E355" s="1"/>
      <c r="F355" s="1"/>
      <c r="J355" s="1"/>
    </row>
    <row r="356" spans="3:10" ht="54" customHeight="1">
      <c r="C356" s="30"/>
      <c r="D356" s="206"/>
      <c r="E356" s="1"/>
      <c r="F356" s="1"/>
      <c r="J356" s="1"/>
    </row>
    <row r="357" spans="3:10">
      <c r="C357" s="30"/>
      <c r="D357" s="206"/>
      <c r="E357" s="1"/>
      <c r="F357" s="1"/>
      <c r="J357" s="1"/>
    </row>
    <row r="358" spans="3:10">
      <c r="C358" s="30"/>
      <c r="D358" s="206"/>
      <c r="E358" s="1"/>
      <c r="F358" s="1"/>
      <c r="J358" s="1"/>
    </row>
    <row r="359" spans="3:10" ht="15" customHeight="1">
      <c r="C359" s="30"/>
      <c r="D359" s="206"/>
      <c r="E359" s="1"/>
      <c r="F359" s="1"/>
      <c r="J359" s="1"/>
    </row>
    <row r="360" spans="3:10">
      <c r="C360" s="30"/>
      <c r="D360" s="206"/>
      <c r="E360" s="1"/>
      <c r="F360" s="1"/>
      <c r="J360" s="1"/>
    </row>
    <row r="361" spans="3:10">
      <c r="C361" s="30"/>
      <c r="D361" s="206"/>
      <c r="E361" s="1"/>
      <c r="F361" s="1"/>
      <c r="J361" s="1"/>
    </row>
    <row r="362" spans="3:10">
      <c r="C362" s="30"/>
      <c r="D362" s="206"/>
      <c r="E362" s="1"/>
      <c r="F362" s="1"/>
      <c r="J362" s="1"/>
    </row>
    <row r="363" spans="3:10" ht="27.75" customHeight="1">
      <c r="C363" s="30"/>
      <c r="D363" s="206"/>
      <c r="E363" s="1"/>
      <c r="F363" s="1"/>
      <c r="J363" s="1"/>
    </row>
    <row r="364" spans="3:10">
      <c r="C364" s="30"/>
      <c r="D364" s="206"/>
      <c r="E364" s="1"/>
      <c r="F364" s="1"/>
      <c r="J364" s="1"/>
    </row>
    <row r="365" spans="3:10">
      <c r="C365" s="30"/>
      <c r="D365" s="206"/>
      <c r="E365" s="1"/>
      <c r="F365" s="1"/>
      <c r="J365" s="1"/>
    </row>
    <row r="366" spans="3:10" ht="13.5" customHeight="1">
      <c r="C366" s="30"/>
      <c r="D366" s="206"/>
      <c r="E366" s="1"/>
      <c r="F366" s="1"/>
      <c r="J366" s="1"/>
    </row>
    <row r="367" spans="3:10">
      <c r="C367" s="30"/>
      <c r="D367" s="206"/>
      <c r="E367" s="1"/>
      <c r="F367" s="1"/>
      <c r="J367" s="1"/>
    </row>
    <row r="368" spans="3:10">
      <c r="C368" s="30"/>
      <c r="D368" s="206"/>
      <c r="E368" s="1"/>
      <c r="F368" s="1"/>
      <c r="J368" s="1"/>
    </row>
    <row r="369" spans="3:10">
      <c r="C369" s="30"/>
      <c r="D369" s="206"/>
      <c r="E369" s="1"/>
      <c r="F369" s="1"/>
      <c r="J369" s="1"/>
    </row>
    <row r="370" spans="3:10">
      <c r="C370" s="30"/>
      <c r="D370" s="206"/>
      <c r="E370" s="1"/>
      <c r="F370" s="1"/>
      <c r="J370" s="1"/>
    </row>
    <row r="371" spans="3:10" ht="12.75" customHeight="1">
      <c r="C371" s="30"/>
      <c r="D371" s="206"/>
      <c r="E371" s="1"/>
      <c r="F371" s="1"/>
      <c r="J371" s="1"/>
    </row>
    <row r="372" spans="3:10">
      <c r="C372" s="30"/>
      <c r="D372" s="206"/>
      <c r="E372" s="1"/>
      <c r="F372" s="1"/>
      <c r="J372" s="1"/>
    </row>
    <row r="373" spans="3:10">
      <c r="C373" s="30"/>
      <c r="D373" s="206"/>
      <c r="E373" s="1"/>
      <c r="F373" s="1"/>
      <c r="J373" s="1"/>
    </row>
    <row r="374" spans="3:10">
      <c r="C374" s="30"/>
      <c r="D374" s="206"/>
      <c r="E374" s="1"/>
      <c r="F374" s="1"/>
      <c r="J374" s="1"/>
    </row>
    <row r="375" spans="3:10">
      <c r="C375" s="30"/>
      <c r="D375" s="206"/>
      <c r="E375" s="1"/>
      <c r="F375" s="1"/>
      <c r="J375" s="1"/>
    </row>
    <row r="376" spans="3:10">
      <c r="C376" s="30"/>
      <c r="D376" s="206"/>
      <c r="E376" s="1"/>
      <c r="F376" s="1"/>
      <c r="J376" s="1"/>
    </row>
    <row r="377" spans="3:10">
      <c r="C377" s="30"/>
      <c r="D377" s="206"/>
      <c r="E377" s="1"/>
      <c r="F377" s="1"/>
      <c r="J377" s="1"/>
    </row>
    <row r="378" spans="3:10">
      <c r="C378" s="30"/>
      <c r="D378" s="206"/>
      <c r="E378" s="1"/>
      <c r="F378" s="1"/>
      <c r="J378" s="1"/>
    </row>
    <row r="379" spans="3:10" ht="15" customHeight="1">
      <c r="C379" s="30"/>
      <c r="D379" s="206"/>
      <c r="E379" s="1"/>
      <c r="F379" s="1"/>
      <c r="J379" s="1"/>
    </row>
    <row r="380" spans="3:10">
      <c r="C380" s="30"/>
      <c r="D380" s="206"/>
      <c r="E380" s="1"/>
      <c r="F380" s="1"/>
      <c r="J380" s="1"/>
    </row>
    <row r="381" spans="3:10">
      <c r="C381" s="30"/>
      <c r="D381" s="206"/>
      <c r="E381" s="1"/>
      <c r="F381" s="1"/>
      <c r="J381" s="1"/>
    </row>
    <row r="382" spans="3:10">
      <c r="C382" s="30"/>
      <c r="D382" s="206"/>
      <c r="E382" s="1"/>
      <c r="F382" s="1"/>
      <c r="J382" s="1"/>
    </row>
    <row r="383" spans="3:10">
      <c r="C383" s="30"/>
      <c r="D383" s="206"/>
      <c r="E383" s="1"/>
      <c r="F383" s="1"/>
      <c r="J383" s="1"/>
    </row>
    <row r="384" spans="3:10">
      <c r="C384" s="30"/>
      <c r="D384" s="206"/>
      <c r="E384" s="1"/>
      <c r="F384" s="1"/>
      <c r="J384" s="1"/>
    </row>
    <row r="385" spans="3:10">
      <c r="C385" s="30"/>
      <c r="D385" s="206"/>
      <c r="E385" s="1"/>
      <c r="F385" s="1"/>
      <c r="J385" s="1"/>
    </row>
    <row r="386" spans="3:10">
      <c r="C386" s="30"/>
      <c r="D386" s="206"/>
      <c r="E386" s="1"/>
      <c r="F386" s="1"/>
      <c r="J386" s="1"/>
    </row>
    <row r="387" spans="3:10">
      <c r="C387" s="30"/>
      <c r="D387" s="206"/>
      <c r="E387" s="1"/>
      <c r="F387" s="1"/>
      <c r="J387" s="1"/>
    </row>
    <row r="388" spans="3:10">
      <c r="C388" s="30"/>
      <c r="D388" s="206"/>
      <c r="E388" s="1"/>
      <c r="F388" s="1"/>
      <c r="J388" s="1"/>
    </row>
    <row r="389" spans="3:10">
      <c r="C389" s="30"/>
      <c r="D389" s="206"/>
      <c r="E389" s="1"/>
      <c r="F389" s="1"/>
      <c r="J389" s="1"/>
    </row>
    <row r="390" spans="3:10">
      <c r="C390" s="30"/>
      <c r="D390" s="206"/>
      <c r="E390" s="1"/>
      <c r="F390" s="1"/>
      <c r="J390" s="1"/>
    </row>
    <row r="391" spans="3:10">
      <c r="C391" s="30"/>
      <c r="D391" s="206"/>
      <c r="E391" s="1"/>
      <c r="F391" s="1"/>
      <c r="J391" s="1"/>
    </row>
    <row r="392" spans="3:10">
      <c r="C392" s="30"/>
      <c r="D392" s="206"/>
      <c r="E392" s="1"/>
      <c r="F392" s="1"/>
      <c r="J392" s="1"/>
    </row>
    <row r="393" spans="3:10">
      <c r="C393" s="30"/>
      <c r="D393" s="206"/>
      <c r="E393" s="1"/>
      <c r="F393" s="1"/>
      <c r="J393" s="1"/>
    </row>
    <row r="394" spans="3:10">
      <c r="C394" s="30"/>
      <c r="D394" s="206"/>
      <c r="E394" s="1"/>
      <c r="F394" s="1"/>
      <c r="J394" s="1"/>
    </row>
    <row r="395" spans="3:10">
      <c r="C395" s="30"/>
      <c r="D395" s="206"/>
      <c r="E395" s="1"/>
      <c r="F395" s="1"/>
      <c r="J395" s="1"/>
    </row>
    <row r="396" spans="3:10">
      <c r="C396" s="30"/>
      <c r="D396" s="206"/>
      <c r="E396" s="1"/>
      <c r="F396" s="1"/>
      <c r="J396" s="1"/>
    </row>
    <row r="397" spans="3:10">
      <c r="C397" s="30"/>
      <c r="D397" s="206"/>
      <c r="E397" s="1"/>
      <c r="F397" s="1"/>
      <c r="J397" s="1"/>
    </row>
    <row r="398" spans="3:10">
      <c r="C398" s="30"/>
      <c r="D398" s="206"/>
      <c r="E398" s="1"/>
      <c r="F398" s="1"/>
      <c r="J398" s="1"/>
    </row>
    <row r="399" spans="3:10">
      <c r="C399" s="30"/>
      <c r="D399" s="206"/>
      <c r="E399" s="1"/>
      <c r="F399" s="1"/>
      <c r="J399" s="1"/>
    </row>
    <row r="400" spans="3:10">
      <c r="C400" s="30"/>
      <c r="D400" s="206"/>
      <c r="E400" s="1"/>
      <c r="F400" s="1"/>
      <c r="J400" s="1"/>
    </row>
    <row r="401" spans="3:10">
      <c r="C401" s="30"/>
      <c r="D401" s="206"/>
      <c r="E401" s="1"/>
      <c r="F401" s="1"/>
      <c r="J401" s="1"/>
    </row>
    <row r="402" spans="3:10">
      <c r="C402" s="30"/>
      <c r="D402" s="206"/>
      <c r="E402" s="1"/>
      <c r="F402" s="1"/>
      <c r="J402" s="1"/>
    </row>
    <row r="403" spans="3:10">
      <c r="C403" s="30"/>
      <c r="D403" s="206"/>
      <c r="E403" s="1"/>
      <c r="F403" s="1"/>
      <c r="J403" s="1"/>
    </row>
    <row r="404" spans="3:10">
      <c r="C404" s="30"/>
      <c r="D404" s="206"/>
      <c r="E404" s="1"/>
      <c r="F404" s="1"/>
      <c r="J404" s="1"/>
    </row>
    <row r="405" spans="3:10">
      <c r="C405" s="30"/>
      <c r="D405" s="206"/>
      <c r="E405" s="1"/>
      <c r="F405" s="1"/>
      <c r="J405" s="1"/>
    </row>
    <row r="406" spans="3:10">
      <c r="C406" s="30"/>
      <c r="D406" s="206"/>
      <c r="E406" s="1"/>
      <c r="F406" s="1"/>
      <c r="J406" s="1"/>
    </row>
    <row r="407" spans="3:10">
      <c r="C407" s="30"/>
      <c r="D407" s="206"/>
      <c r="E407" s="1"/>
      <c r="F407" s="1"/>
      <c r="J407" s="1"/>
    </row>
    <row r="408" spans="3:10">
      <c r="C408" s="30"/>
      <c r="D408" s="206"/>
      <c r="E408" s="1"/>
      <c r="F408" s="1"/>
      <c r="J408" s="1"/>
    </row>
    <row r="409" spans="3:10">
      <c r="C409" s="30"/>
      <c r="D409" s="206"/>
      <c r="E409" s="1"/>
      <c r="F409" s="1"/>
      <c r="J409" s="1"/>
    </row>
    <row r="410" spans="3:10">
      <c r="C410" s="30"/>
      <c r="D410" s="206"/>
      <c r="E410" s="1"/>
      <c r="F410" s="1"/>
      <c r="J410" s="1"/>
    </row>
    <row r="411" spans="3:10">
      <c r="C411" s="30"/>
      <c r="D411" s="206"/>
      <c r="E411" s="1"/>
      <c r="F411" s="1"/>
      <c r="J411" s="1"/>
    </row>
    <row r="412" spans="3:10">
      <c r="C412" s="30"/>
      <c r="D412" s="206"/>
      <c r="E412" s="1"/>
      <c r="F412" s="1"/>
      <c r="J412" s="1"/>
    </row>
    <row r="413" spans="3:10">
      <c r="C413" s="30"/>
      <c r="D413" s="206"/>
      <c r="E413" s="1"/>
      <c r="F413" s="1"/>
      <c r="J413" s="1"/>
    </row>
    <row r="414" spans="3:10">
      <c r="C414" s="30"/>
      <c r="D414" s="206"/>
      <c r="E414" s="1"/>
      <c r="F414" s="1"/>
      <c r="J414" s="1"/>
    </row>
    <row r="415" spans="3:10">
      <c r="C415" s="30"/>
      <c r="D415" s="206"/>
      <c r="E415" s="1"/>
      <c r="F415" s="1"/>
      <c r="J415" s="1"/>
    </row>
    <row r="416" spans="3:10">
      <c r="C416" s="30"/>
      <c r="D416" s="206"/>
      <c r="E416" s="1"/>
      <c r="F416" s="1"/>
      <c r="J416" s="1"/>
    </row>
    <row r="417" spans="3:10">
      <c r="C417" s="30"/>
      <c r="D417" s="206"/>
      <c r="E417" s="1"/>
      <c r="F417" s="1"/>
      <c r="J417" s="1"/>
    </row>
    <row r="418" spans="3:10" ht="52.5" customHeight="1">
      <c r="C418" s="30"/>
      <c r="D418" s="206"/>
      <c r="E418" s="1"/>
      <c r="F418" s="1"/>
      <c r="J418" s="1"/>
    </row>
    <row r="419" spans="3:10">
      <c r="C419" s="30"/>
      <c r="D419" s="206"/>
      <c r="E419" s="1"/>
      <c r="F419" s="1"/>
      <c r="J419" s="1"/>
    </row>
    <row r="420" spans="3:10">
      <c r="C420" s="30"/>
      <c r="D420" s="206"/>
      <c r="E420" s="1"/>
      <c r="F420" s="1"/>
      <c r="J420" s="1"/>
    </row>
    <row r="421" spans="3:10">
      <c r="C421" s="30"/>
      <c r="D421" s="206"/>
      <c r="E421" s="1"/>
      <c r="F421" s="1"/>
      <c r="J421" s="1"/>
    </row>
    <row r="422" spans="3:10">
      <c r="C422" s="30"/>
      <c r="D422" s="206"/>
      <c r="E422" s="1"/>
      <c r="F422" s="1"/>
      <c r="J422" s="1"/>
    </row>
    <row r="423" spans="3:10">
      <c r="C423" s="30"/>
      <c r="D423" s="206"/>
      <c r="E423" s="1"/>
      <c r="F423" s="1"/>
      <c r="J423" s="1"/>
    </row>
    <row r="424" spans="3:10" ht="51.75" customHeight="1">
      <c r="C424" s="30"/>
      <c r="D424" s="206"/>
      <c r="E424" s="1"/>
      <c r="F424" s="1"/>
      <c r="J424" s="1"/>
    </row>
    <row r="425" spans="3:10">
      <c r="C425" s="30"/>
      <c r="D425" s="206"/>
      <c r="E425" s="1"/>
      <c r="F425" s="1"/>
      <c r="J425" s="1"/>
    </row>
    <row r="426" spans="3:10">
      <c r="C426" s="30"/>
      <c r="D426" s="206"/>
      <c r="E426" s="1"/>
      <c r="F426" s="1"/>
      <c r="J426" s="1"/>
    </row>
    <row r="427" spans="3:10" ht="54.75" customHeight="1">
      <c r="C427" s="30"/>
      <c r="D427" s="206"/>
      <c r="E427" s="1"/>
      <c r="F427" s="1"/>
      <c r="J427" s="1"/>
    </row>
    <row r="428" spans="3:10" ht="13.5" customHeight="1">
      <c r="C428" s="30"/>
      <c r="D428" s="206"/>
      <c r="E428" s="1"/>
      <c r="F428" s="1"/>
      <c r="J428" s="1"/>
    </row>
    <row r="429" spans="3:10" ht="13.5" customHeight="1">
      <c r="C429" s="30"/>
      <c r="D429" s="206"/>
      <c r="E429" s="1"/>
      <c r="F429" s="1"/>
      <c r="J429" s="1"/>
    </row>
    <row r="430" spans="3:10">
      <c r="C430" s="30"/>
      <c r="D430" s="206"/>
      <c r="E430" s="1"/>
      <c r="F430" s="1"/>
      <c r="J430" s="1"/>
    </row>
    <row r="431" spans="3:10" ht="88.5" customHeight="1">
      <c r="C431" s="30"/>
      <c r="D431" s="206"/>
      <c r="E431" s="1"/>
      <c r="F431" s="1"/>
      <c r="J431" s="1"/>
    </row>
    <row r="432" spans="3:10" ht="54" customHeight="1">
      <c r="C432" s="30"/>
      <c r="D432" s="206"/>
      <c r="E432" s="1"/>
      <c r="F432" s="1"/>
      <c r="J432" s="1"/>
    </row>
    <row r="433" spans="3:10">
      <c r="C433" s="30"/>
      <c r="D433" s="206"/>
      <c r="E433" s="1"/>
      <c r="F433" s="1"/>
      <c r="J433" s="1"/>
    </row>
    <row r="434" spans="3:10">
      <c r="C434" s="30"/>
      <c r="D434" s="206"/>
      <c r="E434" s="1"/>
      <c r="F434" s="1"/>
      <c r="J434" s="1"/>
    </row>
    <row r="435" spans="3:10" ht="55.5" customHeight="1">
      <c r="C435" s="30"/>
      <c r="D435" s="206"/>
      <c r="E435" s="1"/>
      <c r="F435" s="1"/>
      <c r="J435" s="1"/>
    </row>
    <row r="436" spans="3:10">
      <c r="C436" s="30"/>
      <c r="D436" s="206"/>
      <c r="E436" s="1"/>
      <c r="F436" s="1"/>
      <c r="J436" s="1"/>
    </row>
    <row r="437" spans="3:10">
      <c r="C437" s="30"/>
      <c r="D437" s="206"/>
      <c r="E437" s="1"/>
      <c r="F437" s="1"/>
      <c r="J437" s="1"/>
    </row>
    <row r="438" spans="3:10">
      <c r="C438" s="30"/>
      <c r="D438" s="206"/>
      <c r="E438" s="1"/>
      <c r="F438" s="1"/>
      <c r="J438" s="1"/>
    </row>
    <row r="439" spans="3:10" ht="51" customHeight="1">
      <c r="C439" s="30"/>
      <c r="D439" s="206"/>
      <c r="E439" s="1"/>
      <c r="F439" s="1"/>
      <c r="J439" s="1"/>
    </row>
    <row r="440" spans="3:10" ht="56.25" customHeight="1">
      <c r="C440" s="30"/>
      <c r="D440" s="206"/>
      <c r="E440" s="1"/>
      <c r="F440" s="1"/>
      <c r="J440" s="1"/>
    </row>
    <row r="441" spans="3:10">
      <c r="C441" s="30"/>
      <c r="D441" s="206"/>
      <c r="E441" s="1"/>
      <c r="F441" s="1"/>
      <c r="J441" s="1"/>
    </row>
    <row r="442" spans="3:10">
      <c r="C442" s="30"/>
      <c r="D442" s="206"/>
      <c r="E442" s="1"/>
      <c r="F442" s="1"/>
      <c r="J442" s="1"/>
    </row>
    <row r="443" spans="3:10" ht="54.75" customHeight="1">
      <c r="C443" s="30"/>
      <c r="D443" s="206"/>
      <c r="E443" s="1"/>
      <c r="F443" s="1"/>
      <c r="J443" s="1"/>
    </row>
    <row r="444" spans="3:10">
      <c r="C444" s="30"/>
      <c r="D444" s="206"/>
      <c r="E444" s="1"/>
      <c r="F444" s="1"/>
      <c r="J444" s="1"/>
    </row>
    <row r="445" spans="3:10">
      <c r="C445" s="30"/>
      <c r="D445" s="206"/>
      <c r="E445" s="1"/>
      <c r="F445" s="1"/>
      <c r="J445" s="1"/>
    </row>
    <row r="446" spans="3:10" ht="15.75" customHeight="1">
      <c r="C446" s="30"/>
      <c r="D446" s="206"/>
      <c r="E446" s="1"/>
      <c r="F446" s="1"/>
      <c r="J446" s="1"/>
    </row>
    <row r="447" spans="3:10" ht="39.75" customHeight="1">
      <c r="C447" s="30"/>
      <c r="D447" s="206"/>
      <c r="E447" s="1"/>
      <c r="F447" s="1"/>
      <c r="J447" s="1"/>
    </row>
    <row r="448" spans="3:10">
      <c r="C448" s="30"/>
      <c r="D448" s="206"/>
      <c r="E448" s="1"/>
      <c r="F448" s="1"/>
      <c r="J448" s="1"/>
    </row>
    <row r="449" spans="3:10">
      <c r="C449" s="30"/>
      <c r="D449" s="206"/>
      <c r="E449" s="1"/>
      <c r="F449" s="1"/>
      <c r="J449" s="1"/>
    </row>
    <row r="450" spans="3:10">
      <c r="C450" s="30"/>
      <c r="D450" s="206"/>
      <c r="E450" s="1"/>
      <c r="F450" s="1"/>
      <c r="J450" s="1"/>
    </row>
    <row r="451" spans="3:10">
      <c r="C451" s="30"/>
      <c r="D451" s="206"/>
      <c r="E451" s="1"/>
      <c r="F451" s="1"/>
      <c r="J451" s="1"/>
    </row>
    <row r="452" spans="3:10">
      <c r="C452" s="30"/>
      <c r="D452" s="206"/>
      <c r="E452" s="1"/>
      <c r="F452" s="1"/>
      <c r="J452" s="1"/>
    </row>
    <row r="453" spans="3:10">
      <c r="C453" s="30"/>
      <c r="D453" s="206"/>
      <c r="E453" s="1"/>
      <c r="F453" s="1"/>
      <c r="J453" s="1"/>
    </row>
    <row r="454" spans="3:10">
      <c r="C454" s="30"/>
      <c r="D454" s="206"/>
      <c r="E454" s="1"/>
      <c r="F454" s="1"/>
      <c r="J454" s="1"/>
    </row>
    <row r="455" spans="3:10">
      <c r="C455" s="30"/>
      <c r="D455" s="206"/>
      <c r="E455" s="1"/>
      <c r="F455" s="1"/>
      <c r="J455" s="1"/>
    </row>
    <row r="456" spans="3:10">
      <c r="C456" s="30"/>
      <c r="D456" s="206"/>
      <c r="E456" s="1"/>
      <c r="F456" s="1"/>
      <c r="J456" s="1"/>
    </row>
    <row r="457" spans="3:10">
      <c r="C457" s="30"/>
      <c r="D457" s="206"/>
      <c r="E457" s="1"/>
      <c r="F457" s="1"/>
      <c r="J457" s="1"/>
    </row>
    <row r="458" spans="3:10">
      <c r="C458" s="30"/>
      <c r="D458" s="206"/>
      <c r="E458" s="1"/>
      <c r="F458" s="1"/>
      <c r="J458" s="1"/>
    </row>
    <row r="459" spans="3:10">
      <c r="C459" s="30"/>
      <c r="D459" s="206"/>
      <c r="E459" s="1"/>
      <c r="F459" s="1"/>
      <c r="J459" s="1"/>
    </row>
    <row r="460" spans="3:10">
      <c r="C460" s="30"/>
      <c r="D460" s="206"/>
      <c r="E460" s="1"/>
      <c r="F460" s="1"/>
      <c r="J460" s="1"/>
    </row>
    <row r="461" spans="3:10">
      <c r="C461" s="30"/>
      <c r="D461" s="206"/>
      <c r="E461" s="1"/>
      <c r="F461" s="1"/>
      <c r="J461" s="1"/>
    </row>
    <row r="462" spans="3:10">
      <c r="C462" s="30"/>
      <c r="D462" s="206"/>
      <c r="E462" s="1"/>
      <c r="F462" s="1"/>
      <c r="J462" s="1"/>
    </row>
    <row r="463" spans="3:10">
      <c r="C463" s="30"/>
      <c r="D463" s="206"/>
      <c r="E463" s="1"/>
      <c r="F463" s="1"/>
      <c r="J463" s="1"/>
    </row>
    <row r="464" spans="3:10">
      <c r="C464" s="30"/>
      <c r="D464" s="206"/>
      <c r="E464" s="1"/>
      <c r="F464" s="1"/>
      <c r="J464" s="1"/>
    </row>
    <row r="465" spans="3:10">
      <c r="C465" s="30"/>
      <c r="D465" s="206"/>
      <c r="E465" s="1"/>
      <c r="F465" s="1"/>
      <c r="J465" s="1"/>
    </row>
    <row r="466" spans="3:10">
      <c r="C466" s="30"/>
      <c r="D466" s="206"/>
      <c r="E466" s="1"/>
      <c r="F466" s="1"/>
      <c r="J466" s="1"/>
    </row>
    <row r="467" spans="3:10">
      <c r="C467" s="30"/>
      <c r="D467" s="206"/>
      <c r="E467" s="1"/>
      <c r="F467" s="1"/>
      <c r="J467" s="1"/>
    </row>
    <row r="468" spans="3:10">
      <c r="C468" s="30"/>
      <c r="D468" s="206"/>
      <c r="E468" s="1"/>
      <c r="F468" s="1"/>
      <c r="J468" s="1"/>
    </row>
    <row r="469" spans="3:10">
      <c r="C469" s="30"/>
      <c r="D469" s="206"/>
      <c r="E469" s="1"/>
      <c r="F469" s="1"/>
      <c r="J469" s="1"/>
    </row>
    <row r="470" spans="3:10">
      <c r="C470" s="30"/>
      <c r="D470" s="206"/>
      <c r="E470" s="1"/>
      <c r="F470" s="1"/>
      <c r="J470" s="1"/>
    </row>
    <row r="471" spans="3:10">
      <c r="C471" s="30"/>
      <c r="D471" s="206"/>
      <c r="E471" s="1"/>
      <c r="F471" s="1"/>
      <c r="J471" s="1"/>
    </row>
    <row r="472" spans="3:10">
      <c r="C472" s="30"/>
      <c r="D472" s="206"/>
      <c r="E472" s="1"/>
      <c r="F472" s="1"/>
      <c r="J472" s="1"/>
    </row>
    <row r="473" spans="3:10">
      <c r="C473" s="30"/>
      <c r="D473" s="206"/>
      <c r="E473" s="1"/>
      <c r="F473" s="1"/>
      <c r="J473" s="1"/>
    </row>
    <row r="474" spans="3:10">
      <c r="C474" s="30"/>
      <c r="D474" s="206"/>
      <c r="E474" s="1"/>
      <c r="F474" s="1"/>
      <c r="J474" s="1"/>
    </row>
    <row r="475" spans="3:10" ht="14.25" customHeight="1">
      <c r="C475" s="30"/>
      <c r="D475" s="206"/>
      <c r="E475" s="1"/>
      <c r="F475" s="1"/>
      <c r="J475" s="1"/>
    </row>
    <row r="476" spans="3:10">
      <c r="C476" s="30"/>
      <c r="D476" s="206"/>
      <c r="E476" s="1"/>
      <c r="F476" s="1"/>
      <c r="J476" s="1"/>
    </row>
    <row r="477" spans="3:10" ht="28.5" customHeight="1">
      <c r="C477" s="30"/>
      <c r="D477" s="206"/>
      <c r="E477" s="1"/>
      <c r="F477" s="1"/>
      <c r="J477" s="1"/>
    </row>
    <row r="478" spans="3:10">
      <c r="C478" s="30"/>
      <c r="D478" s="206"/>
      <c r="E478" s="1"/>
      <c r="F478" s="1"/>
      <c r="J478" s="1"/>
    </row>
    <row r="479" spans="3:10">
      <c r="C479" s="30"/>
      <c r="D479" s="206"/>
      <c r="E479" s="1"/>
      <c r="F479" s="1"/>
      <c r="J479" s="1"/>
    </row>
    <row r="480" spans="3:10" ht="15" customHeight="1">
      <c r="C480" s="30"/>
      <c r="D480" s="206"/>
      <c r="E480" s="1"/>
      <c r="F480" s="1"/>
      <c r="J480" s="1"/>
    </row>
    <row r="481" spans="3:10">
      <c r="C481" s="30"/>
      <c r="D481" s="206"/>
      <c r="E481" s="1"/>
      <c r="F481" s="1"/>
      <c r="J481" s="1"/>
    </row>
    <row r="482" spans="3:10">
      <c r="C482" s="30"/>
      <c r="D482" s="206"/>
      <c r="E482" s="1"/>
      <c r="F482" s="1"/>
      <c r="J482" s="1"/>
    </row>
    <row r="483" spans="3:10">
      <c r="C483" s="30"/>
      <c r="D483" s="206"/>
      <c r="E483" s="1"/>
      <c r="F483" s="1"/>
      <c r="J483" s="1"/>
    </row>
    <row r="484" spans="3:10">
      <c r="C484" s="30"/>
      <c r="D484" s="206"/>
      <c r="E484" s="1"/>
      <c r="F484" s="1"/>
      <c r="J484" s="1"/>
    </row>
    <row r="485" spans="3:10" ht="15" customHeight="1">
      <c r="C485" s="30"/>
      <c r="D485" s="206"/>
      <c r="E485" s="1"/>
      <c r="F485" s="1"/>
      <c r="J485" s="1"/>
    </row>
    <row r="486" spans="3:10" ht="26.25" customHeight="1">
      <c r="C486" s="30"/>
      <c r="D486" s="206"/>
      <c r="E486" s="1"/>
      <c r="F486" s="1"/>
      <c r="J486" s="1"/>
    </row>
    <row r="487" spans="3:10">
      <c r="C487" s="30"/>
      <c r="D487" s="206"/>
      <c r="E487" s="1"/>
      <c r="F487" s="1"/>
      <c r="J487" s="1"/>
    </row>
    <row r="488" spans="3:10">
      <c r="C488" s="30"/>
      <c r="D488" s="206"/>
      <c r="E488" s="1"/>
      <c r="F488" s="1"/>
      <c r="J488" s="1"/>
    </row>
    <row r="489" spans="3:10">
      <c r="C489" s="30"/>
      <c r="D489" s="206"/>
      <c r="E489" s="1"/>
      <c r="F489" s="1"/>
      <c r="J489" s="1"/>
    </row>
    <row r="490" spans="3:10">
      <c r="C490" s="30"/>
      <c r="D490" s="206"/>
      <c r="E490" s="1"/>
      <c r="F490" s="1"/>
      <c r="J490" s="1"/>
    </row>
    <row r="491" spans="3:10">
      <c r="C491" s="30"/>
      <c r="D491" s="206"/>
      <c r="E491" s="1"/>
      <c r="F491" s="1"/>
      <c r="J491" s="1"/>
    </row>
    <row r="492" spans="3:10">
      <c r="C492" s="30"/>
      <c r="D492" s="206"/>
      <c r="E492" s="1"/>
      <c r="F492" s="1"/>
      <c r="J492" s="1"/>
    </row>
    <row r="493" spans="3:10">
      <c r="C493" s="30"/>
      <c r="D493" s="206"/>
      <c r="E493" s="1"/>
      <c r="F493" s="1"/>
      <c r="J493" s="1"/>
    </row>
    <row r="494" spans="3:10">
      <c r="C494" s="30"/>
      <c r="D494" s="206"/>
      <c r="E494" s="1"/>
      <c r="F494" s="1"/>
      <c r="J494" s="1"/>
    </row>
    <row r="495" spans="3:10">
      <c r="C495" s="30"/>
      <c r="D495" s="206"/>
      <c r="E495" s="1"/>
      <c r="F495" s="1"/>
      <c r="J495" s="1"/>
    </row>
    <row r="496" spans="3:10">
      <c r="C496" s="30"/>
      <c r="D496" s="206"/>
      <c r="E496" s="1"/>
      <c r="F496" s="1"/>
      <c r="J496" s="1"/>
    </row>
    <row r="497" spans="3:10">
      <c r="C497" s="30"/>
      <c r="D497" s="206"/>
      <c r="E497" s="1"/>
      <c r="F497" s="1"/>
      <c r="J497" s="1"/>
    </row>
    <row r="498" spans="3:10">
      <c r="C498" s="30"/>
      <c r="D498" s="206"/>
      <c r="E498" s="1"/>
      <c r="F498" s="1"/>
      <c r="J498" s="1"/>
    </row>
    <row r="499" spans="3:10">
      <c r="C499" s="30"/>
      <c r="D499" s="206"/>
      <c r="E499" s="1"/>
      <c r="F499" s="1"/>
      <c r="J499" s="1"/>
    </row>
    <row r="500" spans="3:10">
      <c r="C500" s="30"/>
      <c r="D500" s="206"/>
      <c r="E500" s="1"/>
      <c r="F500" s="1"/>
      <c r="J500" s="1"/>
    </row>
    <row r="501" spans="3:10">
      <c r="C501" s="30"/>
      <c r="D501" s="206"/>
      <c r="E501" s="1"/>
      <c r="F501" s="1"/>
      <c r="J501" s="1"/>
    </row>
    <row r="502" spans="3:10">
      <c r="C502" s="30"/>
      <c r="D502" s="206"/>
      <c r="E502" s="1"/>
      <c r="F502" s="1"/>
      <c r="J502" s="1"/>
    </row>
    <row r="503" spans="3:10">
      <c r="C503" s="30"/>
      <c r="D503" s="206"/>
      <c r="E503" s="1"/>
      <c r="F503" s="1"/>
      <c r="J503" s="1"/>
    </row>
    <row r="504" spans="3:10">
      <c r="C504" s="30"/>
      <c r="D504" s="206"/>
      <c r="E504" s="1"/>
      <c r="F504" s="1"/>
      <c r="J504" s="1"/>
    </row>
    <row r="505" spans="3:10">
      <c r="C505" s="30"/>
      <c r="D505" s="206"/>
      <c r="E505" s="1"/>
      <c r="F505" s="1"/>
      <c r="J505" s="1"/>
    </row>
    <row r="506" spans="3:10">
      <c r="C506" s="30"/>
      <c r="D506" s="206"/>
      <c r="E506" s="1"/>
      <c r="F506" s="1"/>
      <c r="J506" s="1"/>
    </row>
    <row r="507" spans="3:10">
      <c r="C507" s="30"/>
      <c r="D507" s="206"/>
      <c r="E507" s="1"/>
      <c r="F507" s="1"/>
      <c r="J507" s="1"/>
    </row>
    <row r="508" spans="3:10">
      <c r="C508" s="30"/>
      <c r="D508" s="206"/>
      <c r="E508" s="1"/>
      <c r="F508" s="1"/>
      <c r="J508" s="1"/>
    </row>
    <row r="509" spans="3:10">
      <c r="C509" s="30"/>
      <c r="D509" s="206"/>
      <c r="E509" s="1"/>
      <c r="F509" s="1"/>
      <c r="J509" s="1"/>
    </row>
    <row r="510" spans="3:10">
      <c r="C510" s="30"/>
      <c r="D510" s="206"/>
      <c r="E510" s="1"/>
      <c r="F510" s="1"/>
      <c r="J510" s="1"/>
    </row>
    <row r="511" spans="3:10">
      <c r="C511" s="30"/>
      <c r="D511" s="206"/>
      <c r="E511" s="1"/>
      <c r="F511" s="1"/>
      <c r="J511" s="1"/>
    </row>
    <row r="512" spans="3:10">
      <c r="C512" s="30"/>
      <c r="D512" s="206"/>
      <c r="E512" s="1"/>
      <c r="F512" s="1"/>
      <c r="J512" s="1"/>
    </row>
    <row r="513" spans="3:10" ht="16.5" customHeight="1">
      <c r="C513" s="30"/>
      <c r="D513" s="206"/>
      <c r="E513" s="1"/>
      <c r="F513" s="1"/>
      <c r="J513" s="1"/>
    </row>
    <row r="514" spans="3:10">
      <c r="C514" s="30"/>
      <c r="D514" s="206"/>
      <c r="E514" s="1"/>
      <c r="F514" s="1"/>
      <c r="J514" s="1"/>
    </row>
    <row r="515" spans="3:10">
      <c r="C515" s="30"/>
      <c r="D515" s="206"/>
      <c r="E515" s="1"/>
      <c r="F515" s="1"/>
      <c r="J515" s="1"/>
    </row>
    <row r="516" spans="3:10">
      <c r="C516" s="30"/>
      <c r="D516" s="206"/>
      <c r="E516" s="1"/>
      <c r="F516" s="1"/>
      <c r="J516" s="1"/>
    </row>
    <row r="517" spans="3:10">
      <c r="C517" s="30"/>
      <c r="D517" s="206"/>
      <c r="E517" s="1"/>
      <c r="F517" s="1"/>
      <c r="J517" s="1"/>
    </row>
    <row r="518" spans="3:10">
      <c r="C518" s="30"/>
      <c r="D518" s="206"/>
      <c r="E518" s="1"/>
      <c r="F518" s="1"/>
      <c r="J518" s="1"/>
    </row>
    <row r="519" spans="3:10">
      <c r="C519" s="30"/>
      <c r="D519" s="206"/>
      <c r="E519" s="1"/>
      <c r="F519" s="1"/>
      <c r="J519" s="1"/>
    </row>
    <row r="520" spans="3:10">
      <c r="C520" s="30"/>
      <c r="D520" s="206"/>
      <c r="E520" s="1"/>
      <c r="F520" s="1"/>
      <c r="J520" s="1"/>
    </row>
    <row r="521" spans="3:10">
      <c r="C521" s="30"/>
      <c r="D521" s="206"/>
      <c r="E521" s="1"/>
      <c r="F521" s="1"/>
      <c r="J521" s="1"/>
    </row>
    <row r="522" spans="3:10">
      <c r="C522" s="30"/>
      <c r="D522" s="206"/>
      <c r="E522" s="1"/>
      <c r="F522" s="1"/>
      <c r="J522" s="1"/>
    </row>
    <row r="523" spans="3:10">
      <c r="C523" s="30"/>
      <c r="D523" s="206"/>
      <c r="E523" s="1"/>
      <c r="F523" s="1"/>
      <c r="J523" s="1"/>
    </row>
    <row r="524" spans="3:10">
      <c r="C524" s="30"/>
      <c r="D524" s="206"/>
      <c r="E524" s="1"/>
      <c r="F524" s="1"/>
      <c r="J524" s="1"/>
    </row>
    <row r="525" spans="3:10">
      <c r="C525" s="30"/>
      <c r="D525" s="206"/>
      <c r="E525" s="1"/>
      <c r="F525" s="1"/>
      <c r="J525" s="1"/>
    </row>
    <row r="526" spans="3:10">
      <c r="C526" s="30"/>
      <c r="D526" s="206"/>
      <c r="E526" s="1"/>
      <c r="F526" s="1"/>
      <c r="J526" s="1"/>
    </row>
    <row r="527" spans="3:10">
      <c r="C527" s="30"/>
      <c r="D527" s="206"/>
      <c r="E527" s="1"/>
      <c r="F527" s="1"/>
      <c r="J527" s="1"/>
    </row>
    <row r="528" spans="3:10">
      <c r="C528" s="30"/>
      <c r="D528" s="206"/>
      <c r="E528" s="1"/>
      <c r="F528" s="1"/>
      <c r="J528" s="1"/>
    </row>
    <row r="529" spans="3:10">
      <c r="C529" s="30"/>
      <c r="D529" s="206"/>
      <c r="E529" s="1"/>
      <c r="F529" s="1"/>
      <c r="J529" s="1"/>
    </row>
    <row r="530" spans="3:10">
      <c r="C530" s="30"/>
      <c r="D530" s="206"/>
      <c r="E530" s="1"/>
      <c r="F530" s="1"/>
      <c r="J530" s="1"/>
    </row>
    <row r="531" spans="3:10">
      <c r="C531" s="30"/>
      <c r="D531" s="206"/>
      <c r="E531" s="1"/>
      <c r="F531" s="1"/>
      <c r="J531" s="1"/>
    </row>
    <row r="532" spans="3:10">
      <c r="C532" s="30"/>
      <c r="D532" s="206"/>
      <c r="E532" s="1"/>
      <c r="F532" s="1"/>
      <c r="J532" s="1"/>
    </row>
    <row r="533" spans="3:10">
      <c r="C533" s="30"/>
      <c r="D533" s="206"/>
      <c r="E533" s="1"/>
      <c r="F533" s="1"/>
      <c r="J533" s="1"/>
    </row>
    <row r="534" spans="3:10">
      <c r="C534" s="30"/>
      <c r="D534" s="206"/>
      <c r="E534" s="1"/>
      <c r="F534" s="1"/>
      <c r="J534" s="1"/>
    </row>
    <row r="535" spans="3:10">
      <c r="C535" s="30"/>
      <c r="D535" s="206"/>
      <c r="E535" s="1"/>
      <c r="F535" s="1"/>
      <c r="J535" s="1"/>
    </row>
    <row r="536" spans="3:10">
      <c r="C536" s="30"/>
      <c r="D536" s="206"/>
      <c r="E536" s="1"/>
      <c r="F536" s="1"/>
      <c r="J536" s="1"/>
    </row>
    <row r="537" spans="3:10">
      <c r="C537" s="30"/>
      <c r="D537" s="206"/>
      <c r="E537" s="1"/>
      <c r="F537" s="1"/>
      <c r="J537" s="1"/>
    </row>
    <row r="538" spans="3:10">
      <c r="C538" s="30"/>
      <c r="D538" s="206"/>
      <c r="E538" s="1"/>
      <c r="F538" s="1"/>
      <c r="J538" s="1"/>
    </row>
    <row r="539" spans="3:10">
      <c r="C539" s="30"/>
      <c r="D539" s="206"/>
      <c r="E539" s="1"/>
      <c r="F539" s="1"/>
      <c r="J539" s="1"/>
    </row>
    <row r="540" spans="3:10" ht="53.25" customHeight="1">
      <c r="C540" s="30"/>
      <c r="D540" s="206"/>
      <c r="E540" s="1"/>
      <c r="F540" s="1"/>
      <c r="J540" s="1"/>
    </row>
    <row r="541" spans="3:10" ht="13.5" customHeight="1">
      <c r="C541" s="30"/>
      <c r="D541" s="206"/>
      <c r="E541" s="1"/>
      <c r="F541" s="1"/>
      <c r="J541" s="1"/>
    </row>
    <row r="542" spans="3:10">
      <c r="C542" s="30"/>
      <c r="D542" s="206"/>
      <c r="E542" s="1"/>
      <c r="F542" s="1"/>
      <c r="J542" s="1"/>
    </row>
    <row r="543" spans="3:10">
      <c r="C543" s="30"/>
      <c r="D543" s="206"/>
      <c r="E543" s="1"/>
      <c r="F543" s="1"/>
      <c r="J543" s="1"/>
    </row>
    <row r="544" spans="3:10" ht="66.75" customHeight="1">
      <c r="C544" s="30"/>
      <c r="D544" s="206"/>
      <c r="E544" s="1"/>
      <c r="F544" s="1"/>
      <c r="J544" s="1"/>
    </row>
    <row r="545" spans="3:10" ht="14.25" customHeight="1">
      <c r="C545" s="30"/>
      <c r="D545" s="206"/>
      <c r="E545" s="1"/>
      <c r="F545" s="1"/>
      <c r="J545" s="1"/>
    </row>
    <row r="546" spans="3:10">
      <c r="C546" s="30"/>
      <c r="D546" s="206"/>
      <c r="E546" s="1"/>
      <c r="F546" s="1"/>
      <c r="J546" s="1"/>
    </row>
    <row r="547" spans="3:10">
      <c r="C547" s="30"/>
      <c r="D547" s="206"/>
      <c r="E547" s="1"/>
      <c r="F547" s="1"/>
      <c r="J547" s="1"/>
    </row>
    <row r="548" spans="3:10">
      <c r="C548" s="30"/>
      <c r="D548" s="206"/>
      <c r="E548" s="1"/>
      <c r="F548" s="1"/>
      <c r="J548" s="1"/>
    </row>
    <row r="549" spans="3:10" ht="12.75" customHeight="1">
      <c r="C549" s="30"/>
      <c r="D549" s="206"/>
      <c r="E549" s="1"/>
      <c r="F549" s="1"/>
      <c r="J549" s="1"/>
    </row>
    <row r="550" spans="3:10">
      <c r="C550" s="30"/>
      <c r="D550" s="206"/>
      <c r="E550" s="126"/>
      <c r="F550" s="1"/>
      <c r="J550" s="1"/>
    </row>
    <row r="551" spans="3:10">
      <c r="C551" s="30"/>
      <c r="D551" s="206"/>
      <c r="E551" s="1"/>
      <c r="F551" s="1"/>
      <c r="J551" s="1"/>
    </row>
    <row r="552" spans="3:10">
      <c r="C552" s="30"/>
      <c r="D552" s="206"/>
      <c r="E552" s="1"/>
      <c r="F552" s="1"/>
      <c r="J552" s="1"/>
    </row>
    <row r="553" spans="3:10">
      <c r="C553" s="30"/>
      <c r="D553" s="206"/>
      <c r="E553" s="1"/>
      <c r="F553" s="1"/>
      <c r="J553" s="1"/>
    </row>
    <row r="554" spans="3:10">
      <c r="C554" s="30"/>
      <c r="D554" s="206"/>
      <c r="E554" s="1"/>
      <c r="F554" s="1"/>
      <c r="J554" s="1"/>
    </row>
    <row r="555" spans="3:10">
      <c r="C555" s="30"/>
      <c r="D555" s="206"/>
      <c r="E555" s="1"/>
      <c r="F555" s="1"/>
      <c r="J555" s="1"/>
    </row>
    <row r="556" spans="3:10">
      <c r="C556" s="30"/>
      <c r="D556" s="206"/>
      <c r="E556" s="1"/>
      <c r="F556" s="1"/>
      <c r="J556" s="1"/>
    </row>
    <row r="557" spans="3:10">
      <c r="C557" s="30"/>
      <c r="D557" s="206"/>
      <c r="E557" s="1"/>
      <c r="F557" s="1"/>
      <c r="J557" s="1"/>
    </row>
    <row r="558" spans="3:10">
      <c r="C558" s="30"/>
      <c r="D558" s="206"/>
      <c r="E558" s="1"/>
      <c r="F558" s="1"/>
      <c r="J558" s="1"/>
    </row>
    <row r="559" spans="3:10">
      <c r="C559" s="30"/>
      <c r="D559" s="206"/>
      <c r="E559" s="1"/>
      <c r="F559" s="1"/>
      <c r="J559" s="1"/>
    </row>
    <row r="560" spans="3:10">
      <c r="C560" s="30"/>
      <c r="D560" s="206"/>
      <c r="E560" s="1"/>
      <c r="F560" s="1"/>
      <c r="J560" s="1"/>
    </row>
    <row r="561" spans="3:10">
      <c r="C561" s="30"/>
      <c r="D561" s="206"/>
      <c r="E561" s="1"/>
      <c r="F561" s="1"/>
      <c r="J561" s="1"/>
    </row>
    <row r="562" spans="3:10">
      <c r="C562" s="30"/>
      <c r="D562" s="206"/>
      <c r="E562" s="1"/>
      <c r="F562" s="1"/>
      <c r="J562" s="1"/>
    </row>
    <row r="563" spans="3:10">
      <c r="C563" s="30"/>
      <c r="D563" s="206"/>
      <c r="E563" s="1"/>
      <c r="F563" s="1"/>
      <c r="J563" s="1"/>
    </row>
    <row r="564" spans="3:10">
      <c r="C564" s="30"/>
      <c r="D564" s="206"/>
      <c r="E564" s="1"/>
      <c r="F564" s="1"/>
      <c r="J564" s="1"/>
    </row>
    <row r="565" spans="3:10" ht="55.5" customHeight="1">
      <c r="C565" s="30"/>
      <c r="D565" s="206"/>
      <c r="E565" s="1"/>
      <c r="F565" s="1"/>
      <c r="J565" s="1"/>
    </row>
    <row r="566" spans="3:10">
      <c r="C566" s="30"/>
      <c r="D566" s="206"/>
      <c r="E566" s="1"/>
      <c r="F566" s="1"/>
      <c r="J566" s="1"/>
    </row>
    <row r="567" spans="3:10">
      <c r="C567" s="30"/>
      <c r="D567" s="206"/>
      <c r="E567" s="1"/>
      <c r="F567" s="1"/>
      <c r="J567" s="1"/>
    </row>
    <row r="568" spans="3:10">
      <c r="C568" s="30"/>
      <c r="D568" s="206"/>
      <c r="E568" s="1"/>
      <c r="F568" s="1"/>
      <c r="J568" s="1"/>
    </row>
    <row r="569" spans="3:10">
      <c r="C569" s="30"/>
      <c r="D569" s="206"/>
      <c r="E569" s="1"/>
      <c r="F569" s="1"/>
      <c r="J569" s="1"/>
    </row>
    <row r="570" spans="3:10">
      <c r="C570" s="30"/>
      <c r="D570" s="206"/>
      <c r="E570" s="1"/>
      <c r="F570" s="1"/>
      <c r="J570" s="1"/>
    </row>
    <row r="571" spans="3:10">
      <c r="C571" s="30"/>
      <c r="D571" s="206"/>
      <c r="E571" s="1"/>
      <c r="F571" s="1"/>
      <c r="J571" s="1"/>
    </row>
    <row r="572" spans="3:10" ht="12.75" customHeight="1">
      <c r="C572" s="30"/>
      <c r="D572" s="206"/>
      <c r="E572" s="1"/>
      <c r="F572" s="1"/>
      <c r="J572" s="1"/>
    </row>
    <row r="573" spans="3:10">
      <c r="C573" s="30"/>
      <c r="D573" s="206"/>
      <c r="E573" s="1"/>
      <c r="F573" s="1"/>
      <c r="J573" s="1"/>
    </row>
    <row r="574" spans="3:10">
      <c r="C574" s="30"/>
      <c r="D574" s="206"/>
      <c r="E574" s="1"/>
      <c r="F574" s="1"/>
      <c r="J574" s="1"/>
    </row>
    <row r="575" spans="3:10">
      <c r="C575" s="30"/>
      <c r="D575" s="206"/>
      <c r="E575" s="1"/>
      <c r="F575" s="1"/>
      <c r="J575" s="1"/>
    </row>
    <row r="576" spans="3:10">
      <c r="C576" s="30"/>
      <c r="D576" s="206"/>
      <c r="E576" s="1"/>
      <c r="F576" s="1"/>
      <c r="J576" s="1"/>
    </row>
    <row r="577" spans="3:10">
      <c r="C577" s="30"/>
      <c r="D577" s="206"/>
      <c r="E577" s="1"/>
      <c r="F577" s="1"/>
      <c r="J577" s="1"/>
    </row>
    <row r="578" spans="3:10">
      <c r="C578" s="30"/>
      <c r="D578" s="206"/>
      <c r="E578" s="1"/>
      <c r="F578" s="1"/>
      <c r="J578" s="1"/>
    </row>
    <row r="579" spans="3:10">
      <c r="C579" s="30"/>
      <c r="D579" s="206"/>
      <c r="E579" s="1"/>
      <c r="F579" s="1"/>
      <c r="J579" s="1"/>
    </row>
    <row r="580" spans="3:10">
      <c r="C580" s="30"/>
      <c r="D580" s="206"/>
      <c r="E580" s="1"/>
      <c r="F580" s="1"/>
      <c r="J580" s="1"/>
    </row>
    <row r="581" spans="3:10">
      <c r="C581" s="30"/>
      <c r="D581" s="206"/>
      <c r="E581" s="1"/>
      <c r="F581" s="1"/>
      <c r="J581" s="1"/>
    </row>
    <row r="582" spans="3:10">
      <c r="C582" s="30"/>
      <c r="D582" s="206"/>
      <c r="E582" s="1"/>
      <c r="F582" s="1"/>
      <c r="J582" s="1"/>
    </row>
    <row r="583" spans="3:10">
      <c r="C583" s="30"/>
      <c r="D583" s="206"/>
      <c r="E583" s="1"/>
      <c r="F583" s="1"/>
      <c r="J583" s="1"/>
    </row>
    <row r="584" spans="3:10">
      <c r="C584" s="30"/>
      <c r="D584" s="206"/>
      <c r="E584" s="1"/>
      <c r="F584" s="1"/>
      <c r="J584" s="1"/>
    </row>
    <row r="585" spans="3:10">
      <c r="C585" s="30"/>
      <c r="D585" s="206"/>
      <c r="E585" s="1"/>
      <c r="F585" s="1"/>
      <c r="J585" s="1"/>
    </row>
    <row r="586" spans="3:10">
      <c r="C586" s="30"/>
      <c r="D586" s="206"/>
      <c r="E586" s="1"/>
      <c r="F586" s="1"/>
      <c r="J586" s="1"/>
    </row>
    <row r="587" spans="3:10" ht="15.75" customHeight="1">
      <c r="C587" s="30"/>
      <c r="D587" s="206"/>
      <c r="E587" s="1"/>
      <c r="F587" s="1"/>
      <c r="J587" s="1"/>
    </row>
    <row r="588" spans="3:10">
      <c r="C588" s="30"/>
      <c r="D588" s="206"/>
      <c r="E588" s="1"/>
      <c r="F588" s="1"/>
      <c r="J588" s="1"/>
    </row>
    <row r="589" spans="3:10">
      <c r="C589" s="30"/>
      <c r="D589" s="206"/>
      <c r="E589" s="1"/>
      <c r="F589" s="1"/>
      <c r="J589" s="1"/>
    </row>
    <row r="590" spans="3:10" ht="13.5" customHeight="1">
      <c r="C590" s="30"/>
      <c r="D590" s="206"/>
      <c r="E590" s="1"/>
      <c r="F590" s="1"/>
      <c r="J590" s="1"/>
    </row>
    <row r="591" spans="3:10">
      <c r="C591" s="30"/>
      <c r="D591" s="206"/>
      <c r="E591" s="1"/>
      <c r="F591" s="1"/>
      <c r="J591" s="1"/>
    </row>
    <row r="592" spans="3:10">
      <c r="C592" s="30"/>
      <c r="D592" s="206"/>
      <c r="E592" s="1"/>
      <c r="F592" s="1"/>
      <c r="J592" s="1"/>
    </row>
    <row r="593" spans="3:10">
      <c r="C593" s="30"/>
      <c r="D593" s="206"/>
      <c r="E593" s="1"/>
      <c r="F593" s="1"/>
      <c r="J593" s="1"/>
    </row>
    <row r="594" spans="3:10">
      <c r="C594" s="30"/>
      <c r="D594" s="206"/>
      <c r="E594" s="1"/>
      <c r="F594" s="1"/>
      <c r="J594" s="1"/>
    </row>
    <row r="595" spans="3:10">
      <c r="C595" s="30"/>
      <c r="D595" s="206"/>
      <c r="E595" s="1"/>
      <c r="F595" s="1"/>
      <c r="J595" s="1"/>
    </row>
    <row r="596" spans="3:10">
      <c r="C596" s="30"/>
      <c r="D596" s="206"/>
      <c r="E596" s="1"/>
      <c r="F596" s="1"/>
      <c r="J596" s="1"/>
    </row>
    <row r="597" spans="3:10">
      <c r="C597" s="30"/>
      <c r="D597" s="206"/>
      <c r="E597" s="1"/>
      <c r="F597" s="1"/>
      <c r="J597" s="1"/>
    </row>
    <row r="598" spans="3:10">
      <c r="C598" s="30"/>
      <c r="D598" s="206"/>
      <c r="E598" s="1"/>
      <c r="F598" s="1"/>
      <c r="J598" s="1"/>
    </row>
    <row r="599" spans="3:10">
      <c r="C599" s="30"/>
      <c r="D599" s="206"/>
      <c r="E599" s="1"/>
      <c r="F599" s="1"/>
      <c r="J599" s="1"/>
    </row>
    <row r="600" spans="3:10">
      <c r="C600" s="30"/>
      <c r="D600" s="206"/>
      <c r="E600" s="1"/>
      <c r="F600" s="1"/>
      <c r="J600" s="1"/>
    </row>
    <row r="601" spans="3:10">
      <c r="C601" s="30"/>
      <c r="D601" s="206"/>
      <c r="E601" s="1"/>
      <c r="F601" s="1"/>
      <c r="J601" s="1"/>
    </row>
    <row r="602" spans="3:10">
      <c r="C602" s="30"/>
      <c r="D602" s="206"/>
      <c r="E602" s="1"/>
      <c r="F602" s="1"/>
      <c r="J602" s="1"/>
    </row>
    <row r="603" spans="3:10">
      <c r="C603" s="30"/>
      <c r="D603" s="206"/>
      <c r="E603" s="1"/>
      <c r="F603" s="1"/>
      <c r="J603" s="1"/>
    </row>
    <row r="604" spans="3:10">
      <c r="C604" s="30"/>
      <c r="D604" s="206"/>
      <c r="E604" s="1"/>
      <c r="F604" s="1"/>
      <c r="J604" s="1"/>
    </row>
    <row r="605" spans="3:10">
      <c r="C605" s="30"/>
      <c r="D605" s="206"/>
      <c r="E605" s="1"/>
      <c r="F605" s="1"/>
      <c r="J605" s="1"/>
    </row>
    <row r="606" spans="3:10">
      <c r="C606" s="30"/>
      <c r="D606" s="206"/>
      <c r="E606" s="1"/>
      <c r="F606" s="1"/>
      <c r="J606" s="1"/>
    </row>
    <row r="607" spans="3:10">
      <c r="C607" s="30"/>
      <c r="D607" s="206"/>
      <c r="E607" s="1"/>
      <c r="F607" s="1"/>
      <c r="J607" s="1"/>
    </row>
    <row r="608" spans="3:10">
      <c r="C608" s="30"/>
      <c r="D608" s="206"/>
      <c r="E608" s="1"/>
      <c r="F608" s="1"/>
      <c r="J608" s="1"/>
    </row>
    <row r="609" spans="3:10">
      <c r="C609" s="30"/>
      <c r="D609" s="206"/>
      <c r="E609" s="1"/>
      <c r="F609" s="1"/>
      <c r="J609" s="1"/>
    </row>
    <row r="610" spans="3:10">
      <c r="C610" s="30"/>
      <c r="D610" s="206"/>
      <c r="E610" s="1"/>
      <c r="F610" s="1"/>
      <c r="J610" s="1"/>
    </row>
    <row r="611" spans="3:10">
      <c r="C611" s="30"/>
      <c r="D611" s="206"/>
      <c r="E611" s="1"/>
      <c r="F611" s="1"/>
      <c r="J611" s="1"/>
    </row>
    <row r="612" spans="3:10">
      <c r="C612" s="30"/>
      <c r="D612" s="206"/>
      <c r="E612" s="1"/>
      <c r="F612" s="1"/>
      <c r="J612" s="1"/>
    </row>
    <row r="613" spans="3:10" ht="28.5" customHeight="1">
      <c r="C613" s="30"/>
      <c r="D613" s="206"/>
      <c r="E613" s="1"/>
      <c r="F613" s="1"/>
      <c r="J613" s="1"/>
    </row>
    <row r="614" spans="3:10" ht="15.75" customHeight="1">
      <c r="C614" s="30"/>
      <c r="D614" s="206"/>
      <c r="E614" s="1"/>
      <c r="F614" s="1"/>
      <c r="J614" s="1"/>
    </row>
    <row r="615" spans="3:10" ht="14.25" customHeight="1">
      <c r="C615" s="30"/>
      <c r="D615" s="206"/>
      <c r="E615" s="1"/>
      <c r="F615" s="1"/>
      <c r="J615" s="1"/>
    </row>
    <row r="616" spans="3:10">
      <c r="C616" s="30"/>
      <c r="D616" s="206"/>
      <c r="E616" s="1"/>
      <c r="F616" s="1"/>
      <c r="J616" s="1"/>
    </row>
    <row r="617" spans="3:10">
      <c r="C617" s="30"/>
      <c r="D617" s="206"/>
      <c r="E617" s="1"/>
      <c r="F617" s="1"/>
      <c r="J617" s="1"/>
    </row>
    <row r="618" spans="3:10">
      <c r="C618" s="30"/>
      <c r="D618" s="206"/>
      <c r="E618" s="1"/>
      <c r="F618" s="1"/>
      <c r="J618" s="1"/>
    </row>
    <row r="619" spans="3:10">
      <c r="C619" s="30"/>
      <c r="D619" s="206"/>
      <c r="E619" s="1"/>
      <c r="F619" s="1"/>
      <c r="J619" s="1"/>
    </row>
    <row r="620" spans="3:10">
      <c r="C620" s="30"/>
      <c r="D620" s="206"/>
      <c r="E620" s="1"/>
      <c r="F620" s="1"/>
      <c r="J620" s="1"/>
    </row>
    <row r="621" spans="3:10">
      <c r="C621" s="30"/>
      <c r="D621" s="206"/>
      <c r="E621" s="1"/>
      <c r="F621" s="1"/>
      <c r="J621" s="1"/>
    </row>
    <row r="622" spans="3:10">
      <c r="C622" s="30"/>
      <c r="D622" s="206"/>
      <c r="E622" s="1"/>
      <c r="F622" s="1"/>
      <c r="J622" s="1"/>
    </row>
    <row r="623" spans="3:10">
      <c r="C623" s="30"/>
      <c r="D623" s="206"/>
      <c r="E623" s="1"/>
      <c r="F623" s="1"/>
      <c r="J623" s="1"/>
    </row>
    <row r="624" spans="3:10">
      <c r="C624" s="30"/>
      <c r="D624" s="206"/>
      <c r="E624" s="1"/>
      <c r="F624" s="1"/>
      <c r="J624" s="1"/>
    </row>
    <row r="625" spans="3:10">
      <c r="C625" s="30"/>
      <c r="D625" s="206"/>
      <c r="E625" s="1"/>
      <c r="F625" s="1"/>
      <c r="J625" s="1"/>
    </row>
    <row r="626" spans="3:10">
      <c r="C626" s="30"/>
      <c r="D626" s="206"/>
      <c r="E626" s="1"/>
      <c r="F626" s="1"/>
      <c r="J626" s="1"/>
    </row>
    <row r="627" spans="3:10">
      <c r="C627" s="30"/>
      <c r="D627" s="206"/>
      <c r="E627" s="1"/>
      <c r="F627" s="1"/>
      <c r="J627" s="1"/>
    </row>
    <row r="628" spans="3:10">
      <c r="C628" s="30"/>
      <c r="D628" s="206"/>
      <c r="E628" s="1"/>
      <c r="F628" s="1"/>
      <c r="J628" s="1"/>
    </row>
    <row r="629" spans="3:10">
      <c r="C629" s="30"/>
      <c r="D629" s="206"/>
      <c r="E629" s="1"/>
      <c r="F629" s="1"/>
      <c r="J629" s="1"/>
    </row>
    <row r="630" spans="3:10">
      <c r="C630" s="30"/>
      <c r="D630" s="206"/>
      <c r="E630" s="1"/>
      <c r="F630" s="1"/>
      <c r="J630" s="1"/>
    </row>
    <row r="631" spans="3:10">
      <c r="C631" s="30"/>
      <c r="D631" s="206"/>
      <c r="E631" s="1"/>
      <c r="F631" s="1"/>
      <c r="J631" s="1"/>
    </row>
    <row r="632" spans="3:10">
      <c r="C632" s="30"/>
      <c r="D632" s="206"/>
      <c r="E632" s="1"/>
      <c r="F632" s="1"/>
      <c r="J632" s="1"/>
    </row>
    <row r="633" spans="3:10">
      <c r="C633" s="30"/>
      <c r="D633" s="206"/>
      <c r="E633" s="1"/>
      <c r="F633" s="1"/>
      <c r="J633" s="1"/>
    </row>
    <row r="634" spans="3:10">
      <c r="C634" s="30"/>
      <c r="D634" s="206"/>
      <c r="E634" s="1"/>
      <c r="F634" s="1"/>
      <c r="J634" s="1"/>
    </row>
    <row r="635" spans="3:10">
      <c r="C635" s="30"/>
      <c r="D635" s="206"/>
      <c r="E635" s="1"/>
      <c r="F635" s="1"/>
      <c r="J635" s="1"/>
    </row>
    <row r="636" spans="3:10" ht="15" customHeight="1">
      <c r="C636" s="30"/>
      <c r="D636" s="206"/>
      <c r="E636" s="1"/>
      <c r="F636" s="1"/>
      <c r="J636" s="1"/>
    </row>
    <row r="637" spans="3:10" ht="12.75" customHeight="1">
      <c r="C637" s="30"/>
      <c r="D637" s="206"/>
      <c r="E637" s="1"/>
      <c r="F637" s="1"/>
      <c r="J637" s="1"/>
    </row>
    <row r="638" spans="3:10" ht="14.25" customHeight="1">
      <c r="C638" s="30"/>
      <c r="D638" s="206"/>
      <c r="E638" s="1"/>
      <c r="F638" s="1"/>
      <c r="J638" s="1"/>
    </row>
    <row r="639" spans="3:10" ht="13.5" customHeight="1">
      <c r="C639" s="30"/>
      <c r="D639" s="206"/>
      <c r="E639" s="1"/>
      <c r="F639" s="1"/>
      <c r="J639" s="1"/>
    </row>
    <row r="640" spans="3:10" ht="12.75" customHeight="1">
      <c r="C640" s="30"/>
      <c r="D640" s="206"/>
      <c r="E640" s="1"/>
      <c r="F640" s="1"/>
      <c r="J640" s="1"/>
    </row>
    <row r="641" spans="3:10" ht="13.5" customHeight="1">
      <c r="C641" s="30"/>
      <c r="D641" s="206"/>
      <c r="E641" s="1"/>
      <c r="F641" s="1"/>
      <c r="J641" s="1"/>
    </row>
    <row r="642" spans="3:10">
      <c r="C642" s="30"/>
      <c r="D642" s="206"/>
      <c r="E642" s="1"/>
      <c r="F642" s="1"/>
      <c r="J642" s="1"/>
    </row>
    <row r="643" spans="3:10" ht="15.75" customHeight="1">
      <c r="C643" s="30"/>
      <c r="D643" s="206"/>
      <c r="E643" s="1"/>
      <c r="F643" s="1"/>
      <c r="J643" s="1"/>
    </row>
    <row r="644" spans="3:10">
      <c r="C644" s="30"/>
      <c r="D644" s="206"/>
      <c r="E644" s="1"/>
      <c r="F644" s="1"/>
      <c r="J644" s="1"/>
    </row>
    <row r="645" spans="3:10">
      <c r="C645" s="30"/>
      <c r="D645" s="206"/>
      <c r="E645" s="1"/>
      <c r="F645" s="1"/>
      <c r="J645" s="1"/>
    </row>
    <row r="646" spans="3:10">
      <c r="C646" s="30"/>
      <c r="D646" s="206"/>
      <c r="E646" s="1"/>
      <c r="F646" s="1"/>
      <c r="J646" s="1"/>
    </row>
    <row r="647" spans="3:10">
      <c r="C647" s="30"/>
      <c r="D647" s="206"/>
      <c r="E647" s="1"/>
      <c r="F647" s="1"/>
      <c r="J647" s="1"/>
    </row>
    <row r="648" spans="3:10">
      <c r="C648" s="30"/>
      <c r="D648" s="206"/>
      <c r="E648" s="1"/>
      <c r="F648" s="1"/>
      <c r="J648" s="1"/>
    </row>
    <row r="649" spans="3:10">
      <c r="C649" s="30"/>
      <c r="D649" s="206"/>
      <c r="E649" s="1"/>
      <c r="F649" s="1"/>
      <c r="J649" s="1"/>
    </row>
    <row r="650" spans="3:10">
      <c r="C650" s="30"/>
      <c r="D650" s="206"/>
      <c r="E650" s="1"/>
      <c r="F650" s="1"/>
      <c r="J650" s="1"/>
    </row>
    <row r="651" spans="3:10" ht="13.5" customHeight="1">
      <c r="C651" s="30"/>
      <c r="D651" s="206"/>
      <c r="E651" s="1"/>
      <c r="F651" s="1"/>
      <c r="J651" s="1"/>
    </row>
    <row r="652" spans="3:10">
      <c r="C652" s="30"/>
      <c r="D652" s="206"/>
      <c r="E652" s="1"/>
      <c r="F652" s="1"/>
      <c r="J652" s="1"/>
    </row>
    <row r="653" spans="3:10">
      <c r="C653" s="30"/>
      <c r="D653" s="206"/>
      <c r="E653" s="1"/>
      <c r="F653" s="1"/>
      <c r="J653" s="1"/>
    </row>
    <row r="654" spans="3:10">
      <c r="C654" s="30"/>
      <c r="D654" s="206"/>
      <c r="E654" s="1"/>
      <c r="F654" s="1"/>
      <c r="J654" s="1"/>
    </row>
    <row r="655" spans="3:10">
      <c r="C655" s="30"/>
      <c r="D655" s="206"/>
      <c r="E655" s="1"/>
      <c r="F655" s="1"/>
      <c r="J655" s="1"/>
    </row>
    <row r="656" spans="3:10">
      <c r="C656" s="30"/>
      <c r="D656" s="206"/>
      <c r="E656" s="1"/>
      <c r="F656" s="1"/>
      <c r="J656" s="1"/>
    </row>
    <row r="657" spans="3:10">
      <c r="C657" s="30"/>
      <c r="D657" s="206"/>
      <c r="E657" s="1"/>
      <c r="F657" s="1"/>
      <c r="J657" s="1"/>
    </row>
    <row r="658" spans="3:10">
      <c r="C658" s="30"/>
      <c r="D658" s="206"/>
      <c r="E658" s="1"/>
      <c r="F658" s="1"/>
      <c r="J658" s="1"/>
    </row>
    <row r="659" spans="3:10" ht="12.75" customHeight="1">
      <c r="C659" s="30"/>
      <c r="D659" s="206"/>
      <c r="E659" s="1"/>
      <c r="F659" s="1"/>
      <c r="J659" s="1"/>
    </row>
    <row r="660" spans="3:10" ht="14.25" customHeight="1">
      <c r="C660" s="30"/>
      <c r="D660" s="206"/>
      <c r="E660" s="1"/>
      <c r="F660" s="1"/>
      <c r="J660" s="1"/>
    </row>
    <row r="661" spans="3:10">
      <c r="C661" s="30"/>
      <c r="D661" s="206"/>
      <c r="E661" s="1"/>
      <c r="F661" s="1"/>
      <c r="J661" s="1"/>
    </row>
    <row r="662" spans="3:10">
      <c r="C662" s="30"/>
      <c r="D662" s="206"/>
      <c r="E662" s="1"/>
      <c r="F662" s="1"/>
      <c r="J662" s="1"/>
    </row>
    <row r="663" spans="3:10" ht="13.5" customHeight="1">
      <c r="C663" s="30"/>
      <c r="D663" s="206"/>
      <c r="E663" s="1"/>
      <c r="F663" s="1"/>
      <c r="J663" s="1"/>
    </row>
    <row r="664" spans="3:10" ht="14.25" customHeight="1">
      <c r="C664" s="30"/>
      <c r="D664" s="206"/>
      <c r="E664" s="1"/>
      <c r="F664" s="1"/>
      <c r="J664" s="1"/>
    </row>
    <row r="665" spans="3:10" ht="13.5" customHeight="1">
      <c r="C665" s="30"/>
      <c r="D665" s="206"/>
      <c r="E665" s="1"/>
      <c r="F665" s="1"/>
      <c r="J665" s="1"/>
    </row>
    <row r="666" spans="3:10" ht="13.5" customHeight="1">
      <c r="C666" s="30"/>
      <c r="D666" s="206"/>
      <c r="E666" s="1"/>
      <c r="F666" s="1"/>
      <c r="J666" s="1"/>
    </row>
    <row r="667" spans="3:10">
      <c r="C667" s="30"/>
      <c r="D667" s="206"/>
      <c r="E667" s="1"/>
      <c r="F667" s="1"/>
      <c r="J667" s="1"/>
    </row>
    <row r="668" spans="3:10" ht="11.25" customHeight="1">
      <c r="C668" s="30"/>
      <c r="D668" s="206"/>
      <c r="E668" s="1"/>
      <c r="F668" s="1"/>
      <c r="J668" s="1"/>
    </row>
    <row r="669" spans="3:10">
      <c r="C669" s="30"/>
      <c r="D669" s="206"/>
      <c r="E669" s="1"/>
      <c r="F669" s="1"/>
      <c r="J669" s="1"/>
    </row>
    <row r="670" spans="3:10">
      <c r="C670" s="30"/>
      <c r="D670" s="206"/>
      <c r="E670" s="1"/>
      <c r="F670" s="1"/>
      <c r="J670" s="1"/>
    </row>
    <row r="671" spans="3:10" ht="13.5" customHeight="1">
      <c r="C671" s="30"/>
      <c r="D671" s="206"/>
      <c r="E671" s="1"/>
      <c r="F671" s="1"/>
      <c r="J671" s="1"/>
    </row>
    <row r="672" spans="3:10">
      <c r="C672" s="30"/>
      <c r="D672" s="206"/>
      <c r="E672" s="1"/>
      <c r="F672" s="1"/>
      <c r="J672" s="1"/>
    </row>
    <row r="673" spans="3:10">
      <c r="C673" s="30"/>
      <c r="D673" s="206"/>
      <c r="E673" s="1"/>
      <c r="F673" s="1"/>
      <c r="J673" s="1"/>
    </row>
    <row r="674" spans="3:10">
      <c r="C674" s="30"/>
      <c r="D674" s="206"/>
      <c r="E674" s="1"/>
      <c r="F674" s="1"/>
      <c r="J674" s="1"/>
    </row>
    <row r="675" spans="3:10">
      <c r="C675" s="30"/>
      <c r="D675" s="206"/>
      <c r="E675" s="1"/>
      <c r="F675" s="1"/>
      <c r="J675" s="1"/>
    </row>
    <row r="676" spans="3:10">
      <c r="C676" s="30"/>
      <c r="D676" s="206"/>
      <c r="E676" s="1"/>
      <c r="F676" s="1"/>
      <c r="J676" s="1"/>
    </row>
    <row r="677" spans="3:10">
      <c r="C677" s="30"/>
      <c r="D677" s="206"/>
      <c r="E677" s="1"/>
      <c r="F677" s="1"/>
      <c r="J677" s="1"/>
    </row>
    <row r="678" spans="3:10">
      <c r="C678" s="30"/>
      <c r="D678" s="206"/>
      <c r="E678" s="1"/>
      <c r="F678" s="1"/>
      <c r="J678" s="1"/>
    </row>
    <row r="679" spans="3:10">
      <c r="C679" s="30"/>
      <c r="D679" s="206"/>
      <c r="E679" s="1"/>
      <c r="F679" s="1"/>
      <c r="J679" s="1"/>
    </row>
    <row r="680" spans="3:10">
      <c r="C680" s="30"/>
      <c r="D680" s="206"/>
      <c r="E680" s="1"/>
      <c r="F680" s="1"/>
      <c r="J680" s="1"/>
    </row>
    <row r="681" spans="3:10">
      <c r="C681" s="30"/>
      <c r="D681" s="206"/>
      <c r="E681" s="1"/>
      <c r="F681" s="1"/>
      <c r="J681" s="1"/>
    </row>
    <row r="682" spans="3:10" ht="12" customHeight="1">
      <c r="C682" s="30"/>
      <c r="D682" s="206"/>
      <c r="E682" s="1"/>
      <c r="F682" s="1"/>
      <c r="J682" s="1"/>
    </row>
    <row r="683" spans="3:10" ht="145.5" customHeight="1">
      <c r="C683" s="30"/>
      <c r="D683" s="206"/>
      <c r="E683" s="1"/>
      <c r="F683" s="1"/>
      <c r="J683" s="1"/>
    </row>
    <row r="684" spans="3:10">
      <c r="C684" s="30"/>
      <c r="D684" s="206"/>
      <c r="E684" s="1"/>
      <c r="F684" s="1"/>
      <c r="J684" s="1"/>
    </row>
    <row r="685" spans="3:10">
      <c r="C685" s="30"/>
      <c r="D685" s="206"/>
      <c r="E685" s="1"/>
      <c r="F685" s="1"/>
      <c r="J685" s="1"/>
    </row>
    <row r="686" spans="3:10" ht="12" customHeight="1">
      <c r="C686" s="30"/>
      <c r="D686" s="206"/>
      <c r="E686" s="1"/>
      <c r="F686" s="1"/>
      <c r="J686" s="1"/>
    </row>
    <row r="687" spans="3:10">
      <c r="C687" s="30"/>
      <c r="D687" s="206"/>
      <c r="E687" s="1"/>
      <c r="F687" s="1"/>
      <c r="J687" s="1"/>
    </row>
    <row r="688" spans="3:10">
      <c r="C688" s="30"/>
      <c r="D688" s="206"/>
      <c r="E688" s="1"/>
      <c r="F688" s="1"/>
      <c r="J688" s="1"/>
    </row>
    <row r="689" spans="3:10">
      <c r="C689" s="30"/>
      <c r="D689" s="206"/>
      <c r="E689" s="1"/>
      <c r="F689" s="1"/>
      <c r="J689" s="1"/>
    </row>
    <row r="690" spans="3:10">
      <c r="C690" s="30"/>
      <c r="D690" s="206"/>
      <c r="E690" s="1"/>
      <c r="F690" s="1"/>
      <c r="J690" s="1"/>
    </row>
    <row r="691" spans="3:10">
      <c r="C691" s="30"/>
      <c r="D691" s="206"/>
      <c r="E691" s="1"/>
      <c r="F691" s="1"/>
      <c r="J691" s="1"/>
    </row>
    <row r="692" spans="3:10" ht="11.25" customHeight="1">
      <c r="C692" s="30"/>
      <c r="D692" s="206"/>
      <c r="E692" s="1"/>
      <c r="F692" s="1"/>
      <c r="J692" s="1"/>
    </row>
    <row r="693" spans="3:10">
      <c r="C693" s="30"/>
      <c r="D693" s="206"/>
      <c r="E693" s="1"/>
      <c r="F693" s="1"/>
      <c r="J693" s="1"/>
    </row>
    <row r="694" spans="3:10">
      <c r="C694" s="30"/>
      <c r="D694" s="206"/>
      <c r="E694" s="1"/>
      <c r="F694" s="1"/>
      <c r="J694" s="1"/>
    </row>
    <row r="695" spans="3:10">
      <c r="C695" s="30"/>
      <c r="D695" s="206"/>
      <c r="E695" s="1"/>
      <c r="F695" s="1"/>
      <c r="J695" s="1"/>
    </row>
    <row r="696" spans="3:10">
      <c r="C696" s="30"/>
      <c r="D696" s="206"/>
      <c r="E696" s="1"/>
      <c r="F696" s="1"/>
      <c r="J696" s="1"/>
    </row>
    <row r="697" spans="3:10">
      <c r="C697" s="30"/>
      <c r="D697" s="206"/>
      <c r="E697" s="1"/>
      <c r="F697" s="1"/>
      <c r="J697" s="1"/>
    </row>
    <row r="698" spans="3:10">
      <c r="C698" s="30"/>
      <c r="D698" s="206"/>
      <c r="E698" s="1"/>
      <c r="F698" s="1"/>
      <c r="J698" s="1"/>
    </row>
    <row r="699" spans="3:10" ht="12.75" customHeight="1">
      <c r="C699" s="30"/>
      <c r="D699" s="206"/>
      <c r="E699" s="1"/>
      <c r="F699" s="1"/>
      <c r="J699" s="1"/>
    </row>
    <row r="700" spans="3:10" ht="13.5" customHeight="1">
      <c r="C700" s="30"/>
      <c r="D700" s="206"/>
      <c r="E700" s="1"/>
      <c r="F700" s="1"/>
      <c r="J700" s="1"/>
    </row>
    <row r="701" spans="3:10" ht="12.75" customHeight="1">
      <c r="C701" s="30"/>
      <c r="D701" s="206"/>
      <c r="E701" s="1"/>
      <c r="F701" s="1"/>
      <c r="J701" s="1"/>
    </row>
    <row r="702" spans="3:10">
      <c r="C702" s="30"/>
      <c r="D702" s="206"/>
      <c r="E702" s="1"/>
      <c r="F702" s="1"/>
      <c r="J702" s="1"/>
    </row>
    <row r="703" spans="3:10" ht="12.75" customHeight="1">
      <c r="C703" s="30"/>
      <c r="D703" s="206"/>
      <c r="E703" s="1"/>
      <c r="F703" s="1"/>
      <c r="J703" s="1"/>
    </row>
    <row r="704" spans="3:10" ht="15" customHeight="1">
      <c r="C704" s="30"/>
      <c r="D704" s="206"/>
      <c r="E704" s="1"/>
      <c r="F704" s="1"/>
      <c r="J704" s="1"/>
    </row>
    <row r="705" spans="3:10">
      <c r="C705" s="30"/>
      <c r="D705" s="206"/>
      <c r="E705" s="1"/>
      <c r="F705" s="1"/>
      <c r="J705" s="1"/>
    </row>
    <row r="706" spans="3:10" ht="28.5" customHeight="1">
      <c r="C706" s="30"/>
      <c r="D706" s="206"/>
      <c r="E706" s="1"/>
      <c r="F706" s="1"/>
      <c r="J706" s="1"/>
    </row>
    <row r="707" spans="3:10" ht="14.25" customHeight="1">
      <c r="C707" s="30"/>
      <c r="D707" s="206"/>
      <c r="E707" s="1"/>
      <c r="F707" s="1"/>
      <c r="J707" s="1"/>
    </row>
    <row r="708" spans="3:10" ht="27" customHeight="1">
      <c r="C708" s="30"/>
      <c r="D708" s="206"/>
      <c r="E708" s="1"/>
      <c r="F708" s="1"/>
      <c r="J708" s="1"/>
    </row>
    <row r="709" spans="3:10">
      <c r="C709" s="30"/>
      <c r="D709" s="206"/>
      <c r="E709" s="1"/>
      <c r="F709" s="1"/>
      <c r="J709" s="1"/>
    </row>
    <row r="710" spans="3:10">
      <c r="C710" s="30"/>
      <c r="D710" s="206"/>
      <c r="E710" s="1"/>
      <c r="F710" s="1"/>
      <c r="J710" s="1"/>
    </row>
    <row r="711" spans="3:10" ht="53.25" customHeight="1">
      <c r="C711" s="30"/>
      <c r="D711" s="206"/>
      <c r="E711" s="1"/>
      <c r="F711" s="1"/>
      <c r="J711" s="1"/>
    </row>
    <row r="712" spans="3:10">
      <c r="C712" s="30"/>
      <c r="D712" s="206"/>
      <c r="E712" s="1"/>
      <c r="F712" s="1"/>
      <c r="J712" s="1"/>
    </row>
    <row r="713" spans="3:10">
      <c r="C713" s="30"/>
      <c r="D713" s="206"/>
      <c r="E713" s="1"/>
      <c r="F713" s="1"/>
      <c r="J713" s="1"/>
    </row>
    <row r="714" spans="3:10">
      <c r="C714" s="30"/>
      <c r="D714" s="206"/>
      <c r="E714" s="1"/>
      <c r="F714" s="1"/>
      <c r="J714" s="1"/>
    </row>
    <row r="715" spans="3:10">
      <c r="C715" s="30"/>
      <c r="D715" s="206"/>
      <c r="E715" s="1"/>
      <c r="F715" s="1"/>
      <c r="J715" s="1"/>
    </row>
    <row r="716" spans="3:10">
      <c r="C716" s="30"/>
      <c r="D716" s="206"/>
      <c r="E716" s="1"/>
      <c r="F716" s="1"/>
      <c r="J716" s="1"/>
    </row>
    <row r="717" spans="3:10">
      <c r="C717" s="30"/>
      <c r="D717" s="206"/>
      <c r="E717" s="1"/>
      <c r="F717" s="1"/>
      <c r="J717" s="1"/>
    </row>
    <row r="718" spans="3:10">
      <c r="C718" s="30"/>
      <c r="D718" s="206"/>
      <c r="E718" s="1"/>
      <c r="F718" s="1"/>
      <c r="J718" s="1"/>
    </row>
    <row r="719" spans="3:10">
      <c r="C719" s="30"/>
      <c r="D719" s="206"/>
      <c r="E719" s="1"/>
      <c r="F719" s="1"/>
      <c r="J719" s="1"/>
    </row>
    <row r="720" spans="3:10">
      <c r="C720" s="30"/>
      <c r="D720" s="206"/>
      <c r="E720" s="1"/>
      <c r="F720" s="1"/>
      <c r="J720" s="1"/>
    </row>
    <row r="721" spans="3:10">
      <c r="C721" s="30"/>
      <c r="D721" s="206"/>
      <c r="E721" s="1"/>
      <c r="F721" s="1"/>
      <c r="J721" s="1"/>
    </row>
    <row r="722" spans="3:10">
      <c r="C722" s="30"/>
      <c r="D722" s="206"/>
      <c r="E722" s="1"/>
      <c r="F722" s="1"/>
      <c r="J722" s="1"/>
    </row>
    <row r="723" spans="3:10">
      <c r="C723" s="30"/>
      <c r="D723" s="206"/>
      <c r="E723" s="1"/>
      <c r="F723" s="1"/>
      <c r="J723" s="1"/>
    </row>
    <row r="724" spans="3:10">
      <c r="C724" s="30"/>
      <c r="D724" s="206"/>
      <c r="E724" s="1"/>
      <c r="F724" s="1"/>
      <c r="J724" s="1"/>
    </row>
    <row r="725" spans="3:10">
      <c r="C725" s="30"/>
      <c r="D725" s="206"/>
      <c r="E725" s="1"/>
      <c r="F725" s="1"/>
      <c r="J725" s="1"/>
    </row>
    <row r="726" spans="3:10">
      <c r="C726" s="30"/>
      <c r="D726" s="206"/>
      <c r="E726" s="1"/>
      <c r="F726" s="1"/>
      <c r="J726" s="1"/>
    </row>
    <row r="727" spans="3:10">
      <c r="C727" s="30"/>
      <c r="D727" s="206"/>
      <c r="E727" s="1"/>
      <c r="F727" s="1"/>
      <c r="J727" s="1"/>
    </row>
    <row r="728" spans="3:10">
      <c r="C728" s="30"/>
      <c r="D728" s="206"/>
      <c r="E728" s="1"/>
      <c r="F728" s="1"/>
      <c r="J728" s="1"/>
    </row>
    <row r="729" spans="3:10">
      <c r="C729" s="30"/>
      <c r="D729" s="206"/>
      <c r="E729" s="1"/>
      <c r="F729" s="1"/>
      <c r="J729" s="1"/>
    </row>
    <row r="730" spans="3:10">
      <c r="C730" s="30"/>
      <c r="D730" s="206"/>
      <c r="E730" s="1"/>
      <c r="F730" s="1"/>
      <c r="J730" s="1"/>
    </row>
    <row r="731" spans="3:10" ht="15" customHeight="1">
      <c r="C731" s="30"/>
      <c r="D731" s="206"/>
      <c r="E731" s="1"/>
      <c r="F731" s="1"/>
      <c r="J731" s="1"/>
    </row>
    <row r="732" spans="3:10">
      <c r="C732" s="30"/>
      <c r="D732" s="206"/>
      <c r="E732" s="1"/>
      <c r="F732" s="1"/>
      <c r="J732" s="1"/>
    </row>
    <row r="733" spans="3:10">
      <c r="C733" s="30"/>
      <c r="D733" s="206"/>
      <c r="E733" s="1"/>
      <c r="F733" s="1"/>
      <c r="J733" s="1"/>
    </row>
    <row r="734" spans="3:10">
      <c r="C734" s="30"/>
      <c r="D734" s="206"/>
      <c r="E734" s="1"/>
      <c r="F734" s="1"/>
      <c r="J734" s="1"/>
    </row>
    <row r="735" spans="3:10">
      <c r="C735" s="30"/>
      <c r="D735" s="206"/>
      <c r="E735" s="1"/>
      <c r="F735" s="1"/>
      <c r="J735" s="1"/>
    </row>
    <row r="736" spans="3:10">
      <c r="C736" s="30"/>
      <c r="D736" s="206"/>
      <c r="E736" s="1"/>
      <c r="F736" s="1"/>
      <c r="J736" s="1"/>
    </row>
    <row r="737" spans="3:10">
      <c r="C737" s="30"/>
      <c r="D737" s="206"/>
      <c r="E737" s="1"/>
      <c r="F737" s="1"/>
      <c r="J737" s="1"/>
    </row>
    <row r="738" spans="3:10">
      <c r="C738" s="30"/>
      <c r="D738" s="206"/>
      <c r="E738" s="1"/>
      <c r="F738" s="1"/>
      <c r="J738" s="1"/>
    </row>
    <row r="739" spans="3:10">
      <c r="C739" s="30"/>
      <c r="D739" s="206"/>
      <c r="E739" s="1"/>
      <c r="F739" s="1"/>
      <c r="J739" s="1"/>
    </row>
    <row r="740" spans="3:10" ht="12" customHeight="1">
      <c r="C740" s="30"/>
      <c r="D740" s="206"/>
      <c r="E740" s="1"/>
      <c r="F740" s="1"/>
      <c r="J740" s="1"/>
    </row>
    <row r="741" spans="3:10" ht="12" customHeight="1">
      <c r="C741" s="30"/>
      <c r="D741" s="206"/>
      <c r="E741" s="1"/>
      <c r="F741" s="1"/>
      <c r="J741" s="1"/>
    </row>
    <row r="742" spans="3:10" ht="12" customHeight="1">
      <c r="C742" s="30"/>
      <c r="D742" s="206"/>
      <c r="E742" s="1"/>
      <c r="F742" s="1"/>
      <c r="J742" s="1"/>
    </row>
    <row r="743" spans="3:10" ht="14.25" customHeight="1">
      <c r="C743" s="30"/>
      <c r="D743" s="206"/>
      <c r="E743" s="1"/>
      <c r="F743" s="1"/>
      <c r="J743" s="1"/>
    </row>
    <row r="744" spans="3:10" ht="14.25" customHeight="1">
      <c r="C744" s="30"/>
      <c r="D744" s="206"/>
      <c r="E744" s="1"/>
      <c r="F744" s="1"/>
      <c r="J744" s="1"/>
    </row>
    <row r="745" spans="3:10" ht="52.5" customHeight="1">
      <c r="C745" s="30"/>
      <c r="D745" s="206"/>
      <c r="E745" s="1"/>
      <c r="F745" s="1"/>
      <c r="J745" s="1"/>
    </row>
    <row r="746" spans="3:10">
      <c r="C746" s="30"/>
      <c r="D746" s="206"/>
      <c r="E746" s="1"/>
      <c r="F746" s="1"/>
      <c r="J746" s="1"/>
    </row>
    <row r="747" spans="3:10">
      <c r="C747" s="30"/>
      <c r="D747" s="206"/>
      <c r="E747" s="1"/>
      <c r="F747" s="1"/>
      <c r="J747" s="1"/>
    </row>
    <row r="748" spans="3:10" ht="12.75" customHeight="1">
      <c r="C748" s="30"/>
      <c r="D748" s="206"/>
      <c r="E748" s="1"/>
      <c r="F748" s="1"/>
      <c r="J748" s="1"/>
    </row>
    <row r="749" spans="3:10" ht="12.75" customHeight="1">
      <c r="C749" s="30"/>
      <c r="D749" s="206"/>
      <c r="E749" s="1"/>
      <c r="F749" s="1"/>
      <c r="J749" s="1"/>
    </row>
    <row r="750" spans="3:10">
      <c r="C750" s="30"/>
      <c r="D750" s="206"/>
      <c r="E750" s="1"/>
      <c r="F750" s="1"/>
      <c r="J750" s="1"/>
    </row>
    <row r="751" spans="3:10" ht="25.5" customHeight="1">
      <c r="C751" s="30"/>
      <c r="D751" s="206"/>
      <c r="E751" s="1"/>
      <c r="F751" s="1"/>
      <c r="J751" s="1"/>
    </row>
    <row r="752" spans="3:10" ht="63" customHeight="1">
      <c r="C752" s="30"/>
      <c r="D752" s="206"/>
      <c r="E752" s="1"/>
      <c r="F752" s="1"/>
      <c r="J752" s="1"/>
    </row>
    <row r="753" spans="3:10" ht="13.5" customHeight="1">
      <c r="C753" s="30"/>
      <c r="D753" s="206"/>
      <c r="E753" s="1"/>
      <c r="F753" s="1"/>
      <c r="J753" s="1"/>
    </row>
    <row r="754" spans="3:10" ht="13.5" customHeight="1">
      <c r="C754" s="30"/>
      <c r="D754" s="206"/>
      <c r="E754" s="1"/>
      <c r="F754" s="1"/>
      <c r="J754" s="1"/>
    </row>
    <row r="755" spans="3:10">
      <c r="C755" s="30"/>
      <c r="D755" s="206"/>
      <c r="E755" s="1"/>
      <c r="F755" s="1"/>
      <c r="J755" s="1"/>
    </row>
    <row r="756" spans="3:10">
      <c r="C756" s="30"/>
      <c r="D756" s="206"/>
      <c r="E756" s="1"/>
      <c r="F756" s="1"/>
      <c r="J756" s="1"/>
    </row>
    <row r="757" spans="3:10">
      <c r="C757" s="30"/>
      <c r="D757" s="206"/>
      <c r="E757" s="1"/>
      <c r="F757" s="1"/>
      <c r="J757" s="1"/>
    </row>
    <row r="758" spans="3:10">
      <c r="C758" s="30"/>
      <c r="D758" s="206"/>
      <c r="E758" s="1"/>
      <c r="F758" s="1"/>
      <c r="J758" s="1"/>
    </row>
    <row r="759" spans="3:10" ht="13.5" customHeight="1">
      <c r="C759" s="30"/>
      <c r="D759" s="206"/>
      <c r="E759" s="1"/>
      <c r="F759" s="1"/>
      <c r="J759" s="1"/>
    </row>
    <row r="760" spans="3:10" ht="27" customHeight="1">
      <c r="C760" s="30"/>
      <c r="D760" s="206"/>
      <c r="E760" s="1"/>
      <c r="F760" s="1"/>
      <c r="J760" s="1"/>
    </row>
    <row r="761" spans="3:10">
      <c r="C761" s="30"/>
      <c r="D761" s="206"/>
      <c r="E761" s="1"/>
      <c r="F761" s="1"/>
      <c r="J761" s="1"/>
    </row>
    <row r="762" spans="3:10">
      <c r="C762" s="30"/>
      <c r="D762" s="206"/>
      <c r="E762" s="1"/>
      <c r="F762" s="1"/>
      <c r="J762" s="1"/>
    </row>
    <row r="763" spans="3:10">
      <c r="C763" s="30"/>
      <c r="D763" s="206"/>
      <c r="E763" s="1"/>
      <c r="F763" s="1"/>
      <c r="J763" s="1"/>
    </row>
    <row r="764" spans="3:10">
      <c r="C764" s="30"/>
      <c r="D764" s="206"/>
      <c r="E764" s="1"/>
      <c r="F764" s="1"/>
      <c r="J764" s="1"/>
    </row>
    <row r="765" spans="3:10">
      <c r="C765" s="30"/>
      <c r="D765" s="206"/>
      <c r="E765" s="1"/>
      <c r="F765" s="1"/>
      <c r="J765" s="1"/>
    </row>
    <row r="766" spans="3:10">
      <c r="C766" s="30"/>
      <c r="D766" s="206"/>
      <c r="E766" s="1"/>
      <c r="F766" s="1"/>
      <c r="J766" s="1"/>
    </row>
    <row r="767" spans="3:10">
      <c r="C767" s="30"/>
      <c r="D767" s="206"/>
      <c r="E767" s="1"/>
      <c r="F767" s="1"/>
      <c r="J767" s="1"/>
    </row>
    <row r="768" spans="3:10">
      <c r="C768" s="30"/>
      <c r="D768" s="206"/>
      <c r="E768" s="1"/>
      <c r="F768" s="1"/>
      <c r="J768" s="1"/>
    </row>
    <row r="769" spans="3:10">
      <c r="C769" s="30"/>
      <c r="D769" s="206"/>
      <c r="E769" s="1"/>
      <c r="F769" s="1"/>
      <c r="J769" s="1"/>
    </row>
    <row r="770" spans="3:10" ht="14.25" customHeight="1">
      <c r="C770" s="30"/>
      <c r="D770" s="206"/>
      <c r="E770" s="1"/>
      <c r="F770" s="1"/>
      <c r="J770" s="1"/>
    </row>
    <row r="771" spans="3:10">
      <c r="C771" s="30"/>
      <c r="D771" s="206"/>
      <c r="E771" s="1"/>
      <c r="F771" s="1"/>
      <c r="J771" s="1"/>
    </row>
    <row r="772" spans="3:10" ht="90.75" customHeight="1">
      <c r="C772" s="30"/>
      <c r="D772" s="206"/>
      <c r="E772" s="1"/>
      <c r="F772" s="1"/>
      <c r="J772" s="1"/>
    </row>
    <row r="773" spans="3:10">
      <c r="C773" s="30"/>
      <c r="D773" s="206"/>
      <c r="E773" s="1"/>
      <c r="F773" s="1"/>
      <c r="J773" s="1"/>
    </row>
    <row r="774" spans="3:10" ht="13.5" customHeight="1">
      <c r="C774" s="30"/>
      <c r="D774" s="206"/>
      <c r="E774" s="1"/>
      <c r="F774" s="1"/>
      <c r="J774" s="1"/>
    </row>
    <row r="775" spans="3:10">
      <c r="C775" s="30"/>
      <c r="D775" s="206"/>
      <c r="E775" s="1"/>
      <c r="F775" s="1"/>
      <c r="J775" s="1"/>
    </row>
    <row r="776" spans="3:10" ht="26.25" customHeight="1">
      <c r="C776" s="30"/>
      <c r="D776" s="206"/>
      <c r="E776" s="1"/>
      <c r="F776" s="1"/>
      <c r="J776" s="1"/>
    </row>
    <row r="777" spans="3:10" ht="12" customHeight="1">
      <c r="C777" s="30"/>
      <c r="D777" s="206"/>
      <c r="E777" s="1"/>
      <c r="F777" s="1"/>
      <c r="J777" s="1"/>
    </row>
    <row r="778" spans="3:10" ht="13.5" customHeight="1">
      <c r="C778" s="30"/>
      <c r="D778" s="206"/>
      <c r="E778" s="1"/>
      <c r="F778" s="1"/>
      <c r="J778" s="1"/>
    </row>
    <row r="779" spans="3:10">
      <c r="C779" s="30"/>
      <c r="D779" s="206"/>
      <c r="E779" s="1"/>
      <c r="F779" s="1"/>
      <c r="J779" s="1"/>
    </row>
    <row r="780" spans="3:10">
      <c r="C780" s="30"/>
      <c r="D780" s="206"/>
      <c r="E780" s="1"/>
      <c r="F780" s="1"/>
      <c r="J780" s="1"/>
    </row>
    <row r="781" spans="3:10" ht="25.5" customHeight="1">
      <c r="C781" s="30"/>
      <c r="D781" s="206"/>
      <c r="E781" s="1"/>
      <c r="F781" s="1"/>
      <c r="J781" s="1"/>
    </row>
    <row r="782" spans="3:10">
      <c r="C782" s="30"/>
      <c r="D782" s="206"/>
      <c r="E782" s="1"/>
      <c r="F782" s="1"/>
      <c r="J782" s="1"/>
    </row>
    <row r="783" spans="3:10">
      <c r="C783" s="30"/>
      <c r="D783" s="206"/>
      <c r="E783" s="1"/>
      <c r="F783" s="1"/>
      <c r="J783" s="1"/>
    </row>
    <row r="784" spans="3:10">
      <c r="C784" s="30"/>
      <c r="D784" s="206"/>
      <c r="E784" s="1"/>
      <c r="F784" s="1"/>
      <c r="J784" s="1"/>
    </row>
    <row r="785" spans="3:10">
      <c r="C785" s="30"/>
      <c r="D785" s="206"/>
      <c r="E785" s="1"/>
      <c r="F785" s="1"/>
      <c r="J785" s="1"/>
    </row>
    <row r="786" spans="3:10">
      <c r="C786" s="30"/>
      <c r="D786" s="206"/>
      <c r="E786" s="1"/>
      <c r="F786" s="1"/>
      <c r="J786" s="1"/>
    </row>
    <row r="787" spans="3:10">
      <c r="C787" s="30"/>
      <c r="D787" s="206"/>
      <c r="E787" s="1"/>
      <c r="F787" s="1"/>
      <c r="J787" s="1"/>
    </row>
    <row r="788" spans="3:10">
      <c r="C788" s="30"/>
      <c r="D788" s="206"/>
      <c r="E788" s="1"/>
      <c r="F788" s="1"/>
      <c r="J788" s="1"/>
    </row>
    <row r="789" spans="3:10">
      <c r="C789" s="30"/>
      <c r="D789" s="206"/>
      <c r="E789" s="1"/>
      <c r="F789" s="1"/>
      <c r="J789" s="1"/>
    </row>
    <row r="790" spans="3:10">
      <c r="C790" s="1"/>
      <c r="D790" s="206"/>
      <c r="E790" s="1"/>
      <c r="F790" s="1"/>
      <c r="J790" s="1"/>
    </row>
    <row r="791" spans="3:10">
      <c r="C791" s="1"/>
      <c r="D791" s="206"/>
      <c r="E791" s="1"/>
      <c r="F791" s="1"/>
      <c r="J791" s="1"/>
    </row>
    <row r="792" spans="3:10">
      <c r="C792" s="1"/>
      <c r="D792" s="206"/>
      <c r="E792" s="1"/>
      <c r="F792" s="1"/>
      <c r="J792" s="1"/>
    </row>
    <row r="793" spans="3:10">
      <c r="C793" s="1"/>
      <c r="D793" s="206"/>
      <c r="E793" s="1"/>
      <c r="F793" s="1"/>
      <c r="J793" s="1"/>
    </row>
    <row r="794" spans="3:10">
      <c r="C794" s="1"/>
      <c r="D794" s="206"/>
      <c r="E794" s="1"/>
      <c r="F794" s="1"/>
      <c r="J794" s="1"/>
    </row>
    <row r="795" spans="3:10">
      <c r="C795" s="1"/>
      <c r="D795" s="206"/>
      <c r="E795" s="1"/>
      <c r="F795" s="1"/>
      <c r="J795" s="1"/>
    </row>
    <row r="796" spans="3:10">
      <c r="C796" s="1"/>
      <c r="D796" s="206"/>
      <c r="E796" s="1"/>
      <c r="F796" s="1"/>
      <c r="J796" s="1"/>
    </row>
    <row r="797" spans="3:10">
      <c r="C797" s="1"/>
      <c r="D797" s="206"/>
      <c r="E797" s="1"/>
      <c r="F797" s="1"/>
      <c r="J797" s="1"/>
    </row>
    <row r="798" spans="3:10">
      <c r="C798" s="1"/>
      <c r="D798" s="206"/>
      <c r="E798" s="1"/>
      <c r="F798" s="1"/>
      <c r="J798" s="1"/>
    </row>
    <row r="799" spans="3:10">
      <c r="C799" s="1"/>
      <c r="D799" s="206"/>
      <c r="E799" s="1"/>
      <c r="F799" s="1"/>
      <c r="J799" s="1"/>
    </row>
    <row r="800" spans="3:10" ht="42" customHeight="1">
      <c r="C800" s="1"/>
      <c r="D800" s="206"/>
      <c r="E800" s="1"/>
      <c r="F800" s="1"/>
      <c r="J800" s="1"/>
    </row>
    <row r="801" spans="3:10">
      <c r="C801" s="30"/>
      <c r="D801" s="206"/>
      <c r="E801" s="1"/>
      <c r="F801" s="1"/>
      <c r="J801" s="1"/>
    </row>
    <row r="802" spans="3:10">
      <c r="C802" s="30"/>
      <c r="D802" s="206"/>
      <c r="E802" s="1"/>
      <c r="F802" s="1"/>
      <c r="J802" s="1"/>
    </row>
    <row r="803" spans="3:10">
      <c r="C803" s="30"/>
      <c r="D803" s="206"/>
      <c r="E803" s="1"/>
      <c r="F803" s="1"/>
      <c r="J803" s="1"/>
    </row>
    <row r="804" spans="3:10">
      <c r="C804" s="30"/>
      <c r="D804" s="206"/>
      <c r="E804" s="1"/>
      <c r="F804" s="1"/>
      <c r="J804" s="1"/>
    </row>
    <row r="805" spans="3:10">
      <c r="C805" s="30"/>
      <c r="D805" s="206"/>
      <c r="E805" s="1"/>
      <c r="F805" s="1"/>
      <c r="J805" s="1"/>
    </row>
    <row r="806" spans="3:10">
      <c r="C806" s="30"/>
      <c r="D806" s="206"/>
      <c r="E806" s="1"/>
      <c r="F806" s="1"/>
      <c r="J806" s="1"/>
    </row>
    <row r="807" spans="3:10">
      <c r="C807" s="30"/>
      <c r="D807" s="206"/>
      <c r="E807" s="1"/>
      <c r="F807" s="1"/>
      <c r="J807" s="1"/>
    </row>
    <row r="808" spans="3:10" ht="14.25" customHeight="1">
      <c r="C808" s="30"/>
      <c r="D808" s="206"/>
      <c r="E808" s="1"/>
      <c r="F808" s="1"/>
      <c r="J808" s="1"/>
    </row>
    <row r="809" spans="3:10" ht="12.75" customHeight="1">
      <c r="C809" s="30"/>
      <c r="D809" s="206"/>
      <c r="E809" s="1"/>
      <c r="F809" s="1"/>
      <c r="J809" s="1"/>
    </row>
    <row r="810" spans="3:10" ht="15" customHeight="1">
      <c r="C810" s="30"/>
      <c r="D810" s="206"/>
      <c r="E810" s="1"/>
      <c r="F810" s="1"/>
      <c r="J810" s="1"/>
    </row>
    <row r="811" spans="3:10">
      <c r="C811" s="30"/>
      <c r="D811" s="206"/>
      <c r="E811" s="1"/>
      <c r="F811" s="1"/>
      <c r="J811" s="1"/>
    </row>
    <row r="812" spans="3:10">
      <c r="C812" s="30"/>
      <c r="D812" s="206"/>
      <c r="E812" s="1"/>
      <c r="F812" s="1"/>
      <c r="J812" s="1"/>
    </row>
    <row r="813" spans="3:10">
      <c r="C813" s="30"/>
      <c r="D813" s="206"/>
      <c r="E813" s="1"/>
      <c r="F813" s="1"/>
      <c r="J813" s="1"/>
    </row>
    <row r="814" spans="3:10">
      <c r="C814" s="30"/>
      <c r="D814" s="206"/>
      <c r="E814" s="1"/>
      <c r="F814" s="1"/>
      <c r="J814" s="1"/>
    </row>
    <row r="815" spans="3:10" ht="15" customHeight="1">
      <c r="C815" s="30"/>
      <c r="D815" s="206"/>
      <c r="E815" s="1"/>
      <c r="F815" s="1"/>
      <c r="J815" s="1"/>
    </row>
    <row r="816" spans="3:10" ht="213.75" customHeight="1">
      <c r="C816" s="30"/>
      <c r="D816" s="206"/>
      <c r="E816" s="1"/>
      <c r="F816" s="1"/>
      <c r="J816" s="1"/>
    </row>
    <row r="817" spans="3:10">
      <c r="C817" s="30"/>
      <c r="D817" s="206"/>
      <c r="E817" s="1"/>
      <c r="F817" s="1"/>
      <c r="J817" s="1"/>
    </row>
    <row r="818" spans="3:10">
      <c r="C818" s="30"/>
      <c r="D818" s="206"/>
      <c r="E818" s="1"/>
      <c r="F818" s="1"/>
      <c r="J818" s="1"/>
    </row>
    <row r="819" spans="3:10">
      <c r="C819" s="30"/>
      <c r="D819" s="206"/>
      <c r="E819" s="1"/>
      <c r="F819" s="1"/>
      <c r="J819" s="1"/>
    </row>
    <row r="820" spans="3:10">
      <c r="C820" s="30"/>
      <c r="D820" s="206"/>
      <c r="E820" s="1"/>
      <c r="F820" s="1"/>
      <c r="J820" s="1"/>
    </row>
    <row r="821" spans="3:10">
      <c r="C821" s="30"/>
      <c r="D821" s="206"/>
      <c r="E821" s="1"/>
      <c r="F821" s="1"/>
      <c r="J821" s="1"/>
    </row>
    <row r="822" spans="3:10">
      <c r="C822" s="30"/>
      <c r="D822" s="206"/>
      <c r="E822" s="1"/>
      <c r="F822" s="1"/>
      <c r="J822" s="1"/>
    </row>
    <row r="823" spans="3:10">
      <c r="C823" s="30"/>
      <c r="D823" s="206"/>
      <c r="E823" s="1"/>
      <c r="F823" s="1"/>
      <c r="J823" s="1"/>
    </row>
    <row r="824" spans="3:10">
      <c r="C824" s="30"/>
      <c r="D824" s="206"/>
      <c r="E824" s="1"/>
      <c r="F824" s="1"/>
      <c r="J824" s="1"/>
    </row>
    <row r="825" spans="3:10">
      <c r="C825" s="30"/>
      <c r="D825" s="206"/>
      <c r="E825" s="1"/>
      <c r="F825" s="1"/>
      <c r="J825" s="1"/>
    </row>
    <row r="826" spans="3:10">
      <c r="C826" s="30"/>
      <c r="D826" s="206"/>
      <c r="E826" s="1"/>
      <c r="F826" s="1"/>
      <c r="J826" s="1"/>
    </row>
    <row r="827" spans="3:10" ht="27" customHeight="1">
      <c r="C827" s="30"/>
      <c r="D827" s="206"/>
      <c r="E827" s="1"/>
      <c r="F827" s="1"/>
      <c r="J827" s="1"/>
    </row>
    <row r="828" spans="3:10">
      <c r="C828" s="30"/>
      <c r="D828" s="206"/>
      <c r="E828" s="1"/>
      <c r="F828" s="1"/>
      <c r="J828" s="1"/>
    </row>
    <row r="829" spans="3:10">
      <c r="C829" s="30"/>
      <c r="D829" s="206"/>
      <c r="E829" s="1"/>
      <c r="F829" s="1"/>
      <c r="J829" s="1"/>
    </row>
    <row r="830" spans="3:10">
      <c r="C830" s="30"/>
      <c r="D830" s="206"/>
      <c r="E830" s="1"/>
      <c r="F830" s="1"/>
      <c r="J830" s="1"/>
    </row>
    <row r="831" spans="3:10">
      <c r="C831" s="30"/>
      <c r="D831" s="206"/>
      <c r="E831" s="1"/>
      <c r="F831" s="1"/>
      <c r="J831" s="1"/>
    </row>
    <row r="832" spans="3:10">
      <c r="C832" s="30"/>
      <c r="D832" s="206"/>
      <c r="E832" s="1"/>
      <c r="F832" s="1"/>
      <c r="J832" s="1"/>
    </row>
    <row r="833" spans="3:10">
      <c r="C833" s="30"/>
      <c r="D833" s="206"/>
      <c r="E833" s="1"/>
      <c r="F833" s="1"/>
      <c r="J833" s="1"/>
    </row>
    <row r="834" spans="3:10">
      <c r="C834" s="30"/>
      <c r="D834" s="206"/>
      <c r="E834" s="1"/>
      <c r="F834" s="1"/>
      <c r="J834" s="1"/>
    </row>
    <row r="835" spans="3:10">
      <c r="C835" s="30"/>
      <c r="D835" s="206"/>
      <c r="E835" s="1"/>
      <c r="F835" s="1"/>
      <c r="J835" s="1"/>
    </row>
    <row r="836" spans="3:10">
      <c r="C836" s="30"/>
      <c r="D836" s="206"/>
      <c r="E836" s="1"/>
      <c r="F836" s="1"/>
      <c r="J836" s="1"/>
    </row>
    <row r="837" spans="3:10">
      <c r="C837" s="30"/>
      <c r="D837" s="206"/>
      <c r="E837" s="1"/>
      <c r="F837" s="1"/>
      <c r="J837" s="1"/>
    </row>
    <row r="838" spans="3:10">
      <c r="C838" s="30"/>
      <c r="D838" s="206"/>
      <c r="E838" s="1"/>
      <c r="F838" s="1"/>
      <c r="J838" s="1"/>
    </row>
    <row r="839" spans="3:10">
      <c r="C839" s="30"/>
      <c r="D839" s="206"/>
      <c r="E839" s="1"/>
      <c r="F839" s="1"/>
      <c r="J839" s="1"/>
    </row>
    <row r="840" spans="3:10">
      <c r="C840" s="30"/>
      <c r="D840" s="206"/>
      <c r="E840" s="1"/>
      <c r="F840" s="1"/>
      <c r="J840" s="1"/>
    </row>
    <row r="841" spans="3:10">
      <c r="C841" s="30"/>
      <c r="D841" s="206"/>
      <c r="E841" s="1"/>
      <c r="F841" s="1"/>
      <c r="J841" s="1"/>
    </row>
    <row r="842" spans="3:10">
      <c r="C842" s="30"/>
      <c r="D842" s="206"/>
      <c r="E842" s="1"/>
      <c r="F842" s="1"/>
      <c r="J842" s="1"/>
    </row>
    <row r="843" spans="3:10">
      <c r="C843" s="30"/>
      <c r="D843" s="206"/>
      <c r="E843" s="1"/>
      <c r="F843" s="1"/>
      <c r="J843" s="1"/>
    </row>
    <row r="844" spans="3:10">
      <c r="C844" s="30"/>
      <c r="D844" s="206"/>
      <c r="E844" s="1"/>
      <c r="F844" s="1"/>
      <c r="J844" s="1"/>
    </row>
    <row r="845" spans="3:10">
      <c r="C845" s="30"/>
      <c r="D845" s="206"/>
      <c r="E845" s="1"/>
      <c r="F845" s="1"/>
      <c r="J845" s="1"/>
    </row>
    <row r="846" spans="3:10">
      <c r="C846" s="30"/>
      <c r="D846" s="206"/>
      <c r="E846" s="1"/>
      <c r="F846" s="1"/>
      <c r="J846" s="1"/>
    </row>
    <row r="847" spans="3:10">
      <c r="C847" s="30"/>
      <c r="D847" s="206"/>
      <c r="E847" s="1"/>
      <c r="F847" s="1"/>
      <c r="J847" s="1"/>
    </row>
    <row r="848" spans="3:10">
      <c r="C848" s="30"/>
      <c r="D848" s="206"/>
      <c r="E848" s="1"/>
      <c r="F848" s="1"/>
      <c r="J848" s="1"/>
    </row>
    <row r="849" spans="3:10">
      <c r="C849" s="30"/>
      <c r="D849" s="206"/>
      <c r="E849" s="1"/>
      <c r="F849" s="1"/>
      <c r="J849" s="1"/>
    </row>
    <row r="850" spans="3:10">
      <c r="C850" s="30"/>
      <c r="D850" s="206"/>
      <c r="E850" s="1"/>
      <c r="F850" s="1"/>
      <c r="J850" s="1"/>
    </row>
    <row r="851" spans="3:10">
      <c r="C851" s="30"/>
      <c r="D851" s="206"/>
      <c r="E851" s="1"/>
      <c r="F851" s="1"/>
      <c r="J851" s="1"/>
    </row>
    <row r="852" spans="3:10">
      <c r="C852" s="30"/>
      <c r="D852" s="206"/>
      <c r="E852" s="1"/>
      <c r="F852" s="1"/>
      <c r="J852" s="1"/>
    </row>
    <row r="853" spans="3:10">
      <c r="C853" s="30"/>
      <c r="D853" s="206"/>
      <c r="E853" s="1"/>
      <c r="F853" s="1"/>
      <c r="J853" s="1"/>
    </row>
    <row r="854" spans="3:10">
      <c r="C854" s="30"/>
      <c r="D854" s="206"/>
      <c r="E854" s="1"/>
      <c r="F854" s="1"/>
      <c r="J854" s="1"/>
    </row>
    <row r="855" spans="3:10">
      <c r="C855" s="30"/>
      <c r="D855" s="206"/>
      <c r="E855" s="1"/>
      <c r="F855" s="1"/>
      <c r="J855" s="1"/>
    </row>
    <row r="856" spans="3:10">
      <c r="C856" s="30"/>
      <c r="D856" s="206"/>
      <c r="E856" s="1"/>
      <c r="F856" s="1"/>
      <c r="J856" s="1"/>
    </row>
    <row r="857" spans="3:10">
      <c r="C857" s="30"/>
      <c r="D857" s="206"/>
      <c r="E857" s="1"/>
      <c r="F857" s="1"/>
      <c r="J857" s="1"/>
    </row>
    <row r="858" spans="3:10">
      <c r="C858" s="30"/>
      <c r="D858" s="206"/>
      <c r="E858" s="1"/>
      <c r="F858" s="1"/>
      <c r="J858" s="1"/>
    </row>
    <row r="859" spans="3:10">
      <c r="C859" s="30"/>
      <c r="D859" s="206"/>
      <c r="E859" s="1"/>
      <c r="F859" s="1"/>
      <c r="J859" s="1"/>
    </row>
    <row r="860" spans="3:10">
      <c r="C860" s="30"/>
      <c r="D860" s="206"/>
      <c r="E860" s="1"/>
      <c r="F860" s="1"/>
      <c r="J860" s="1"/>
    </row>
    <row r="861" spans="3:10">
      <c r="C861" s="30"/>
      <c r="D861" s="206"/>
      <c r="E861" s="1"/>
      <c r="F861" s="1"/>
      <c r="J861" s="1"/>
    </row>
    <row r="862" spans="3:10">
      <c r="C862" s="30"/>
      <c r="D862" s="206"/>
      <c r="E862" s="1"/>
      <c r="F862" s="1"/>
      <c r="J862" s="1"/>
    </row>
    <row r="863" spans="3:10">
      <c r="C863" s="30"/>
      <c r="D863" s="206"/>
      <c r="E863" s="1"/>
      <c r="F863" s="1"/>
      <c r="J863" s="1"/>
    </row>
    <row r="864" spans="3:10">
      <c r="C864" s="30"/>
      <c r="D864" s="206"/>
      <c r="E864" s="1"/>
      <c r="F864" s="1"/>
      <c r="J864" s="1"/>
    </row>
    <row r="865" spans="3:10">
      <c r="C865" s="30"/>
      <c r="D865" s="206"/>
      <c r="E865" s="1"/>
      <c r="F865" s="1"/>
      <c r="J865" s="1"/>
    </row>
    <row r="866" spans="3:10">
      <c r="C866" s="30"/>
      <c r="D866" s="206"/>
      <c r="E866" s="1"/>
      <c r="F866" s="1"/>
      <c r="J866" s="1"/>
    </row>
    <row r="867" spans="3:10" ht="78" customHeight="1">
      <c r="C867" s="30"/>
      <c r="D867" s="206"/>
      <c r="E867" s="1"/>
      <c r="F867" s="1"/>
      <c r="J867" s="1"/>
    </row>
    <row r="868" spans="3:10">
      <c r="C868" s="30"/>
      <c r="D868" s="206"/>
      <c r="E868" s="1"/>
      <c r="F868" s="1"/>
      <c r="J868" s="1"/>
    </row>
    <row r="869" spans="3:10">
      <c r="C869" s="30"/>
      <c r="D869" s="206"/>
      <c r="E869" s="1"/>
      <c r="F869" s="1"/>
      <c r="J869" s="1"/>
    </row>
    <row r="870" spans="3:10">
      <c r="C870" s="30"/>
      <c r="D870" s="206"/>
      <c r="E870" s="1"/>
      <c r="F870" s="1"/>
      <c r="J870" s="1"/>
    </row>
    <row r="871" spans="3:10">
      <c r="C871" s="30"/>
      <c r="D871" s="206"/>
      <c r="E871" s="1"/>
      <c r="F871" s="1"/>
      <c r="J871" s="1"/>
    </row>
    <row r="872" spans="3:10">
      <c r="C872" s="30"/>
      <c r="D872" s="206"/>
      <c r="E872" s="1"/>
      <c r="F872" s="1"/>
      <c r="J872" s="1"/>
    </row>
    <row r="873" spans="3:10">
      <c r="C873" s="30"/>
      <c r="D873" s="206"/>
      <c r="E873" s="1"/>
      <c r="F873" s="1"/>
      <c r="J873" s="1"/>
    </row>
    <row r="874" spans="3:10">
      <c r="C874" s="30"/>
      <c r="D874" s="206"/>
      <c r="E874" s="1"/>
      <c r="F874" s="1"/>
      <c r="J874" s="1"/>
    </row>
    <row r="875" spans="3:10">
      <c r="C875" s="30"/>
      <c r="D875" s="206"/>
      <c r="E875" s="1"/>
      <c r="F875" s="1"/>
      <c r="J875" s="1"/>
    </row>
    <row r="876" spans="3:10">
      <c r="C876" s="30"/>
      <c r="D876" s="206"/>
      <c r="E876" s="1"/>
      <c r="F876" s="1"/>
      <c r="J876" s="1"/>
    </row>
    <row r="877" spans="3:10">
      <c r="C877" s="30"/>
      <c r="D877" s="206"/>
      <c r="E877" s="1"/>
      <c r="F877" s="1"/>
      <c r="J877" s="1"/>
    </row>
    <row r="878" spans="3:10">
      <c r="C878" s="30"/>
      <c r="D878" s="206"/>
      <c r="E878" s="1"/>
      <c r="F878" s="1"/>
      <c r="J878" s="1"/>
    </row>
    <row r="879" spans="3:10">
      <c r="C879" s="30"/>
      <c r="D879" s="206"/>
      <c r="E879" s="1"/>
      <c r="F879" s="1"/>
      <c r="J879" s="1"/>
    </row>
    <row r="880" spans="3:10">
      <c r="C880" s="30"/>
      <c r="D880" s="206"/>
      <c r="E880" s="1"/>
      <c r="F880" s="1"/>
      <c r="J880" s="1"/>
    </row>
    <row r="881" spans="3:10">
      <c r="C881" s="30"/>
      <c r="D881" s="206"/>
      <c r="E881" s="1"/>
      <c r="F881" s="1"/>
      <c r="J881" s="1"/>
    </row>
    <row r="882" spans="3:10">
      <c r="C882" s="30"/>
      <c r="D882" s="206"/>
      <c r="E882" s="1"/>
      <c r="F882" s="1"/>
      <c r="J882" s="1"/>
    </row>
    <row r="883" spans="3:10">
      <c r="C883" s="30"/>
      <c r="D883" s="206"/>
      <c r="E883" s="1"/>
      <c r="F883" s="1"/>
      <c r="J883" s="1"/>
    </row>
    <row r="884" spans="3:10">
      <c r="C884" s="30"/>
      <c r="D884" s="206"/>
      <c r="E884" s="1"/>
      <c r="F884" s="1"/>
      <c r="J884" s="1"/>
    </row>
    <row r="885" spans="3:10">
      <c r="C885" s="30"/>
      <c r="D885" s="206"/>
      <c r="E885" s="1"/>
      <c r="F885" s="1"/>
      <c r="J885" s="1"/>
    </row>
    <row r="886" spans="3:10">
      <c r="C886" s="30"/>
      <c r="D886" s="206"/>
      <c r="E886" s="1"/>
      <c r="F886" s="1"/>
      <c r="J886" s="1"/>
    </row>
    <row r="887" spans="3:10">
      <c r="C887" s="30"/>
      <c r="D887" s="206"/>
      <c r="E887" s="1"/>
      <c r="F887" s="1"/>
      <c r="J887" s="1"/>
    </row>
    <row r="888" spans="3:10">
      <c r="C888" s="30"/>
      <c r="D888" s="206"/>
      <c r="E888" s="1"/>
      <c r="F888" s="1"/>
      <c r="J888" s="1"/>
    </row>
    <row r="889" spans="3:10">
      <c r="C889" s="30"/>
      <c r="D889" s="206"/>
      <c r="E889" s="1"/>
      <c r="F889" s="1"/>
      <c r="J889" s="1"/>
    </row>
    <row r="890" spans="3:10">
      <c r="C890" s="30"/>
      <c r="D890" s="206"/>
      <c r="E890" s="1"/>
      <c r="F890" s="1"/>
      <c r="J890" s="1"/>
    </row>
    <row r="891" spans="3:10">
      <c r="C891" s="30"/>
      <c r="D891" s="206"/>
      <c r="E891" s="1"/>
      <c r="F891" s="1"/>
      <c r="J891" s="1"/>
    </row>
    <row r="892" spans="3:10">
      <c r="C892" s="30"/>
      <c r="D892" s="206"/>
      <c r="E892" s="1"/>
      <c r="F892" s="1"/>
    </row>
    <row r="893" spans="3:10">
      <c r="C893" s="30"/>
      <c r="D893" s="206"/>
      <c r="E893" s="1"/>
      <c r="F893" s="1"/>
    </row>
    <row r="894" spans="3:10">
      <c r="C894" s="30"/>
      <c r="D894" s="206"/>
      <c r="E894" s="1"/>
      <c r="F894" s="1"/>
    </row>
    <row r="895" spans="3:10">
      <c r="C895" s="30"/>
      <c r="D895" s="206"/>
      <c r="E895" s="1"/>
      <c r="F895" s="1"/>
    </row>
    <row r="896" spans="3:10">
      <c r="C896" s="30"/>
      <c r="D896" s="206"/>
      <c r="E896" s="1"/>
      <c r="F896" s="1"/>
    </row>
    <row r="897" spans="3:7">
      <c r="C897" s="30"/>
      <c r="D897" s="206"/>
      <c r="E897" s="1"/>
      <c r="F897" s="1"/>
    </row>
    <row r="898" spans="3:7">
      <c r="C898" s="30"/>
      <c r="D898" s="206"/>
      <c r="E898" s="1"/>
      <c r="F898" s="1"/>
    </row>
    <row r="899" spans="3:7">
      <c r="C899" s="30"/>
      <c r="D899" s="206"/>
      <c r="E899" s="1"/>
      <c r="F899" s="1"/>
    </row>
    <row r="900" spans="3:7">
      <c r="C900" s="30"/>
      <c r="D900" s="206"/>
      <c r="E900" s="1"/>
      <c r="F900" s="1"/>
    </row>
    <row r="901" spans="3:7">
      <c r="C901" s="30"/>
      <c r="D901" s="206"/>
      <c r="E901" s="1"/>
      <c r="F901" s="1"/>
    </row>
    <row r="902" spans="3:7">
      <c r="C902" s="30"/>
      <c r="D902" s="206"/>
      <c r="E902" s="1"/>
      <c r="F902" s="1"/>
    </row>
    <row r="903" spans="3:7">
      <c r="C903" s="30"/>
      <c r="D903" s="206"/>
      <c r="E903" s="1"/>
      <c r="F903" s="1"/>
    </row>
    <row r="904" spans="3:7">
      <c r="C904" s="30"/>
      <c r="D904" s="206"/>
      <c r="E904" s="1"/>
      <c r="F904" s="1"/>
    </row>
    <row r="905" spans="3:7">
      <c r="C905" s="139"/>
      <c r="D905" s="206"/>
      <c r="E905" s="64"/>
      <c r="F905" s="32"/>
      <c r="G905" s="32"/>
    </row>
  </sheetData>
  <sheetProtection password="EBEA" sheet="1" objects="1" scenarios="1" selectLockedCells="1"/>
  <mergeCells count="4">
    <mergeCell ref="G2:G3"/>
    <mergeCell ref="A2:B3"/>
    <mergeCell ref="C2:C3"/>
    <mergeCell ref="D2:F2"/>
  </mergeCells>
  <phoneticPr fontId="0" type="noConversion"/>
  <pageMargins left="0.94488188976377963" right="0.23622047244094491" top="0.39370078740157483" bottom="0.39370078740157483" header="0.51181102362204722" footer="0.51181102362204722"/>
  <pageSetup paperSize="9" firstPageNumber="12" orientation="portrait" useFirstPageNumber="1" horizontalDpi="300" verticalDpi="300" r:id="rId1"/>
  <headerFooter alignWithMargins="0"/>
  <rowBreaks count="3" manualBreakCount="3">
    <brk id="15" max="7" man="1"/>
    <brk id="56" max="7" man="1"/>
    <brk id="108"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875"/>
  <sheetViews>
    <sheetView workbookViewId="0">
      <selection activeCell="F12" sqref="F12"/>
    </sheetView>
  </sheetViews>
  <sheetFormatPr defaultColWidth="9.28515625" defaultRowHeight="12.75"/>
  <cols>
    <col min="1" max="1" width="7" style="1" customWidth="1"/>
    <col min="2" max="2" width="3.28515625" style="1" customWidth="1"/>
    <col min="3" max="3" width="45.140625" style="29" customWidth="1"/>
    <col min="4" max="4" width="6.7109375" style="210" customWidth="1"/>
    <col min="5" max="5" width="9" style="31" customWidth="1"/>
    <col min="6" max="6" width="9.42578125" style="688" customWidth="1"/>
    <col min="7" max="7" width="10.5703125" style="1" customWidth="1"/>
    <col min="8" max="9" width="9.28515625" style="1" customWidth="1"/>
    <col min="10" max="10" width="9.5703125" style="30" customWidth="1"/>
    <col min="11" max="16384" width="9.28515625" style="1"/>
  </cols>
  <sheetData>
    <row r="1" spans="1:10" ht="14.25" customHeight="1" thickBot="1">
      <c r="A1" s="53"/>
      <c r="D1" s="33"/>
      <c r="E1" s="20"/>
      <c r="F1" s="424"/>
      <c r="H1" s="33"/>
      <c r="I1" s="33"/>
      <c r="J1" s="32"/>
    </row>
    <row r="2" spans="1:10" ht="16.5" customHeight="1">
      <c r="A2" s="1021" t="s">
        <v>656</v>
      </c>
      <c r="B2" s="1022"/>
      <c r="C2" s="1025" t="s">
        <v>680</v>
      </c>
      <c r="D2" s="1027" t="s">
        <v>571</v>
      </c>
      <c r="E2" s="1027"/>
      <c r="F2" s="1028"/>
      <c r="G2" s="1019" t="s">
        <v>660</v>
      </c>
      <c r="H2" s="33"/>
      <c r="I2" s="33"/>
      <c r="J2" s="32"/>
    </row>
    <row r="3" spans="1:10" ht="22.5" customHeight="1" thickBot="1">
      <c r="A3" s="1023"/>
      <c r="B3" s="1024"/>
      <c r="C3" s="1026"/>
      <c r="D3" s="98" t="s">
        <v>657</v>
      </c>
      <c r="E3" s="98" t="s">
        <v>658</v>
      </c>
      <c r="F3" s="101" t="s">
        <v>659</v>
      </c>
      <c r="G3" s="1020"/>
      <c r="H3" s="33"/>
      <c r="I3" s="33"/>
      <c r="J3" s="32"/>
    </row>
    <row r="4" spans="1:10" ht="12.75" customHeight="1">
      <c r="A4" s="55"/>
      <c r="B4" s="54"/>
      <c r="C4" s="54"/>
      <c r="D4" s="33"/>
      <c r="E4" s="36"/>
      <c r="F4" s="613"/>
      <c r="G4" s="32"/>
      <c r="H4" s="33"/>
      <c r="I4" s="33"/>
      <c r="J4" s="32"/>
    </row>
    <row r="5" spans="1:10" ht="12" customHeight="1">
      <c r="A5" s="44"/>
      <c r="B5" s="39"/>
      <c r="D5" s="206"/>
      <c r="E5" s="41"/>
      <c r="F5" s="689"/>
      <c r="G5" s="32"/>
      <c r="H5" s="33"/>
      <c r="I5" s="33"/>
      <c r="J5" s="32"/>
    </row>
    <row r="6" spans="1:10" s="40" customFormat="1" ht="15" customHeight="1">
      <c r="A6" s="776" t="s">
        <v>324</v>
      </c>
      <c r="B6" s="777"/>
      <c r="C6" s="841" t="s">
        <v>281</v>
      </c>
      <c r="D6" s="845"/>
      <c r="E6" s="856"/>
      <c r="F6" s="891"/>
      <c r="G6" s="854"/>
      <c r="H6" s="207"/>
      <c r="I6" s="207"/>
      <c r="J6" s="42"/>
    </row>
    <row r="7" spans="1:10" ht="12.75" customHeight="1">
      <c r="A7" s="34"/>
      <c r="B7" s="35"/>
      <c r="C7" s="140"/>
      <c r="D7" s="207"/>
      <c r="E7" s="41"/>
      <c r="F7" s="696"/>
      <c r="G7" s="42"/>
      <c r="H7" s="33"/>
      <c r="I7" s="33"/>
      <c r="J7" s="32"/>
    </row>
    <row r="8" spans="1:10" ht="12.75" customHeight="1">
      <c r="A8" s="55" t="s">
        <v>449</v>
      </c>
      <c r="C8" s="37" t="s">
        <v>282</v>
      </c>
      <c r="D8" s="33"/>
      <c r="E8" s="36"/>
      <c r="F8" s="613"/>
      <c r="G8" s="23"/>
      <c r="H8" s="33"/>
      <c r="I8" s="33"/>
      <c r="J8" s="32"/>
    </row>
    <row r="9" spans="1:10" ht="41.25" customHeight="1">
      <c r="C9" s="29" t="s">
        <v>194</v>
      </c>
      <c r="D9" s="206"/>
      <c r="E9" s="36"/>
      <c r="F9" s="613"/>
      <c r="G9" s="23"/>
      <c r="J9" s="32"/>
    </row>
    <row r="10" spans="1:10" ht="39.75" customHeight="1">
      <c r="A10" s="38"/>
      <c r="B10" s="58" t="s">
        <v>248</v>
      </c>
      <c r="C10" s="29" t="s">
        <v>195</v>
      </c>
      <c r="D10" s="33"/>
      <c r="E10" s="64"/>
      <c r="F10" s="613"/>
      <c r="G10" s="23"/>
      <c r="J10" s="32"/>
    </row>
    <row r="11" spans="1:10" ht="53.25" customHeight="1">
      <c r="A11" s="38"/>
      <c r="B11" s="58" t="s">
        <v>246</v>
      </c>
      <c r="C11" s="29" t="s">
        <v>196</v>
      </c>
      <c r="D11" s="669"/>
      <c r="E11" s="670"/>
      <c r="F11" s="895"/>
      <c r="G11" s="23"/>
      <c r="J11" s="42"/>
    </row>
    <row r="12" spans="1:10" ht="13.5" customHeight="1">
      <c r="A12" s="38"/>
      <c r="B12" s="58"/>
      <c r="D12" s="206" t="s">
        <v>220</v>
      </c>
      <c r="E12" s="61">
        <v>1</v>
      </c>
      <c r="F12" s="907">
        <v>0</v>
      </c>
      <c r="G12" s="32">
        <f>E12*F12</f>
        <v>0</v>
      </c>
      <c r="H12" s="43"/>
      <c r="I12" s="20"/>
      <c r="J12" s="32"/>
    </row>
    <row r="13" spans="1:10" ht="13.5" customHeight="1">
      <c r="A13" s="38"/>
      <c r="B13" s="58"/>
      <c r="D13" s="206"/>
      <c r="E13" s="61"/>
      <c r="F13" s="689"/>
      <c r="G13" s="32"/>
      <c r="H13" s="43"/>
      <c r="I13" s="20"/>
      <c r="J13" s="32"/>
    </row>
    <row r="14" spans="1:10" ht="15.75" customHeight="1">
      <c r="A14" s="193" t="s">
        <v>324</v>
      </c>
      <c r="B14" s="194"/>
      <c r="C14" s="194" t="s">
        <v>197</v>
      </c>
      <c r="D14" s="249"/>
      <c r="E14" s="192"/>
      <c r="F14" s="896"/>
      <c r="G14" s="373">
        <f>SUM(G12:G13)</f>
        <v>0</v>
      </c>
      <c r="H14" s="43"/>
      <c r="I14" s="20"/>
      <c r="J14" s="32"/>
    </row>
    <row r="15" spans="1:10" ht="13.5" customHeight="1">
      <c r="A15" s="57"/>
      <c r="C15" s="37"/>
      <c r="D15" s="59"/>
      <c r="E15" s="66"/>
      <c r="F15" s="690"/>
      <c r="H15" s="43"/>
      <c r="I15" s="20"/>
      <c r="J15" s="32"/>
    </row>
    <row r="16" spans="1:10">
      <c r="A16" s="38"/>
      <c r="D16" s="59"/>
      <c r="E16" s="66"/>
      <c r="F16" s="690"/>
      <c r="G16" s="424"/>
      <c r="H16" s="43"/>
      <c r="I16" s="20"/>
      <c r="J16" s="32"/>
    </row>
    <row r="17" spans="1:10" ht="26.25" customHeight="1">
      <c r="A17" s="57"/>
      <c r="B17" s="53"/>
      <c r="D17" s="59"/>
      <c r="E17" s="66"/>
      <c r="F17" s="690"/>
      <c r="G17" s="32"/>
      <c r="H17" s="43"/>
      <c r="I17" s="20"/>
      <c r="J17" s="32"/>
    </row>
    <row r="18" spans="1:10" ht="13.5" customHeight="1">
      <c r="A18" s="57"/>
      <c r="B18" s="53"/>
      <c r="D18" s="59"/>
      <c r="E18" s="66"/>
      <c r="F18" s="690"/>
      <c r="G18" s="32"/>
      <c r="H18" s="43"/>
      <c r="I18" s="20"/>
      <c r="J18" s="32"/>
    </row>
    <row r="19" spans="1:10" ht="65.25" customHeight="1">
      <c r="A19" s="57"/>
      <c r="B19" s="68"/>
      <c r="C19" s="187"/>
      <c r="H19" s="46"/>
      <c r="I19" s="20"/>
      <c r="J19" s="32"/>
    </row>
    <row r="20" spans="1:10" ht="13.5" customHeight="1">
      <c r="A20" s="99"/>
      <c r="B20" s="115"/>
      <c r="H20" s="46"/>
      <c r="I20" s="20"/>
      <c r="J20" s="32"/>
    </row>
    <row r="21" spans="1:10" ht="12.75" customHeight="1">
      <c r="A21" s="99"/>
      <c r="B21" s="115"/>
      <c r="C21" s="45"/>
      <c r="D21" s="206"/>
      <c r="E21" s="64"/>
      <c r="F21" s="689"/>
      <c r="G21" s="32"/>
      <c r="H21" s="46"/>
      <c r="I21" s="20"/>
      <c r="J21" s="32"/>
    </row>
    <row r="22" spans="1:10" ht="12" customHeight="1">
      <c r="A22" s="99"/>
      <c r="B22" s="115"/>
      <c r="C22" s="45"/>
      <c r="D22" s="206"/>
      <c r="E22" s="64"/>
      <c r="F22" s="689"/>
      <c r="G22" s="32"/>
      <c r="H22" s="46"/>
      <c r="I22" s="20"/>
      <c r="J22" s="32"/>
    </row>
    <row r="23" spans="1:10" ht="13.5" customHeight="1">
      <c r="A23" s="99"/>
      <c r="B23" s="115"/>
      <c r="C23" s="188"/>
      <c r="D23" s="206"/>
      <c r="E23" s="64"/>
      <c r="F23" s="689"/>
      <c r="G23" s="32"/>
      <c r="H23" s="46"/>
      <c r="I23" s="20"/>
      <c r="J23" s="32"/>
    </row>
    <row r="24" spans="1:10" ht="12.75" customHeight="1">
      <c r="A24" s="57"/>
      <c r="C24" s="37"/>
      <c r="D24" s="59"/>
      <c r="E24" s="66"/>
      <c r="F24" s="690"/>
      <c r="H24" s="46"/>
      <c r="I24" s="20"/>
      <c r="J24" s="32"/>
    </row>
    <row r="25" spans="1:10" ht="42" customHeight="1">
      <c r="A25" s="99"/>
      <c r="B25" s="115"/>
      <c r="C25" s="187"/>
      <c r="D25" s="206"/>
      <c r="E25" s="64"/>
      <c r="F25" s="689"/>
      <c r="G25" s="32"/>
      <c r="H25" s="46"/>
      <c r="I25" s="20"/>
      <c r="J25" s="32"/>
    </row>
    <row r="26" spans="1:10" ht="12.75" customHeight="1">
      <c r="A26" s="99"/>
      <c r="B26" s="115"/>
      <c r="C26" s="188"/>
      <c r="D26" s="206"/>
      <c r="E26" s="64"/>
      <c r="F26" s="689"/>
      <c r="G26" s="32"/>
      <c r="H26" s="46"/>
      <c r="I26" s="20"/>
      <c r="J26" s="32"/>
    </row>
    <row r="27" spans="1:10" ht="12.75" customHeight="1">
      <c r="A27" s="99"/>
      <c r="B27" s="115"/>
      <c r="C27" s="188"/>
      <c r="D27" s="206"/>
      <c r="E27" s="64"/>
      <c r="F27" s="689"/>
      <c r="G27" s="32"/>
      <c r="H27" s="46"/>
      <c r="I27" s="20"/>
      <c r="J27" s="32"/>
    </row>
    <row r="28" spans="1:10" ht="12.75" customHeight="1">
      <c r="A28" s="57"/>
      <c r="C28" s="37"/>
      <c r="D28" s="59"/>
      <c r="E28" s="66"/>
      <c r="F28" s="690"/>
      <c r="H28" s="46"/>
      <c r="I28" s="20"/>
      <c r="J28" s="32"/>
    </row>
    <row r="29" spans="1:10" ht="65.25" customHeight="1">
      <c r="A29" s="151"/>
      <c r="B29" s="103"/>
      <c r="C29" s="45"/>
      <c r="D29" s="206"/>
      <c r="E29" s="64"/>
      <c r="F29" s="689"/>
      <c r="G29" s="32"/>
      <c r="H29" s="46"/>
      <c r="I29" s="20"/>
      <c r="J29" s="32"/>
    </row>
    <row r="30" spans="1:10" ht="13.5" customHeight="1">
      <c r="A30" s="99"/>
      <c r="B30" s="115"/>
      <c r="C30" s="45"/>
      <c r="D30" s="206"/>
      <c r="E30" s="64"/>
      <c r="F30" s="689"/>
      <c r="G30" s="32"/>
      <c r="H30" s="46"/>
      <c r="I30" s="20"/>
      <c r="J30" s="32"/>
    </row>
    <row r="31" spans="1:10" ht="13.5" customHeight="1">
      <c r="A31" s="99"/>
      <c r="B31" s="115"/>
      <c r="C31" s="45"/>
      <c r="D31" s="206"/>
      <c r="E31" s="64"/>
      <c r="F31" s="689"/>
      <c r="G31" s="32"/>
      <c r="H31" s="46"/>
      <c r="I31" s="20"/>
      <c r="J31" s="32"/>
    </row>
    <row r="32" spans="1:10" ht="13.5" customHeight="1">
      <c r="A32" s="151"/>
      <c r="B32" s="103"/>
      <c r="C32" s="150"/>
      <c r="D32" s="206"/>
      <c r="E32" s="64"/>
      <c r="F32" s="689"/>
      <c r="G32" s="32"/>
      <c r="H32" s="46"/>
      <c r="I32" s="20"/>
      <c r="J32" s="32"/>
    </row>
    <row r="33" spans="1:10" ht="13.5" customHeight="1">
      <c r="A33" s="57"/>
      <c r="C33" s="37"/>
      <c r="D33" s="59"/>
      <c r="E33" s="66"/>
      <c r="F33" s="690"/>
      <c r="H33" s="46"/>
      <c r="I33" s="20"/>
      <c r="J33" s="32"/>
    </row>
    <row r="34" spans="1:10" ht="93" customHeight="1">
      <c r="C34" s="45"/>
      <c r="H34" s="46"/>
      <c r="I34" s="20"/>
      <c r="J34" s="32"/>
    </row>
    <row r="35" spans="1:10" ht="13.5" customHeight="1">
      <c r="D35" s="206"/>
      <c r="E35" s="64"/>
      <c r="F35" s="689"/>
      <c r="G35" s="32"/>
      <c r="H35" s="46"/>
      <c r="I35" s="20"/>
      <c r="J35" s="32"/>
    </row>
    <row r="36" spans="1:10" ht="12" customHeight="1">
      <c r="A36" s="38"/>
      <c r="D36" s="59"/>
      <c r="E36" s="66"/>
      <c r="F36" s="690"/>
      <c r="H36" s="46"/>
      <c r="I36" s="20"/>
      <c r="J36" s="32"/>
    </row>
    <row r="37" spans="1:10" ht="27" customHeight="1">
      <c r="A37" s="57"/>
      <c r="B37" s="68"/>
      <c r="C37" s="37"/>
      <c r="D37" s="59"/>
      <c r="E37" s="67"/>
      <c r="F37" s="690"/>
      <c r="G37" s="32"/>
      <c r="H37" s="46"/>
      <c r="I37" s="20"/>
      <c r="J37" s="32"/>
    </row>
    <row r="38" spans="1:10" ht="28.5" customHeight="1">
      <c r="A38" s="57"/>
      <c r="B38" s="53"/>
      <c r="C38" s="45"/>
      <c r="D38" s="59"/>
      <c r="E38" s="66"/>
      <c r="F38" s="690"/>
      <c r="G38" s="32"/>
      <c r="H38" s="46"/>
      <c r="I38" s="20"/>
      <c r="J38" s="32"/>
    </row>
    <row r="39" spans="1:10" ht="26.25" customHeight="1">
      <c r="A39" s="57"/>
      <c r="B39" s="53"/>
      <c r="C39" s="189"/>
      <c r="D39" s="206"/>
      <c r="E39" s="64"/>
      <c r="F39" s="689"/>
      <c r="G39" s="32"/>
      <c r="H39" s="46"/>
      <c r="I39" s="20"/>
      <c r="J39" s="32"/>
    </row>
    <row r="40" spans="1:10" ht="26.25" customHeight="1">
      <c r="A40" s="57"/>
      <c r="B40" s="53"/>
      <c r="C40" s="189"/>
      <c r="D40" s="59"/>
      <c r="E40" s="61"/>
      <c r="F40" s="690"/>
      <c r="G40" s="32"/>
      <c r="H40" s="46"/>
      <c r="I40" s="20"/>
      <c r="J40" s="32"/>
    </row>
    <row r="41" spans="1:10" ht="27" customHeight="1">
      <c r="C41" s="189"/>
      <c r="H41" s="46"/>
      <c r="I41" s="20"/>
      <c r="J41" s="32"/>
    </row>
    <row r="42" spans="1:10" ht="42" customHeight="1">
      <c r="C42" s="189"/>
      <c r="H42" s="46"/>
      <c r="I42" s="20"/>
      <c r="J42" s="32"/>
    </row>
    <row r="43" spans="1:10" ht="12.75" customHeight="1">
      <c r="D43" s="206"/>
      <c r="E43" s="64"/>
      <c r="F43" s="689"/>
      <c r="G43" s="32"/>
      <c r="H43" s="46"/>
      <c r="I43" s="20"/>
      <c r="J43" s="32"/>
    </row>
    <row r="44" spans="1:10" ht="10.5" customHeight="1">
      <c r="D44" s="206"/>
      <c r="E44" s="64"/>
      <c r="F44" s="689"/>
      <c r="G44" s="32"/>
      <c r="H44" s="46"/>
      <c r="I44" s="20"/>
      <c r="J44" s="32"/>
    </row>
    <row r="45" spans="1:10" ht="12.75" customHeight="1">
      <c r="A45" s="57"/>
      <c r="B45" s="68"/>
      <c r="C45" s="37"/>
      <c r="D45" s="59"/>
      <c r="E45" s="67"/>
      <c r="F45" s="690"/>
      <c r="G45" s="32"/>
      <c r="H45" s="46"/>
      <c r="I45" s="20"/>
      <c r="J45" s="32"/>
    </row>
    <row r="46" spans="1:10" ht="91.5" customHeight="1">
      <c r="C46" s="45"/>
      <c r="H46" s="46"/>
      <c r="I46" s="20"/>
      <c r="J46" s="32"/>
    </row>
    <row r="47" spans="1:10" ht="13.5" customHeight="1">
      <c r="A47" s="57"/>
      <c r="B47" s="68"/>
      <c r="C47" s="189"/>
      <c r="H47" s="46"/>
      <c r="I47" s="20"/>
      <c r="J47" s="32"/>
    </row>
    <row r="48" spans="1:10" ht="12.75" customHeight="1">
      <c r="A48" s="57"/>
      <c r="B48" s="68"/>
      <c r="C48" s="37"/>
      <c r="D48" s="206"/>
      <c r="E48" s="64"/>
      <c r="F48" s="689"/>
      <c r="G48" s="32"/>
      <c r="H48" s="46"/>
      <c r="I48" s="20"/>
      <c r="J48" s="32"/>
    </row>
    <row r="49" spans="1:10" ht="12" customHeight="1">
      <c r="A49" s="38"/>
      <c r="D49" s="59"/>
      <c r="E49" s="67"/>
      <c r="F49" s="690"/>
      <c r="G49" s="32"/>
      <c r="H49" s="46"/>
      <c r="I49" s="20"/>
      <c r="J49" s="32"/>
    </row>
    <row r="50" spans="1:10" ht="15" customHeight="1">
      <c r="A50" s="57"/>
      <c r="B50" s="68"/>
      <c r="C50" s="37"/>
      <c r="D50" s="59"/>
      <c r="E50" s="67"/>
      <c r="F50" s="690"/>
      <c r="G50" s="32"/>
      <c r="H50" s="46"/>
      <c r="I50" s="20"/>
      <c r="J50" s="32"/>
    </row>
    <row r="51" spans="1:10" ht="42.75" customHeight="1">
      <c r="A51" s="57"/>
      <c r="B51" s="53"/>
      <c r="C51" s="45"/>
      <c r="D51" s="59"/>
      <c r="E51" s="67"/>
      <c r="F51" s="690"/>
      <c r="G51" s="32"/>
      <c r="H51" s="46"/>
      <c r="I51" s="20"/>
      <c r="J51" s="32"/>
    </row>
    <row r="52" spans="1:10" ht="27" customHeight="1">
      <c r="A52" s="57"/>
      <c r="B52" s="68"/>
      <c r="C52" s="45"/>
      <c r="D52" s="206"/>
      <c r="E52" s="64"/>
      <c r="F52" s="689"/>
      <c r="G52" s="32"/>
      <c r="H52" s="46"/>
      <c r="I52" s="20"/>
      <c r="J52" s="32"/>
    </row>
    <row r="53" spans="1:10" ht="28.5" customHeight="1">
      <c r="A53" s="57"/>
      <c r="B53" s="68"/>
      <c r="C53" s="189"/>
      <c r="D53" s="206"/>
      <c r="E53" s="64"/>
      <c r="F53" s="689"/>
      <c r="G53" s="32"/>
      <c r="H53" s="46"/>
      <c r="I53" s="20"/>
      <c r="J53" s="32"/>
    </row>
    <row r="54" spans="1:10" ht="14.25" customHeight="1">
      <c r="A54" s="57"/>
      <c r="B54" s="68"/>
      <c r="C54" s="189"/>
      <c r="D54" s="59"/>
      <c r="E54" s="67"/>
      <c r="F54" s="690"/>
      <c r="G54" s="32"/>
      <c r="H54" s="46"/>
      <c r="I54" s="20"/>
      <c r="J54" s="32"/>
    </row>
    <row r="55" spans="1:10" ht="13.5" customHeight="1">
      <c r="A55" s="57"/>
      <c r="B55" s="68"/>
      <c r="C55" s="130"/>
      <c r="D55" s="206"/>
      <c r="E55" s="64"/>
      <c r="F55" s="689"/>
      <c r="G55" s="32"/>
      <c r="H55" s="46"/>
      <c r="I55" s="20"/>
      <c r="J55" s="32"/>
    </row>
    <row r="56" spans="1:10" ht="13.5" customHeight="1">
      <c r="A56" s="57"/>
      <c r="B56" s="68"/>
      <c r="C56" s="130"/>
      <c r="D56" s="206"/>
      <c r="E56" s="64"/>
      <c r="F56" s="689"/>
      <c r="G56" s="32"/>
      <c r="J56" s="1"/>
    </row>
    <row r="57" spans="1:10" ht="13.5" customHeight="1">
      <c r="A57" s="57"/>
      <c r="B57" s="68"/>
      <c r="C57" s="37"/>
      <c r="D57" s="59"/>
      <c r="E57" s="67"/>
      <c r="F57" s="690"/>
      <c r="G57" s="32"/>
      <c r="J57" s="1"/>
    </row>
    <row r="58" spans="1:10" ht="65.25" customHeight="1">
      <c r="A58" s="57"/>
      <c r="B58" s="68"/>
      <c r="C58" s="45"/>
      <c r="D58" s="206"/>
      <c r="E58" s="64"/>
      <c r="F58" s="689"/>
      <c r="G58" s="32"/>
      <c r="J58" s="1"/>
    </row>
    <row r="59" spans="1:10" ht="14.25" customHeight="1">
      <c r="A59" s="57"/>
      <c r="B59" s="68"/>
      <c r="C59" s="37"/>
      <c r="D59" s="206"/>
      <c r="E59" s="64"/>
      <c r="F59" s="689"/>
      <c r="G59" s="32"/>
      <c r="J59" s="1"/>
    </row>
    <row r="60" spans="1:10" ht="12.75" customHeight="1">
      <c r="A60" s="57"/>
      <c r="B60" s="68"/>
      <c r="C60" s="130"/>
      <c r="D60" s="59"/>
      <c r="E60" s="61"/>
      <c r="F60" s="690"/>
      <c r="G60" s="32"/>
      <c r="J60" s="1"/>
    </row>
    <row r="61" spans="1:10" ht="13.5" customHeight="1">
      <c r="A61" s="57"/>
      <c r="B61" s="68"/>
      <c r="C61" s="37"/>
      <c r="D61" s="33"/>
      <c r="E61" s="66"/>
      <c r="F61" s="690"/>
      <c r="J61" s="1"/>
    </row>
    <row r="62" spans="1:10" ht="38.25" customHeight="1">
      <c r="A62" s="57"/>
      <c r="B62" s="68"/>
      <c r="D62" s="33"/>
      <c r="E62" s="67"/>
      <c r="F62" s="690"/>
      <c r="J62" s="1"/>
    </row>
    <row r="63" spans="1:10" ht="14.25" customHeight="1">
      <c r="A63" s="57"/>
      <c r="B63" s="68"/>
      <c r="D63" s="206"/>
      <c r="E63" s="64"/>
      <c r="F63" s="689"/>
      <c r="G63" s="32"/>
      <c r="J63" s="1"/>
    </row>
    <row r="64" spans="1:10" ht="13.5" customHeight="1">
      <c r="A64" s="57"/>
      <c r="B64" s="68"/>
      <c r="C64" s="37"/>
      <c r="D64" s="59"/>
      <c r="E64" s="67"/>
      <c r="F64" s="690"/>
      <c r="G64" s="32"/>
      <c r="J64" s="1"/>
    </row>
    <row r="65" spans="1:10" ht="13.5" customHeight="1">
      <c r="A65" s="57"/>
      <c r="B65" s="68"/>
      <c r="C65" s="37"/>
      <c r="D65" s="33"/>
      <c r="E65" s="66"/>
      <c r="F65" s="690"/>
      <c r="J65" s="1"/>
    </row>
    <row r="66" spans="1:10" ht="78" customHeight="1">
      <c r="A66" s="57"/>
      <c r="B66" s="68"/>
      <c r="C66" s="190"/>
      <c r="D66" s="59"/>
      <c r="E66" s="61"/>
      <c r="F66" s="690"/>
      <c r="G66" s="32"/>
      <c r="J66" s="1"/>
    </row>
    <row r="67" spans="1:10">
      <c r="A67" s="57"/>
      <c r="B67" s="68"/>
      <c r="C67" s="130"/>
      <c r="D67" s="206"/>
      <c r="E67" s="64"/>
      <c r="F67" s="689"/>
      <c r="G67" s="32"/>
      <c r="J67" s="1"/>
    </row>
    <row r="68" spans="1:10" ht="13.5" customHeight="1">
      <c r="A68" s="57"/>
      <c r="B68" s="68"/>
      <c r="C68" s="130"/>
      <c r="D68" s="206"/>
      <c r="E68" s="64"/>
      <c r="F68" s="689"/>
      <c r="G68" s="32"/>
      <c r="J68" s="1"/>
    </row>
    <row r="69" spans="1:10">
      <c r="A69" s="57"/>
      <c r="B69" s="68"/>
      <c r="C69" s="37"/>
      <c r="D69" s="33"/>
      <c r="E69" s="66"/>
      <c r="F69" s="690"/>
      <c r="J69" s="1"/>
    </row>
    <row r="70" spans="1:10">
      <c r="A70" s="57"/>
      <c r="B70" s="68"/>
      <c r="C70" s="45"/>
      <c r="D70" s="206"/>
      <c r="E70" s="64"/>
      <c r="F70" s="689"/>
      <c r="G70" s="32"/>
      <c r="J70" s="1"/>
    </row>
    <row r="71" spans="1:10">
      <c r="A71" s="57"/>
      <c r="B71" s="68"/>
      <c r="C71" s="130"/>
      <c r="D71" s="206"/>
      <c r="E71" s="64"/>
      <c r="F71" s="689"/>
      <c r="G71" s="32"/>
      <c r="J71" s="1"/>
    </row>
    <row r="72" spans="1:10">
      <c r="A72" s="57"/>
      <c r="B72" s="68"/>
      <c r="C72" s="130"/>
      <c r="D72" s="206"/>
      <c r="E72" s="64"/>
      <c r="F72" s="689"/>
      <c r="G72" s="32"/>
      <c r="J72" s="1"/>
    </row>
    <row r="73" spans="1:10">
      <c r="A73" s="55"/>
      <c r="C73" s="37"/>
      <c r="D73" s="33"/>
      <c r="E73" s="64"/>
      <c r="F73" s="689"/>
      <c r="G73" s="23"/>
      <c r="J73" s="1"/>
    </row>
    <row r="74" spans="1:10" ht="55.5" customHeight="1">
      <c r="A74" s="55"/>
      <c r="J74" s="1"/>
    </row>
    <row r="75" spans="1:10">
      <c r="A75" s="55"/>
      <c r="D75" s="206"/>
      <c r="E75" s="64"/>
      <c r="F75" s="689"/>
      <c r="G75" s="32"/>
      <c r="J75" s="1"/>
    </row>
    <row r="76" spans="1:10" ht="14.25" customHeight="1">
      <c r="A76" s="57"/>
      <c r="B76" s="68"/>
      <c r="C76" s="130"/>
      <c r="D76" s="59"/>
      <c r="E76" s="61"/>
      <c r="F76" s="690"/>
      <c r="G76" s="32"/>
      <c r="J76" s="1"/>
    </row>
    <row r="77" spans="1:10" ht="16.5" thickBot="1">
      <c r="A77" s="113"/>
      <c r="B77" s="114"/>
      <c r="C77" s="108"/>
      <c r="D77" s="117"/>
      <c r="E77" s="118"/>
      <c r="F77" s="118"/>
      <c r="G77" s="191"/>
      <c r="J77" s="1"/>
    </row>
    <row r="78" spans="1:10" ht="14.25" customHeight="1">
      <c r="C78" s="30"/>
      <c r="D78" s="206"/>
      <c r="E78" s="1"/>
      <c r="F78" s="424"/>
      <c r="J78" s="1"/>
    </row>
    <row r="79" spans="1:10">
      <c r="C79" s="30"/>
      <c r="D79" s="206"/>
      <c r="E79" s="1"/>
      <c r="F79" s="424"/>
      <c r="J79" s="1"/>
    </row>
    <row r="80" spans="1:10" ht="17.25" customHeight="1">
      <c r="C80" s="30"/>
      <c r="D80" s="206"/>
      <c r="E80" s="1"/>
      <c r="F80" s="424"/>
      <c r="J80" s="1"/>
    </row>
    <row r="81" spans="3:10">
      <c r="C81" s="30"/>
      <c r="D81" s="206"/>
      <c r="E81" s="1"/>
      <c r="F81" s="424"/>
      <c r="J81" s="1"/>
    </row>
    <row r="82" spans="3:10" ht="12.75" customHeight="1">
      <c r="C82" s="30"/>
      <c r="D82" s="206"/>
      <c r="E82" s="1"/>
      <c r="F82" s="424"/>
      <c r="J82" s="1"/>
    </row>
    <row r="83" spans="3:10">
      <c r="C83" s="30"/>
      <c r="D83" s="206"/>
      <c r="E83" s="1"/>
      <c r="F83" s="424"/>
      <c r="J83" s="1"/>
    </row>
    <row r="84" spans="3:10" ht="13.5" customHeight="1">
      <c r="C84" s="30"/>
      <c r="D84" s="206"/>
      <c r="E84" s="1"/>
      <c r="F84" s="424"/>
      <c r="J84" s="1"/>
    </row>
    <row r="85" spans="3:10">
      <c r="C85" s="30"/>
      <c r="D85" s="206"/>
      <c r="E85" s="1"/>
      <c r="F85" s="424"/>
      <c r="J85" s="1"/>
    </row>
    <row r="86" spans="3:10" ht="26.25" customHeight="1">
      <c r="C86" s="30"/>
      <c r="D86" s="206"/>
      <c r="E86" s="1"/>
      <c r="F86" s="424"/>
      <c r="J86" s="1"/>
    </row>
    <row r="87" spans="3:10">
      <c r="C87" s="30"/>
      <c r="D87" s="206"/>
      <c r="E87" s="1"/>
      <c r="F87" s="424"/>
      <c r="J87" s="1"/>
    </row>
    <row r="88" spans="3:10" ht="12.75" customHeight="1">
      <c r="C88" s="30"/>
      <c r="D88" s="206"/>
      <c r="E88" s="1"/>
      <c r="F88" s="424"/>
      <c r="J88" s="1"/>
    </row>
    <row r="89" spans="3:10" ht="51" customHeight="1">
      <c r="C89" s="30"/>
      <c r="D89" s="206"/>
      <c r="E89" s="1"/>
      <c r="F89" s="424"/>
      <c r="J89" s="1"/>
    </row>
    <row r="90" spans="3:10">
      <c r="C90" s="30"/>
      <c r="D90" s="206"/>
      <c r="E90" s="1"/>
      <c r="F90" s="424"/>
      <c r="J90" s="1"/>
    </row>
    <row r="91" spans="3:10">
      <c r="C91" s="30"/>
      <c r="D91" s="206"/>
      <c r="E91" s="1"/>
      <c r="F91" s="424"/>
      <c r="J91" s="1"/>
    </row>
    <row r="92" spans="3:10" ht="12.75" customHeight="1">
      <c r="C92" s="30"/>
      <c r="D92" s="206"/>
      <c r="E92" s="1"/>
      <c r="F92" s="424"/>
      <c r="J92" s="1"/>
    </row>
    <row r="93" spans="3:10" ht="43.5" customHeight="1">
      <c r="C93" s="30"/>
      <c r="D93" s="206"/>
      <c r="E93" s="1"/>
      <c r="F93" s="424"/>
      <c r="J93" s="1"/>
    </row>
    <row r="94" spans="3:10">
      <c r="C94" s="30"/>
      <c r="D94" s="206"/>
      <c r="E94" s="1"/>
      <c r="F94" s="424"/>
      <c r="J94" s="1"/>
    </row>
    <row r="95" spans="3:10">
      <c r="C95" s="30"/>
      <c r="D95" s="206"/>
      <c r="E95" s="1"/>
      <c r="F95" s="424"/>
      <c r="J95" s="1"/>
    </row>
    <row r="96" spans="3:10">
      <c r="C96" s="30"/>
      <c r="D96" s="206"/>
      <c r="E96" s="1"/>
      <c r="F96" s="424"/>
      <c r="J96" s="1"/>
    </row>
    <row r="97" spans="3:10" ht="53.25" customHeight="1">
      <c r="C97" s="30"/>
      <c r="D97" s="206"/>
      <c r="E97" s="1"/>
      <c r="F97" s="424"/>
      <c r="J97" s="1"/>
    </row>
    <row r="98" spans="3:10" ht="13.5" customHeight="1">
      <c r="C98" s="30"/>
      <c r="D98" s="206"/>
      <c r="E98" s="1"/>
      <c r="F98" s="424"/>
      <c r="J98" s="1"/>
    </row>
    <row r="99" spans="3:10" ht="15" customHeight="1">
      <c r="C99" s="30"/>
      <c r="D99" s="206"/>
      <c r="E99" s="1"/>
      <c r="F99" s="424"/>
      <c r="J99" s="1"/>
    </row>
    <row r="100" spans="3:10">
      <c r="C100" s="30"/>
      <c r="D100" s="206"/>
      <c r="E100" s="1"/>
      <c r="F100" s="424"/>
      <c r="J100" s="1"/>
    </row>
    <row r="101" spans="3:10" ht="88.5" customHeight="1">
      <c r="C101" s="30"/>
      <c r="D101" s="206"/>
      <c r="E101" s="1"/>
      <c r="F101" s="424"/>
      <c r="J101" s="1"/>
    </row>
    <row r="102" spans="3:10">
      <c r="C102" s="30"/>
      <c r="D102" s="206"/>
      <c r="E102" s="1"/>
      <c r="F102" s="424"/>
      <c r="J102" s="1"/>
    </row>
    <row r="103" spans="3:10">
      <c r="C103" s="30"/>
      <c r="D103" s="206"/>
      <c r="E103" s="1"/>
      <c r="F103" s="424"/>
      <c r="J103" s="1"/>
    </row>
    <row r="104" spans="3:10">
      <c r="C104" s="30"/>
      <c r="D104" s="206"/>
      <c r="E104" s="1"/>
      <c r="F104" s="424"/>
      <c r="J104" s="1"/>
    </row>
    <row r="105" spans="3:10" ht="50.25" customHeight="1">
      <c r="C105" s="30"/>
      <c r="D105" s="206"/>
      <c r="E105" s="1"/>
      <c r="F105" s="424"/>
      <c r="J105" s="1"/>
    </row>
    <row r="106" spans="3:10" ht="15.75" customHeight="1">
      <c r="C106" s="30"/>
      <c r="D106" s="206"/>
      <c r="E106" s="1"/>
      <c r="F106" s="424"/>
      <c r="J106" s="1"/>
    </row>
    <row r="107" spans="3:10" ht="14.25" customHeight="1">
      <c r="C107" s="30"/>
      <c r="D107" s="206"/>
      <c r="E107" s="1"/>
      <c r="F107" s="424"/>
      <c r="J107" s="1"/>
    </row>
    <row r="108" spans="3:10" ht="14.25" customHeight="1">
      <c r="C108" s="30"/>
      <c r="D108" s="206"/>
      <c r="E108" s="1"/>
      <c r="F108" s="424"/>
      <c r="J108" s="1"/>
    </row>
    <row r="109" spans="3:10" ht="15" customHeight="1">
      <c r="C109" s="30"/>
      <c r="D109" s="206"/>
      <c r="E109" s="1"/>
      <c r="F109" s="424"/>
      <c r="J109" s="1"/>
    </row>
    <row r="110" spans="3:10" ht="15" customHeight="1">
      <c r="C110" s="30"/>
      <c r="D110" s="206"/>
      <c r="E110" s="1"/>
      <c r="F110" s="424"/>
      <c r="J110" s="1"/>
    </row>
    <row r="111" spans="3:10" ht="15" customHeight="1">
      <c r="C111" s="30"/>
      <c r="D111" s="206"/>
      <c r="E111" s="1"/>
      <c r="F111" s="424"/>
      <c r="J111" s="1"/>
    </row>
    <row r="112" spans="3:10" ht="13.5" customHeight="1">
      <c r="C112" s="30"/>
      <c r="D112" s="206"/>
      <c r="E112" s="1"/>
      <c r="F112" s="424"/>
      <c r="J112" s="1"/>
    </row>
    <row r="113" spans="3:10" ht="78.75" customHeight="1">
      <c r="C113" s="30"/>
      <c r="D113" s="206"/>
      <c r="E113" s="1"/>
      <c r="F113" s="424"/>
      <c r="J113" s="1"/>
    </row>
    <row r="114" spans="3:10" ht="24" customHeight="1">
      <c r="C114" s="30"/>
      <c r="D114" s="206"/>
      <c r="E114" s="1"/>
      <c r="F114" s="424"/>
      <c r="J114" s="1"/>
    </row>
    <row r="115" spans="3:10" ht="15" customHeight="1">
      <c r="C115" s="30"/>
      <c r="D115" s="206"/>
      <c r="E115" s="1"/>
      <c r="F115" s="424"/>
      <c r="J115" s="1"/>
    </row>
    <row r="116" spans="3:10" ht="213" customHeight="1">
      <c r="C116" s="30"/>
      <c r="D116" s="206"/>
      <c r="E116" s="1"/>
      <c r="F116" s="424"/>
      <c r="J116" s="1"/>
    </row>
    <row r="117" spans="3:10">
      <c r="C117" s="30"/>
      <c r="D117" s="206"/>
      <c r="E117" s="1"/>
      <c r="F117" s="424"/>
      <c r="J117" s="1"/>
    </row>
    <row r="118" spans="3:10">
      <c r="C118" s="30"/>
      <c r="D118" s="206"/>
      <c r="E118" s="1"/>
      <c r="F118" s="424"/>
      <c r="J118" s="1"/>
    </row>
    <row r="119" spans="3:10" ht="140.25" customHeight="1">
      <c r="C119" s="30"/>
      <c r="D119" s="206"/>
      <c r="E119" s="1"/>
      <c r="F119" s="424"/>
      <c r="J119" s="1"/>
    </row>
    <row r="120" spans="3:10" ht="82.5" customHeight="1">
      <c r="C120" s="30"/>
      <c r="D120" s="206"/>
      <c r="E120" s="1"/>
      <c r="F120" s="424"/>
      <c r="J120" s="1"/>
    </row>
    <row r="121" spans="3:10">
      <c r="C121" s="30"/>
      <c r="D121" s="206"/>
      <c r="E121" s="1"/>
      <c r="F121" s="424"/>
      <c r="J121" s="1"/>
    </row>
    <row r="122" spans="3:10">
      <c r="C122" s="30"/>
      <c r="D122" s="206"/>
      <c r="E122" s="1"/>
      <c r="F122" s="424"/>
      <c r="J122" s="1"/>
    </row>
    <row r="123" spans="3:10" ht="53.25" customHeight="1">
      <c r="C123" s="30"/>
      <c r="D123" s="206"/>
      <c r="E123" s="1"/>
      <c r="F123" s="424"/>
      <c r="J123" s="1"/>
    </row>
    <row r="124" spans="3:10">
      <c r="C124" s="30"/>
      <c r="D124" s="206"/>
      <c r="E124" s="1"/>
      <c r="F124" s="424"/>
      <c r="J124" s="1"/>
    </row>
    <row r="125" spans="3:10">
      <c r="C125" s="30"/>
      <c r="D125" s="206"/>
      <c r="E125" s="1"/>
      <c r="F125" s="424"/>
      <c r="J125" s="1"/>
    </row>
    <row r="126" spans="3:10">
      <c r="C126" s="30"/>
      <c r="D126" s="206"/>
      <c r="E126" s="1"/>
      <c r="F126" s="424"/>
      <c r="J126" s="1"/>
    </row>
    <row r="127" spans="3:10">
      <c r="C127" s="30"/>
      <c r="D127" s="206"/>
      <c r="E127" s="1"/>
      <c r="F127" s="424"/>
      <c r="J127" s="1"/>
    </row>
    <row r="128" spans="3:10" ht="13.5" customHeight="1">
      <c r="C128" s="30"/>
      <c r="D128" s="206"/>
      <c r="E128" s="1"/>
      <c r="F128" s="424"/>
      <c r="J128" s="1"/>
    </row>
    <row r="129" spans="3:10" ht="12.75" customHeight="1">
      <c r="C129" s="30"/>
      <c r="D129" s="206"/>
      <c r="E129" s="1"/>
      <c r="F129" s="424"/>
      <c r="J129" s="1"/>
    </row>
    <row r="130" spans="3:10" ht="15" customHeight="1">
      <c r="C130" s="30"/>
      <c r="D130" s="206"/>
      <c r="E130" s="1"/>
      <c r="F130" s="424"/>
      <c r="J130" s="1"/>
    </row>
    <row r="131" spans="3:10">
      <c r="C131" s="30"/>
      <c r="D131" s="206"/>
      <c r="E131" s="1"/>
      <c r="F131" s="424"/>
      <c r="J131" s="1"/>
    </row>
    <row r="132" spans="3:10" ht="12" customHeight="1">
      <c r="C132" s="30"/>
      <c r="D132" s="206"/>
      <c r="E132" s="1"/>
      <c r="F132" s="424"/>
      <c r="J132" s="1"/>
    </row>
    <row r="133" spans="3:10">
      <c r="C133" s="30"/>
      <c r="D133" s="206"/>
      <c r="E133" s="1"/>
      <c r="F133" s="424"/>
      <c r="J133" s="1"/>
    </row>
    <row r="134" spans="3:10">
      <c r="C134" s="30"/>
      <c r="D134" s="206"/>
      <c r="E134" s="1"/>
      <c r="F134" s="424"/>
      <c r="J134" s="1"/>
    </row>
    <row r="135" spans="3:10" ht="37.5" customHeight="1">
      <c r="C135" s="30"/>
      <c r="D135" s="206"/>
      <c r="E135" s="1"/>
      <c r="F135" s="424"/>
      <c r="J135" s="1"/>
    </row>
    <row r="136" spans="3:10" ht="12.75" customHeight="1">
      <c r="C136" s="30"/>
      <c r="D136" s="206"/>
      <c r="E136" s="1"/>
      <c r="F136" s="424"/>
      <c r="J136" s="1"/>
    </row>
    <row r="137" spans="3:10">
      <c r="C137" s="30"/>
      <c r="D137" s="206"/>
      <c r="E137" s="1"/>
      <c r="F137" s="424"/>
      <c r="J137" s="1"/>
    </row>
    <row r="138" spans="3:10" ht="13.5" customHeight="1">
      <c r="C138" s="30"/>
      <c r="D138" s="206"/>
      <c r="E138" s="1"/>
      <c r="F138" s="424"/>
      <c r="J138" s="1"/>
    </row>
    <row r="139" spans="3:10" ht="90" customHeight="1">
      <c r="C139" s="30"/>
      <c r="D139" s="206"/>
      <c r="E139" s="1"/>
      <c r="F139" s="424"/>
      <c r="J139" s="1"/>
    </row>
    <row r="140" spans="3:10">
      <c r="C140" s="30"/>
      <c r="D140" s="206"/>
      <c r="E140" s="1"/>
      <c r="F140" s="424"/>
      <c r="J140" s="1"/>
    </row>
    <row r="141" spans="3:10">
      <c r="C141" s="30"/>
      <c r="D141" s="206"/>
      <c r="E141" s="1"/>
      <c r="F141" s="424"/>
      <c r="J141" s="1"/>
    </row>
    <row r="142" spans="3:10" ht="15.75" customHeight="1">
      <c r="C142" s="30"/>
      <c r="D142" s="206"/>
      <c r="E142" s="1"/>
      <c r="F142" s="424"/>
      <c r="J142" s="1"/>
    </row>
    <row r="143" spans="3:10">
      <c r="C143" s="30"/>
      <c r="D143" s="206"/>
      <c r="E143" s="1"/>
      <c r="F143" s="424"/>
      <c r="J143" s="1"/>
    </row>
    <row r="144" spans="3:10">
      <c r="C144" s="30"/>
      <c r="D144" s="206"/>
      <c r="E144" s="1"/>
      <c r="F144" s="424"/>
      <c r="J144" s="1"/>
    </row>
    <row r="145" spans="3:10">
      <c r="C145" s="30"/>
      <c r="D145" s="206"/>
      <c r="E145" s="1"/>
      <c r="F145" s="424"/>
      <c r="J145" s="1"/>
    </row>
    <row r="146" spans="3:10" ht="14.25" customHeight="1">
      <c r="C146" s="30"/>
      <c r="D146" s="206"/>
      <c r="E146" s="1"/>
      <c r="F146" s="424"/>
      <c r="J146" s="1"/>
    </row>
    <row r="147" spans="3:10" ht="66.75" customHeight="1">
      <c r="C147" s="30"/>
      <c r="D147" s="206"/>
      <c r="E147" s="1"/>
      <c r="F147" s="424"/>
      <c r="J147" s="1"/>
    </row>
    <row r="148" spans="3:10">
      <c r="C148" s="30"/>
      <c r="D148" s="206"/>
      <c r="E148" s="1"/>
      <c r="F148" s="424"/>
      <c r="J148" s="1"/>
    </row>
    <row r="149" spans="3:10">
      <c r="C149" s="30"/>
      <c r="D149" s="206"/>
      <c r="E149" s="1"/>
      <c r="F149" s="424"/>
      <c r="J149" s="1"/>
    </row>
    <row r="150" spans="3:10">
      <c r="C150" s="30"/>
      <c r="D150" s="206"/>
      <c r="E150" s="1"/>
      <c r="F150" s="424"/>
      <c r="J150" s="1"/>
    </row>
    <row r="151" spans="3:10" ht="66" customHeight="1">
      <c r="C151" s="30"/>
      <c r="D151" s="206"/>
      <c r="E151" s="1"/>
      <c r="F151" s="424"/>
      <c r="J151" s="1"/>
    </row>
    <row r="152" spans="3:10">
      <c r="C152" s="30"/>
      <c r="D152" s="206"/>
      <c r="E152" s="1"/>
      <c r="F152" s="424"/>
      <c r="J152" s="1"/>
    </row>
    <row r="153" spans="3:10">
      <c r="C153" s="30"/>
      <c r="D153" s="206"/>
      <c r="E153" s="1"/>
      <c r="F153" s="424"/>
      <c r="J153" s="1"/>
    </row>
    <row r="154" spans="3:10">
      <c r="C154" s="30"/>
      <c r="D154" s="206"/>
      <c r="E154" s="1"/>
      <c r="F154" s="424"/>
      <c r="J154" s="1"/>
    </row>
    <row r="155" spans="3:10">
      <c r="C155" s="30"/>
      <c r="D155" s="206"/>
      <c r="E155" s="1"/>
      <c r="F155" s="424"/>
      <c r="J155" s="1"/>
    </row>
    <row r="156" spans="3:10">
      <c r="C156" s="30"/>
      <c r="D156" s="206"/>
      <c r="E156" s="1"/>
      <c r="F156" s="424"/>
      <c r="J156" s="1"/>
    </row>
    <row r="157" spans="3:10">
      <c r="C157" s="30"/>
      <c r="D157" s="206"/>
      <c r="E157" s="1"/>
      <c r="F157" s="424"/>
      <c r="J157" s="1"/>
    </row>
    <row r="158" spans="3:10">
      <c r="C158" s="30"/>
      <c r="D158" s="206"/>
      <c r="E158" s="1"/>
      <c r="F158" s="424"/>
      <c r="J158" s="1"/>
    </row>
    <row r="159" spans="3:10">
      <c r="C159" s="30"/>
      <c r="D159" s="206"/>
      <c r="E159" s="1"/>
      <c r="F159" s="424"/>
      <c r="J159" s="1"/>
    </row>
    <row r="160" spans="3:10">
      <c r="C160" s="30"/>
      <c r="D160" s="206"/>
      <c r="E160" s="1"/>
      <c r="F160" s="424"/>
      <c r="J160" s="1"/>
    </row>
    <row r="161" spans="3:10">
      <c r="C161" s="30"/>
      <c r="D161" s="206"/>
      <c r="E161" s="1"/>
      <c r="F161" s="424"/>
      <c r="J161" s="1"/>
    </row>
    <row r="162" spans="3:10">
      <c r="C162" s="30"/>
      <c r="D162" s="206"/>
      <c r="E162" s="1"/>
      <c r="F162" s="424"/>
      <c r="J162" s="1"/>
    </row>
    <row r="163" spans="3:10">
      <c r="C163" s="30"/>
      <c r="D163" s="206"/>
      <c r="E163" s="1"/>
      <c r="F163" s="424"/>
      <c r="J163" s="1"/>
    </row>
    <row r="164" spans="3:10">
      <c r="C164" s="30"/>
      <c r="D164" s="206"/>
      <c r="E164" s="1"/>
      <c r="F164" s="424"/>
      <c r="J164" s="1"/>
    </row>
    <row r="165" spans="3:10">
      <c r="C165" s="30"/>
      <c r="D165" s="206"/>
      <c r="E165" s="1"/>
      <c r="F165" s="424"/>
      <c r="J165" s="1"/>
    </row>
    <row r="166" spans="3:10">
      <c r="C166" s="30"/>
      <c r="D166" s="206"/>
      <c r="E166" s="1"/>
      <c r="F166" s="424"/>
      <c r="J166" s="1"/>
    </row>
    <row r="167" spans="3:10">
      <c r="C167" s="30"/>
      <c r="D167" s="206"/>
      <c r="E167" s="1"/>
      <c r="F167" s="424"/>
      <c r="J167" s="1"/>
    </row>
    <row r="168" spans="3:10">
      <c r="C168" s="30"/>
      <c r="D168" s="206"/>
      <c r="E168" s="1"/>
      <c r="F168" s="424"/>
      <c r="J168" s="1"/>
    </row>
    <row r="169" spans="3:10">
      <c r="C169" s="30"/>
      <c r="D169" s="206"/>
      <c r="E169" s="1"/>
      <c r="F169" s="424"/>
      <c r="J169" s="1"/>
    </row>
    <row r="170" spans="3:10">
      <c r="C170" s="30"/>
      <c r="D170" s="206"/>
      <c r="E170" s="1"/>
      <c r="F170" s="424"/>
      <c r="J170" s="1"/>
    </row>
    <row r="171" spans="3:10">
      <c r="C171" s="30"/>
      <c r="D171" s="206"/>
      <c r="E171" s="1"/>
      <c r="F171" s="424"/>
      <c r="J171" s="1"/>
    </row>
    <row r="172" spans="3:10">
      <c r="C172" s="30"/>
      <c r="D172" s="206"/>
      <c r="E172" s="1"/>
      <c r="F172" s="424"/>
      <c r="J172" s="1"/>
    </row>
    <row r="173" spans="3:10">
      <c r="C173" s="30"/>
      <c r="D173" s="206"/>
      <c r="E173" s="1"/>
      <c r="F173" s="424"/>
      <c r="J173" s="1"/>
    </row>
    <row r="174" spans="3:10">
      <c r="C174" s="30"/>
      <c r="D174" s="206"/>
      <c r="E174" s="1"/>
      <c r="F174" s="424"/>
      <c r="J174" s="1"/>
    </row>
    <row r="175" spans="3:10" ht="37.5" customHeight="1">
      <c r="C175" s="30"/>
      <c r="D175" s="206"/>
      <c r="E175" s="1"/>
      <c r="F175" s="424"/>
      <c r="J175" s="1"/>
    </row>
    <row r="176" spans="3:10">
      <c r="C176" s="30"/>
      <c r="D176" s="206"/>
      <c r="E176" s="1"/>
      <c r="F176" s="424"/>
      <c r="J176" s="1"/>
    </row>
    <row r="177" spans="3:10">
      <c r="C177" s="30"/>
      <c r="D177" s="206"/>
      <c r="E177" s="1"/>
      <c r="F177" s="424"/>
      <c r="J177" s="1"/>
    </row>
    <row r="178" spans="3:10">
      <c r="C178" s="30"/>
      <c r="D178" s="206"/>
      <c r="E178" s="1"/>
      <c r="F178" s="424"/>
      <c r="J178" s="1"/>
    </row>
    <row r="179" spans="3:10">
      <c r="C179" s="30"/>
      <c r="D179" s="206"/>
      <c r="E179" s="1"/>
      <c r="F179" s="424"/>
      <c r="J179" s="1"/>
    </row>
    <row r="180" spans="3:10">
      <c r="C180" s="30"/>
      <c r="D180" s="206"/>
      <c r="E180" s="1"/>
      <c r="F180" s="424"/>
      <c r="J180" s="1"/>
    </row>
    <row r="181" spans="3:10">
      <c r="C181" s="30"/>
      <c r="D181" s="206"/>
      <c r="E181" s="1"/>
      <c r="F181" s="424"/>
      <c r="J181" s="1"/>
    </row>
    <row r="182" spans="3:10">
      <c r="C182" s="30"/>
      <c r="D182" s="206"/>
      <c r="E182" s="1"/>
      <c r="F182" s="424"/>
      <c r="J182" s="1"/>
    </row>
    <row r="183" spans="3:10" ht="40.5" customHeight="1">
      <c r="C183" s="30"/>
      <c r="D183" s="206"/>
      <c r="E183" s="1"/>
      <c r="F183" s="424"/>
      <c r="J183" s="1"/>
    </row>
    <row r="184" spans="3:10">
      <c r="C184" s="30"/>
      <c r="D184" s="206"/>
      <c r="E184" s="1"/>
      <c r="F184" s="424"/>
      <c r="J184" s="1"/>
    </row>
    <row r="185" spans="3:10">
      <c r="C185" s="30"/>
      <c r="D185" s="206"/>
      <c r="E185" s="1"/>
      <c r="F185" s="424"/>
      <c r="J185" s="1"/>
    </row>
    <row r="186" spans="3:10">
      <c r="C186" s="30"/>
      <c r="D186" s="206"/>
      <c r="E186" s="1"/>
      <c r="F186" s="424"/>
      <c r="J186" s="1"/>
    </row>
    <row r="187" spans="3:10" ht="53.25" customHeight="1">
      <c r="C187" s="30"/>
      <c r="D187" s="206"/>
      <c r="E187" s="1"/>
      <c r="F187" s="424"/>
      <c r="J187" s="1"/>
    </row>
    <row r="188" spans="3:10">
      <c r="C188" s="30"/>
      <c r="D188" s="206"/>
      <c r="E188" s="1"/>
      <c r="F188" s="424"/>
      <c r="J188" s="1"/>
    </row>
    <row r="189" spans="3:10">
      <c r="C189" s="30"/>
      <c r="D189" s="206"/>
      <c r="E189" s="1"/>
      <c r="F189" s="424"/>
      <c r="J189" s="1"/>
    </row>
    <row r="190" spans="3:10" ht="15" customHeight="1">
      <c r="C190" s="30"/>
      <c r="D190" s="206"/>
      <c r="E190" s="1"/>
      <c r="F190" s="424"/>
      <c r="J190" s="1"/>
    </row>
    <row r="191" spans="3:10">
      <c r="C191" s="30"/>
      <c r="D191" s="206"/>
      <c r="E191" s="1"/>
      <c r="F191" s="424"/>
      <c r="J191" s="1"/>
    </row>
    <row r="192" spans="3:10">
      <c r="C192" s="30"/>
      <c r="D192" s="206"/>
      <c r="E192" s="1"/>
      <c r="F192" s="424"/>
      <c r="J192" s="1"/>
    </row>
    <row r="193" spans="3:10" ht="14.25" customHeight="1">
      <c r="C193" s="30"/>
      <c r="D193" s="206"/>
      <c r="E193" s="1"/>
      <c r="F193" s="424"/>
      <c r="J193" s="1"/>
    </row>
    <row r="194" spans="3:10">
      <c r="C194" s="30"/>
      <c r="D194" s="206"/>
      <c r="E194" s="1"/>
      <c r="F194" s="424"/>
      <c r="J194" s="1"/>
    </row>
    <row r="195" spans="3:10">
      <c r="C195" s="30"/>
      <c r="D195" s="206"/>
      <c r="E195" s="1"/>
      <c r="F195" s="424"/>
      <c r="J195" s="1"/>
    </row>
    <row r="196" spans="3:10">
      <c r="C196" s="30"/>
      <c r="D196" s="206"/>
      <c r="E196" s="1"/>
      <c r="F196" s="424"/>
      <c r="J196" s="1"/>
    </row>
    <row r="197" spans="3:10">
      <c r="C197" s="30"/>
      <c r="D197" s="206"/>
      <c r="E197" s="1"/>
      <c r="F197" s="424"/>
      <c r="J197" s="1"/>
    </row>
    <row r="198" spans="3:10">
      <c r="C198" s="30"/>
      <c r="D198" s="206"/>
      <c r="E198" s="1"/>
      <c r="F198" s="424"/>
      <c r="J198" s="1"/>
    </row>
    <row r="199" spans="3:10">
      <c r="C199" s="30"/>
      <c r="D199" s="206"/>
      <c r="E199" s="1"/>
      <c r="F199" s="424"/>
      <c r="J199" s="1"/>
    </row>
    <row r="200" spans="3:10">
      <c r="C200" s="30"/>
      <c r="D200" s="206"/>
      <c r="E200" s="1"/>
      <c r="F200" s="424"/>
      <c r="J200" s="1"/>
    </row>
    <row r="201" spans="3:10">
      <c r="C201" s="30"/>
      <c r="D201" s="206"/>
      <c r="E201" s="1"/>
      <c r="F201" s="424"/>
      <c r="J201" s="1"/>
    </row>
    <row r="202" spans="3:10">
      <c r="C202" s="30"/>
      <c r="D202" s="206"/>
      <c r="E202" s="1"/>
      <c r="F202" s="424"/>
      <c r="J202" s="1"/>
    </row>
    <row r="203" spans="3:10" ht="12.75" customHeight="1">
      <c r="C203" s="30"/>
      <c r="D203" s="206"/>
      <c r="E203" s="1"/>
      <c r="F203" s="424"/>
      <c r="J203" s="1"/>
    </row>
    <row r="204" spans="3:10">
      <c r="C204" s="30"/>
      <c r="D204" s="206"/>
      <c r="E204" s="1"/>
      <c r="F204" s="424"/>
      <c r="J204" s="1"/>
    </row>
    <row r="205" spans="3:10" ht="14.25" customHeight="1">
      <c r="C205" s="30"/>
      <c r="D205" s="206"/>
      <c r="E205" s="1"/>
      <c r="F205" s="424"/>
      <c r="J205" s="1"/>
    </row>
    <row r="206" spans="3:10">
      <c r="C206" s="30"/>
      <c r="D206" s="206"/>
      <c r="E206" s="1"/>
      <c r="F206" s="424"/>
      <c r="J206" s="1"/>
    </row>
    <row r="207" spans="3:10" ht="51" customHeight="1">
      <c r="C207" s="30"/>
      <c r="D207" s="206"/>
      <c r="E207" s="1"/>
      <c r="F207" s="424"/>
      <c r="J207" s="1"/>
    </row>
    <row r="208" spans="3:10" ht="12.75" customHeight="1">
      <c r="C208" s="30"/>
      <c r="D208" s="206"/>
      <c r="E208" s="1"/>
      <c r="F208" s="424"/>
      <c r="J208" s="1"/>
    </row>
    <row r="209" spans="3:10">
      <c r="C209" s="30"/>
      <c r="D209" s="206"/>
      <c r="E209" s="1"/>
      <c r="F209" s="424"/>
      <c r="J209" s="1"/>
    </row>
    <row r="210" spans="3:10">
      <c r="C210" s="30"/>
      <c r="D210" s="206"/>
      <c r="E210" s="1"/>
      <c r="F210" s="424"/>
      <c r="J210" s="1"/>
    </row>
    <row r="211" spans="3:10">
      <c r="C211" s="30"/>
      <c r="D211" s="206"/>
      <c r="E211" s="1"/>
      <c r="F211" s="424"/>
      <c r="J211" s="1"/>
    </row>
    <row r="212" spans="3:10">
      <c r="C212" s="30"/>
      <c r="D212" s="206"/>
      <c r="E212" s="1"/>
      <c r="F212" s="424"/>
      <c r="J212" s="1"/>
    </row>
    <row r="213" spans="3:10">
      <c r="C213" s="30"/>
      <c r="D213" s="206"/>
      <c r="E213" s="1"/>
      <c r="F213" s="424"/>
      <c r="J213" s="1"/>
    </row>
    <row r="214" spans="3:10">
      <c r="C214" s="30"/>
      <c r="D214" s="206"/>
      <c r="E214" s="1"/>
      <c r="F214" s="424"/>
      <c r="J214" s="1"/>
    </row>
    <row r="215" spans="3:10">
      <c r="C215" s="30"/>
      <c r="D215" s="206"/>
      <c r="E215" s="1"/>
      <c r="F215" s="424"/>
      <c r="J215" s="1"/>
    </row>
    <row r="216" spans="3:10">
      <c r="C216" s="30"/>
      <c r="D216" s="206"/>
      <c r="E216" s="1"/>
      <c r="F216" s="424"/>
      <c r="J216" s="1"/>
    </row>
    <row r="217" spans="3:10" ht="15" customHeight="1">
      <c r="C217" s="30"/>
      <c r="D217" s="206"/>
      <c r="E217" s="1"/>
      <c r="F217" s="424"/>
      <c r="J217" s="1"/>
    </row>
    <row r="218" spans="3:10">
      <c r="C218" s="30"/>
      <c r="D218" s="206"/>
      <c r="E218" s="1"/>
      <c r="F218" s="424"/>
      <c r="J218" s="1"/>
    </row>
    <row r="219" spans="3:10" ht="147.75" customHeight="1">
      <c r="C219" s="30"/>
      <c r="D219" s="206"/>
      <c r="E219" s="1"/>
      <c r="F219" s="424"/>
      <c r="J219" s="1"/>
    </row>
    <row r="220" spans="3:10" ht="82.5" customHeight="1">
      <c r="C220" s="30"/>
      <c r="D220" s="206"/>
      <c r="E220" s="1"/>
      <c r="F220" s="424"/>
      <c r="J220" s="1"/>
    </row>
    <row r="221" spans="3:10" ht="12.75" customHeight="1">
      <c r="C221" s="30"/>
      <c r="D221" s="206"/>
      <c r="E221" s="1"/>
      <c r="F221" s="424"/>
      <c r="J221" s="1"/>
    </row>
    <row r="222" spans="3:10" ht="106.5" customHeight="1">
      <c r="C222" s="30"/>
      <c r="D222" s="206"/>
      <c r="E222" s="1"/>
      <c r="F222" s="424"/>
      <c r="J222" s="1"/>
    </row>
    <row r="223" spans="3:10" ht="227.25" customHeight="1">
      <c r="C223" s="30"/>
      <c r="D223" s="206"/>
      <c r="E223" s="1"/>
      <c r="F223" s="424"/>
      <c r="J223" s="1"/>
    </row>
    <row r="224" spans="3:10" ht="135" customHeight="1">
      <c r="C224" s="30"/>
      <c r="D224" s="206"/>
      <c r="E224" s="1"/>
      <c r="F224" s="424"/>
      <c r="J224" s="1"/>
    </row>
    <row r="225" spans="3:10" ht="81" customHeight="1">
      <c r="C225" s="30"/>
      <c r="D225" s="206"/>
      <c r="E225" s="1"/>
      <c r="F225" s="424"/>
      <c r="J225" s="1"/>
    </row>
    <row r="226" spans="3:10" ht="14.25" customHeight="1">
      <c r="C226" s="30"/>
      <c r="D226" s="206"/>
      <c r="E226" s="1"/>
      <c r="F226" s="424"/>
      <c r="J226" s="1"/>
    </row>
    <row r="227" spans="3:10" ht="13.5" customHeight="1">
      <c r="C227" s="30"/>
      <c r="D227" s="206"/>
      <c r="E227" s="1"/>
      <c r="F227" s="424"/>
      <c r="J227" s="1"/>
    </row>
    <row r="228" spans="3:10" ht="39" customHeight="1">
      <c r="C228" s="30"/>
      <c r="D228" s="206"/>
      <c r="E228" s="1"/>
      <c r="F228" s="424"/>
      <c r="J228" s="1"/>
    </row>
    <row r="229" spans="3:10" ht="27" customHeight="1">
      <c r="C229" s="30"/>
      <c r="D229" s="206"/>
      <c r="E229" s="1"/>
      <c r="F229" s="424"/>
      <c r="J229" s="1"/>
    </row>
    <row r="230" spans="3:10">
      <c r="C230" s="30"/>
      <c r="D230" s="206"/>
      <c r="E230" s="1"/>
      <c r="F230" s="424"/>
      <c r="J230" s="1"/>
    </row>
    <row r="231" spans="3:10">
      <c r="C231" s="30"/>
      <c r="D231" s="206"/>
      <c r="E231" s="1"/>
      <c r="F231" s="424"/>
      <c r="J231" s="1"/>
    </row>
    <row r="232" spans="3:10">
      <c r="C232" s="30"/>
      <c r="D232" s="206"/>
      <c r="E232" s="1"/>
      <c r="F232" s="424"/>
      <c r="J232" s="1"/>
    </row>
    <row r="233" spans="3:10">
      <c r="C233" s="30"/>
      <c r="D233" s="206"/>
      <c r="E233" s="1"/>
      <c r="F233" s="424"/>
      <c r="J233" s="1"/>
    </row>
    <row r="234" spans="3:10">
      <c r="C234" s="30"/>
      <c r="D234" s="206"/>
      <c r="E234" s="1"/>
      <c r="F234" s="424"/>
      <c r="J234" s="1"/>
    </row>
    <row r="235" spans="3:10">
      <c r="C235" s="30"/>
      <c r="D235" s="206"/>
      <c r="E235" s="1"/>
      <c r="F235" s="424"/>
      <c r="J235" s="1"/>
    </row>
    <row r="236" spans="3:10">
      <c r="C236" s="30"/>
      <c r="D236" s="206"/>
      <c r="E236" s="1"/>
      <c r="F236" s="424"/>
      <c r="J236" s="1"/>
    </row>
    <row r="237" spans="3:10">
      <c r="C237" s="30"/>
      <c r="D237" s="206"/>
      <c r="E237" s="1"/>
      <c r="F237" s="424"/>
      <c r="J237" s="1"/>
    </row>
    <row r="238" spans="3:10" ht="12.75" customHeight="1">
      <c r="C238" s="30"/>
      <c r="D238" s="206"/>
      <c r="E238" s="1"/>
      <c r="F238" s="424"/>
      <c r="J238" s="1"/>
    </row>
    <row r="239" spans="3:10">
      <c r="C239" s="30"/>
      <c r="D239" s="206"/>
      <c r="E239" s="1"/>
      <c r="F239" s="424"/>
      <c r="J239" s="1"/>
    </row>
    <row r="240" spans="3:10">
      <c r="C240" s="30"/>
      <c r="D240" s="206"/>
      <c r="E240" s="1"/>
      <c r="F240" s="424"/>
      <c r="J240" s="1"/>
    </row>
    <row r="241" spans="3:10" ht="156.75" customHeight="1">
      <c r="C241" s="30"/>
      <c r="D241" s="206"/>
      <c r="E241" s="1"/>
      <c r="F241" s="424"/>
      <c r="J241" s="1"/>
    </row>
    <row r="242" spans="3:10" ht="169.5" customHeight="1">
      <c r="C242" s="30"/>
      <c r="D242" s="206"/>
      <c r="E242" s="1"/>
      <c r="F242" s="424"/>
      <c r="J242" s="1"/>
    </row>
    <row r="243" spans="3:10" ht="12.75" customHeight="1">
      <c r="C243" s="30"/>
      <c r="D243" s="206"/>
      <c r="E243" s="1"/>
      <c r="F243" s="424"/>
      <c r="J243" s="1"/>
    </row>
    <row r="244" spans="3:10" ht="168.75" customHeight="1">
      <c r="C244" s="30"/>
      <c r="D244" s="206"/>
      <c r="E244" s="1"/>
      <c r="F244" s="424"/>
      <c r="J244" s="1"/>
    </row>
    <row r="245" spans="3:10" ht="113.25" customHeight="1">
      <c r="C245" s="30"/>
      <c r="D245" s="206"/>
      <c r="E245" s="1"/>
      <c r="F245" s="424"/>
      <c r="J245" s="1"/>
    </row>
    <row r="246" spans="3:10" ht="123.75" customHeight="1">
      <c r="C246" s="30"/>
      <c r="D246" s="206"/>
      <c r="E246" s="1"/>
      <c r="F246" s="424"/>
      <c r="J246" s="1"/>
    </row>
    <row r="247" spans="3:10" ht="191.25" customHeight="1">
      <c r="C247" s="30"/>
      <c r="D247" s="206"/>
      <c r="E247" s="1"/>
      <c r="F247" s="424"/>
      <c r="J247" s="1"/>
    </row>
    <row r="248" spans="3:10" ht="13.5" customHeight="1">
      <c r="C248" s="30"/>
      <c r="D248" s="206"/>
      <c r="E248" s="1"/>
      <c r="F248" s="424"/>
      <c r="J248" s="1"/>
    </row>
    <row r="249" spans="3:10" ht="28.5" customHeight="1">
      <c r="C249" s="30"/>
      <c r="D249" s="206"/>
      <c r="E249" s="1"/>
      <c r="F249" s="424"/>
      <c r="J249" s="1"/>
    </row>
    <row r="250" spans="3:10" ht="39" customHeight="1">
      <c r="C250" s="30"/>
      <c r="D250" s="206"/>
      <c r="E250" s="1"/>
      <c r="F250" s="424"/>
      <c r="J250" s="1"/>
    </row>
    <row r="251" spans="3:10">
      <c r="C251" s="30"/>
      <c r="D251" s="206"/>
      <c r="E251" s="1"/>
      <c r="F251" s="424"/>
      <c r="J251" s="1"/>
    </row>
    <row r="252" spans="3:10">
      <c r="C252" s="30"/>
      <c r="D252" s="206"/>
      <c r="E252" s="1"/>
      <c r="F252" s="424"/>
      <c r="J252" s="1"/>
    </row>
    <row r="253" spans="3:10">
      <c r="C253" s="30"/>
      <c r="D253" s="206"/>
      <c r="E253" s="1"/>
      <c r="F253" s="424"/>
      <c r="J253" s="1"/>
    </row>
    <row r="254" spans="3:10">
      <c r="C254" s="30"/>
      <c r="D254" s="206"/>
      <c r="E254" s="1"/>
      <c r="F254" s="424"/>
      <c r="J254" s="1"/>
    </row>
    <row r="255" spans="3:10">
      <c r="C255" s="30"/>
      <c r="D255" s="206"/>
      <c r="E255" s="1"/>
      <c r="F255" s="424"/>
      <c r="J255" s="1"/>
    </row>
    <row r="256" spans="3:10">
      <c r="C256" s="30"/>
      <c r="D256" s="206"/>
      <c r="E256" s="1"/>
      <c r="F256" s="424"/>
      <c r="J256" s="1"/>
    </row>
    <row r="257" spans="3:10">
      <c r="C257" s="30"/>
      <c r="D257" s="206"/>
      <c r="E257" s="1"/>
      <c r="F257" s="424"/>
      <c r="J257" s="1"/>
    </row>
    <row r="258" spans="3:10">
      <c r="C258" s="30"/>
      <c r="D258" s="206"/>
      <c r="E258" s="1"/>
      <c r="F258" s="424"/>
      <c r="J258" s="1"/>
    </row>
    <row r="259" spans="3:10">
      <c r="C259" s="30"/>
      <c r="D259" s="206"/>
      <c r="E259" s="1"/>
      <c r="F259" s="424"/>
      <c r="J259" s="1"/>
    </row>
    <row r="260" spans="3:10">
      <c r="C260" s="30"/>
      <c r="D260" s="206"/>
      <c r="E260" s="1"/>
      <c r="F260" s="424"/>
      <c r="J260" s="1"/>
    </row>
    <row r="261" spans="3:10">
      <c r="C261" s="30"/>
      <c r="D261" s="206"/>
      <c r="E261" s="1"/>
      <c r="F261" s="424"/>
      <c r="J261" s="1"/>
    </row>
    <row r="262" spans="3:10">
      <c r="C262" s="30"/>
      <c r="D262" s="206"/>
      <c r="E262" s="1"/>
      <c r="F262" s="424"/>
      <c r="J262" s="1"/>
    </row>
    <row r="263" spans="3:10">
      <c r="C263" s="30"/>
      <c r="D263" s="206"/>
      <c r="E263" s="1"/>
      <c r="F263" s="424"/>
      <c r="J263" s="1"/>
    </row>
    <row r="264" spans="3:10">
      <c r="C264" s="30"/>
      <c r="D264" s="206"/>
      <c r="E264" s="1"/>
      <c r="F264" s="424"/>
      <c r="J264" s="1"/>
    </row>
    <row r="265" spans="3:10">
      <c r="C265" s="30"/>
      <c r="D265" s="206"/>
      <c r="E265" s="1"/>
      <c r="F265" s="424"/>
      <c r="J265" s="1"/>
    </row>
    <row r="266" spans="3:10">
      <c r="C266" s="30"/>
      <c r="D266" s="206"/>
      <c r="E266" s="1"/>
      <c r="F266" s="424"/>
      <c r="J266" s="1"/>
    </row>
    <row r="267" spans="3:10">
      <c r="C267" s="30"/>
      <c r="D267" s="206"/>
      <c r="E267" s="1"/>
      <c r="F267" s="424"/>
      <c r="J267" s="1"/>
    </row>
    <row r="268" spans="3:10">
      <c r="C268" s="30"/>
      <c r="D268" s="206"/>
      <c r="E268" s="1"/>
      <c r="F268" s="424"/>
      <c r="J268" s="1"/>
    </row>
    <row r="269" spans="3:10">
      <c r="C269" s="30"/>
      <c r="D269" s="206"/>
      <c r="E269" s="1"/>
      <c r="F269" s="424"/>
      <c r="J269" s="1"/>
    </row>
    <row r="270" spans="3:10">
      <c r="C270" s="30"/>
      <c r="D270" s="206"/>
      <c r="E270" s="1"/>
      <c r="F270" s="424"/>
      <c r="J270" s="1"/>
    </row>
    <row r="271" spans="3:10">
      <c r="C271" s="30"/>
      <c r="D271" s="206"/>
      <c r="E271" s="1"/>
      <c r="F271" s="424"/>
      <c r="J271" s="1"/>
    </row>
    <row r="272" spans="3:10">
      <c r="C272" s="30"/>
      <c r="D272" s="206"/>
      <c r="E272" s="1"/>
      <c r="F272" s="424"/>
      <c r="J272" s="1"/>
    </row>
    <row r="273" spans="3:10" ht="13.5" customHeight="1">
      <c r="C273" s="30"/>
      <c r="D273" s="206"/>
      <c r="E273" s="1"/>
      <c r="F273" s="424"/>
      <c r="J273" s="1"/>
    </row>
    <row r="274" spans="3:10">
      <c r="C274" s="30"/>
      <c r="D274" s="206"/>
      <c r="E274" s="1"/>
      <c r="F274" s="424"/>
      <c r="J274" s="1"/>
    </row>
    <row r="275" spans="3:10">
      <c r="C275" s="30"/>
      <c r="D275" s="206"/>
      <c r="E275" s="1"/>
      <c r="F275" s="424"/>
      <c r="J275" s="1"/>
    </row>
    <row r="276" spans="3:10">
      <c r="C276" s="30"/>
      <c r="D276" s="206"/>
      <c r="E276" s="1"/>
      <c r="F276" s="424"/>
      <c r="J276" s="1"/>
    </row>
    <row r="277" spans="3:10">
      <c r="C277" s="30"/>
      <c r="D277" s="206"/>
      <c r="E277" s="1"/>
      <c r="F277" s="424"/>
      <c r="J277" s="1"/>
    </row>
    <row r="278" spans="3:10">
      <c r="C278" s="30"/>
      <c r="D278" s="206"/>
      <c r="E278" s="1"/>
      <c r="F278" s="424"/>
      <c r="J278" s="1"/>
    </row>
    <row r="279" spans="3:10">
      <c r="C279" s="30"/>
      <c r="D279" s="206"/>
      <c r="E279" s="1"/>
      <c r="F279" s="424"/>
      <c r="J279" s="1"/>
    </row>
    <row r="280" spans="3:10">
      <c r="C280" s="30"/>
      <c r="D280" s="206"/>
      <c r="E280" s="1"/>
      <c r="F280" s="424"/>
      <c r="J280" s="1"/>
    </row>
    <row r="281" spans="3:10">
      <c r="C281" s="30"/>
      <c r="D281" s="206"/>
      <c r="E281" s="1"/>
      <c r="F281" s="424"/>
      <c r="J281" s="1"/>
    </row>
    <row r="282" spans="3:10">
      <c r="C282" s="30"/>
      <c r="D282" s="206"/>
      <c r="E282" s="1"/>
      <c r="F282" s="424"/>
      <c r="J282" s="1"/>
    </row>
    <row r="283" spans="3:10">
      <c r="C283" s="30"/>
      <c r="D283" s="206"/>
      <c r="E283" s="1"/>
      <c r="F283" s="424"/>
      <c r="J283" s="1"/>
    </row>
    <row r="284" spans="3:10">
      <c r="C284" s="30"/>
      <c r="D284" s="206"/>
      <c r="E284" s="1"/>
      <c r="F284" s="424"/>
      <c r="J284" s="1"/>
    </row>
    <row r="285" spans="3:10">
      <c r="C285" s="30"/>
      <c r="D285" s="206"/>
      <c r="E285" s="1"/>
      <c r="F285" s="424"/>
      <c r="J285" s="1"/>
    </row>
    <row r="286" spans="3:10">
      <c r="C286" s="30"/>
      <c r="D286" s="206"/>
      <c r="E286" s="1"/>
      <c r="F286" s="424"/>
      <c r="J286" s="1"/>
    </row>
    <row r="287" spans="3:10">
      <c r="C287" s="30"/>
      <c r="D287" s="206"/>
      <c r="E287" s="1"/>
      <c r="F287" s="424"/>
      <c r="J287" s="1"/>
    </row>
    <row r="288" spans="3:10">
      <c r="C288" s="30"/>
      <c r="D288" s="206"/>
      <c r="E288" s="1"/>
      <c r="F288" s="424"/>
      <c r="J288" s="1"/>
    </row>
    <row r="289" spans="3:10">
      <c r="C289" s="30"/>
      <c r="D289" s="206"/>
      <c r="E289" s="1"/>
      <c r="F289" s="424"/>
      <c r="J289" s="1"/>
    </row>
    <row r="290" spans="3:10">
      <c r="C290" s="30"/>
      <c r="D290" s="206"/>
      <c r="E290" s="1"/>
      <c r="F290" s="424"/>
      <c r="J290" s="1"/>
    </row>
    <row r="291" spans="3:10">
      <c r="C291" s="30"/>
      <c r="D291" s="206"/>
      <c r="E291" s="1"/>
      <c r="F291" s="424"/>
      <c r="J291" s="1"/>
    </row>
    <row r="292" spans="3:10">
      <c r="C292" s="30"/>
      <c r="D292" s="206"/>
      <c r="E292" s="1"/>
      <c r="F292" s="424"/>
      <c r="J292" s="1"/>
    </row>
    <row r="293" spans="3:10">
      <c r="C293" s="30"/>
      <c r="D293" s="206"/>
      <c r="E293" s="1"/>
      <c r="F293" s="424"/>
      <c r="J293" s="1"/>
    </row>
    <row r="294" spans="3:10">
      <c r="C294" s="30"/>
      <c r="D294" s="206"/>
      <c r="E294" s="1"/>
      <c r="F294" s="424"/>
      <c r="J294" s="1"/>
    </row>
    <row r="295" spans="3:10">
      <c r="C295" s="30"/>
      <c r="D295" s="206"/>
      <c r="E295" s="1"/>
      <c r="F295" s="424"/>
      <c r="J295" s="1"/>
    </row>
    <row r="296" spans="3:10">
      <c r="C296" s="30"/>
      <c r="D296" s="206"/>
      <c r="E296" s="1"/>
      <c r="F296" s="424"/>
      <c r="J296" s="1"/>
    </row>
    <row r="297" spans="3:10">
      <c r="C297" s="30"/>
      <c r="D297" s="206"/>
      <c r="E297" s="1"/>
      <c r="F297" s="424"/>
      <c r="J297" s="1"/>
    </row>
    <row r="298" spans="3:10">
      <c r="C298" s="30"/>
      <c r="D298" s="206"/>
      <c r="E298" s="1"/>
      <c r="F298" s="424"/>
      <c r="J298" s="1"/>
    </row>
    <row r="299" spans="3:10">
      <c r="C299" s="30"/>
      <c r="D299" s="206"/>
      <c r="E299" s="1"/>
      <c r="F299" s="424"/>
      <c r="J299" s="1"/>
    </row>
    <row r="300" spans="3:10">
      <c r="C300" s="30"/>
      <c r="D300" s="206"/>
      <c r="E300" s="1"/>
      <c r="F300" s="424"/>
      <c r="J300" s="1"/>
    </row>
    <row r="301" spans="3:10">
      <c r="C301" s="30"/>
      <c r="D301" s="206"/>
      <c r="E301" s="1"/>
      <c r="F301" s="424"/>
      <c r="J301" s="1"/>
    </row>
    <row r="302" spans="3:10">
      <c r="C302" s="30"/>
      <c r="D302" s="206"/>
      <c r="E302" s="1"/>
      <c r="F302" s="424"/>
      <c r="J302" s="1"/>
    </row>
    <row r="303" spans="3:10">
      <c r="C303" s="30"/>
      <c r="D303" s="206"/>
      <c r="E303" s="1"/>
      <c r="F303" s="424"/>
      <c r="J303" s="1"/>
    </row>
    <row r="304" spans="3:10">
      <c r="C304" s="30"/>
      <c r="D304" s="206"/>
      <c r="E304" s="1"/>
      <c r="F304" s="424"/>
      <c r="J304" s="1"/>
    </row>
    <row r="305" spans="3:10">
      <c r="C305" s="30"/>
      <c r="D305" s="206"/>
      <c r="E305" s="1"/>
      <c r="F305" s="424"/>
      <c r="J305" s="1"/>
    </row>
    <row r="306" spans="3:10" ht="15" customHeight="1">
      <c r="C306" s="30"/>
      <c r="D306" s="206"/>
      <c r="E306" s="1"/>
      <c r="F306" s="424"/>
      <c r="J306" s="1"/>
    </row>
    <row r="307" spans="3:10">
      <c r="C307" s="30"/>
      <c r="D307" s="206"/>
      <c r="E307" s="1"/>
      <c r="F307" s="424"/>
      <c r="J307" s="1"/>
    </row>
    <row r="308" spans="3:10">
      <c r="C308" s="30"/>
      <c r="D308" s="206"/>
      <c r="E308" s="1"/>
      <c r="F308" s="424"/>
      <c r="J308" s="1"/>
    </row>
    <row r="309" spans="3:10">
      <c r="C309" s="30"/>
      <c r="D309" s="206"/>
      <c r="E309" s="1"/>
      <c r="F309" s="424"/>
      <c r="J309" s="1"/>
    </row>
    <row r="310" spans="3:10" ht="12.75" customHeight="1">
      <c r="C310" s="30"/>
      <c r="D310" s="206"/>
      <c r="E310" s="1"/>
      <c r="F310" s="424"/>
      <c r="J310" s="1"/>
    </row>
    <row r="311" spans="3:10" ht="12.75" customHeight="1">
      <c r="C311" s="30"/>
      <c r="D311" s="206"/>
      <c r="E311" s="1"/>
      <c r="F311" s="424"/>
      <c r="J311" s="1"/>
    </row>
    <row r="312" spans="3:10" ht="129" customHeight="1">
      <c r="C312" s="30"/>
      <c r="D312" s="206"/>
      <c r="E312" s="1"/>
      <c r="F312" s="424"/>
      <c r="J312" s="1"/>
    </row>
    <row r="313" spans="3:10" ht="180" customHeight="1">
      <c r="C313" s="30"/>
      <c r="D313" s="206"/>
      <c r="E313" s="1"/>
      <c r="F313" s="424"/>
      <c r="J313" s="1"/>
    </row>
    <row r="314" spans="3:10" ht="80.25" customHeight="1">
      <c r="C314" s="30"/>
      <c r="D314" s="206"/>
      <c r="E314" s="1"/>
      <c r="F314" s="424"/>
      <c r="J314" s="1"/>
    </row>
    <row r="315" spans="3:10" ht="103.5" customHeight="1">
      <c r="C315" s="30"/>
      <c r="D315" s="206"/>
      <c r="E315" s="1"/>
      <c r="F315" s="424"/>
      <c r="J315" s="1"/>
    </row>
    <row r="316" spans="3:10" ht="15" customHeight="1">
      <c r="C316" s="30"/>
      <c r="D316" s="206"/>
      <c r="E316" s="1"/>
      <c r="F316" s="424"/>
      <c r="J316" s="1"/>
    </row>
    <row r="317" spans="3:10">
      <c r="C317" s="30"/>
      <c r="D317" s="206"/>
      <c r="E317" s="1"/>
      <c r="F317" s="424"/>
      <c r="J317" s="1"/>
    </row>
    <row r="318" spans="3:10" ht="27" customHeight="1">
      <c r="C318" s="30"/>
      <c r="D318" s="206"/>
      <c r="E318" s="1"/>
      <c r="F318" s="424"/>
      <c r="J318" s="1"/>
    </row>
    <row r="319" spans="3:10" ht="13.5" customHeight="1">
      <c r="C319" s="30"/>
      <c r="D319" s="206"/>
      <c r="E319" s="1"/>
      <c r="F319" s="424"/>
      <c r="J319" s="1"/>
    </row>
    <row r="320" spans="3:10" ht="53.25" customHeight="1">
      <c r="C320" s="30"/>
      <c r="D320" s="206"/>
      <c r="E320" s="1"/>
      <c r="F320" s="424"/>
      <c r="J320" s="1"/>
    </row>
    <row r="321" spans="3:10" ht="12.75" customHeight="1">
      <c r="C321" s="30"/>
      <c r="D321" s="206"/>
      <c r="E321" s="1"/>
      <c r="F321" s="424"/>
      <c r="J321" s="1"/>
    </row>
    <row r="322" spans="3:10" ht="13.5" customHeight="1">
      <c r="C322" s="30"/>
      <c r="D322" s="206"/>
      <c r="E322" s="1"/>
      <c r="F322" s="424"/>
      <c r="J322" s="1"/>
    </row>
    <row r="323" spans="3:10">
      <c r="C323" s="30"/>
      <c r="D323" s="206"/>
      <c r="E323" s="1"/>
      <c r="F323" s="424"/>
      <c r="J323" s="1"/>
    </row>
    <row r="324" spans="3:10">
      <c r="C324" s="30"/>
      <c r="D324" s="206"/>
      <c r="E324" s="1"/>
      <c r="F324" s="424"/>
      <c r="J324" s="1"/>
    </row>
    <row r="325" spans="3:10" ht="27" customHeight="1">
      <c r="C325" s="30"/>
      <c r="D325" s="206"/>
      <c r="E325" s="1"/>
      <c r="F325" s="424"/>
      <c r="J325" s="1"/>
    </row>
    <row r="326" spans="3:10" ht="12.75" customHeight="1">
      <c r="C326" s="30"/>
      <c r="D326" s="206"/>
      <c r="E326" s="1"/>
      <c r="F326" s="424"/>
      <c r="J326" s="1"/>
    </row>
    <row r="327" spans="3:10" ht="12" customHeight="1">
      <c r="C327" s="30"/>
      <c r="D327" s="206"/>
      <c r="E327" s="1"/>
      <c r="F327" s="424"/>
      <c r="J327" s="1"/>
    </row>
    <row r="328" spans="3:10">
      <c r="C328" s="30"/>
      <c r="D328" s="206"/>
      <c r="E328" s="1"/>
      <c r="F328" s="424"/>
      <c r="J328" s="1"/>
    </row>
    <row r="329" spans="3:10" ht="13.5" customHeight="1">
      <c r="C329" s="30"/>
      <c r="D329" s="206"/>
      <c r="E329" s="1"/>
      <c r="F329" s="424"/>
      <c r="J329" s="1"/>
    </row>
    <row r="330" spans="3:10">
      <c r="C330" s="30"/>
      <c r="D330" s="206"/>
      <c r="E330" s="1"/>
      <c r="F330" s="424"/>
      <c r="J330" s="1"/>
    </row>
    <row r="331" spans="3:10" ht="15.75" customHeight="1">
      <c r="C331" s="30"/>
      <c r="D331" s="206"/>
      <c r="E331" s="1"/>
      <c r="F331" s="424"/>
      <c r="J331" s="1"/>
    </row>
    <row r="332" spans="3:10">
      <c r="C332" s="30"/>
      <c r="D332" s="206"/>
      <c r="E332" s="1"/>
      <c r="F332" s="424"/>
      <c r="J332" s="1"/>
    </row>
    <row r="333" spans="3:10">
      <c r="C333" s="30"/>
      <c r="D333" s="206"/>
      <c r="E333" s="1"/>
      <c r="F333" s="424"/>
      <c r="J333" s="1"/>
    </row>
    <row r="334" spans="3:10">
      <c r="C334" s="30"/>
      <c r="D334" s="206"/>
      <c r="E334" s="1"/>
      <c r="F334" s="424"/>
      <c r="J334" s="1"/>
    </row>
    <row r="335" spans="3:10" ht="14.25" customHeight="1">
      <c r="C335" s="30"/>
      <c r="D335" s="206"/>
      <c r="E335" s="1"/>
      <c r="F335" s="424"/>
      <c r="J335" s="1"/>
    </row>
    <row r="336" spans="3:10" ht="54" customHeight="1">
      <c r="C336" s="30"/>
      <c r="D336" s="206"/>
      <c r="E336" s="1"/>
      <c r="F336" s="424"/>
      <c r="J336" s="1"/>
    </row>
    <row r="337" spans="3:10">
      <c r="C337" s="30"/>
      <c r="D337" s="206"/>
      <c r="E337" s="1"/>
      <c r="F337" s="424"/>
      <c r="J337" s="1"/>
    </row>
    <row r="338" spans="3:10">
      <c r="C338" s="30"/>
      <c r="D338" s="206"/>
      <c r="E338" s="1"/>
      <c r="F338" s="424"/>
      <c r="J338" s="1"/>
    </row>
    <row r="339" spans="3:10" ht="15" customHeight="1">
      <c r="C339" s="30"/>
      <c r="D339" s="206"/>
      <c r="E339" s="1"/>
      <c r="F339" s="424"/>
      <c r="J339" s="1"/>
    </row>
    <row r="340" spans="3:10">
      <c r="C340" s="30"/>
      <c r="D340" s="206"/>
      <c r="E340" s="1"/>
      <c r="F340" s="424"/>
      <c r="J340" s="1"/>
    </row>
    <row r="341" spans="3:10">
      <c r="C341" s="30"/>
      <c r="D341" s="206"/>
      <c r="E341" s="1"/>
      <c r="F341" s="424"/>
      <c r="J341" s="1"/>
    </row>
    <row r="342" spans="3:10">
      <c r="C342" s="30"/>
      <c r="D342" s="206"/>
      <c r="E342" s="1"/>
      <c r="F342" s="424"/>
      <c r="J342" s="1"/>
    </row>
    <row r="343" spans="3:10" ht="27.75" customHeight="1">
      <c r="C343" s="30"/>
      <c r="D343" s="206"/>
      <c r="E343" s="1"/>
      <c r="F343" s="424"/>
      <c r="J343" s="1"/>
    </row>
    <row r="344" spans="3:10">
      <c r="C344" s="30"/>
      <c r="D344" s="206"/>
      <c r="E344" s="1"/>
      <c r="F344" s="424"/>
      <c r="J344" s="1"/>
    </row>
    <row r="345" spans="3:10">
      <c r="C345" s="30"/>
      <c r="D345" s="206"/>
      <c r="E345" s="1"/>
      <c r="F345" s="424"/>
      <c r="J345" s="1"/>
    </row>
    <row r="346" spans="3:10" ht="13.5" customHeight="1">
      <c r="C346" s="30"/>
      <c r="D346" s="206"/>
      <c r="E346" s="1"/>
      <c r="F346" s="424"/>
      <c r="J346" s="1"/>
    </row>
    <row r="347" spans="3:10">
      <c r="C347" s="30"/>
      <c r="D347" s="206"/>
      <c r="E347" s="1"/>
      <c r="F347" s="424"/>
      <c r="J347" s="1"/>
    </row>
    <row r="348" spans="3:10">
      <c r="C348" s="30"/>
      <c r="D348" s="206"/>
      <c r="E348" s="1"/>
      <c r="F348" s="424"/>
      <c r="J348" s="1"/>
    </row>
    <row r="349" spans="3:10">
      <c r="C349" s="30"/>
      <c r="D349" s="206"/>
      <c r="E349" s="1"/>
      <c r="F349" s="424"/>
      <c r="J349" s="1"/>
    </row>
    <row r="350" spans="3:10">
      <c r="C350" s="30"/>
      <c r="D350" s="206"/>
      <c r="E350" s="1"/>
      <c r="F350" s="424"/>
      <c r="J350" s="1"/>
    </row>
    <row r="351" spans="3:10" ht="12.75" customHeight="1">
      <c r="C351" s="30"/>
      <c r="D351" s="206"/>
      <c r="E351" s="1"/>
      <c r="F351" s="424"/>
      <c r="J351" s="1"/>
    </row>
    <row r="352" spans="3:10">
      <c r="C352" s="30"/>
      <c r="D352" s="206"/>
      <c r="E352" s="1"/>
      <c r="F352" s="424"/>
      <c r="J352" s="1"/>
    </row>
    <row r="353" spans="3:10">
      <c r="C353" s="30"/>
      <c r="D353" s="206"/>
      <c r="E353" s="1"/>
      <c r="F353" s="424"/>
      <c r="J353" s="1"/>
    </row>
    <row r="354" spans="3:10">
      <c r="C354" s="30"/>
      <c r="D354" s="206"/>
      <c r="E354" s="1"/>
      <c r="F354" s="424"/>
      <c r="J354" s="1"/>
    </row>
    <row r="355" spans="3:10">
      <c r="C355" s="30"/>
      <c r="D355" s="206"/>
      <c r="E355" s="1"/>
      <c r="F355" s="424"/>
      <c r="J355" s="1"/>
    </row>
    <row r="356" spans="3:10">
      <c r="C356" s="30"/>
      <c r="D356" s="206"/>
      <c r="E356" s="1"/>
      <c r="F356" s="424"/>
      <c r="J356" s="1"/>
    </row>
    <row r="357" spans="3:10">
      <c r="C357" s="30"/>
      <c r="D357" s="206"/>
      <c r="E357" s="1"/>
      <c r="F357" s="424"/>
      <c r="J357" s="1"/>
    </row>
    <row r="358" spans="3:10">
      <c r="C358" s="30"/>
      <c r="D358" s="206"/>
      <c r="E358" s="1"/>
      <c r="F358" s="424"/>
      <c r="J358" s="1"/>
    </row>
    <row r="359" spans="3:10" ht="15" customHeight="1">
      <c r="C359" s="30"/>
      <c r="D359" s="206"/>
      <c r="E359" s="1"/>
      <c r="F359" s="424"/>
      <c r="J359" s="1"/>
    </row>
    <row r="360" spans="3:10">
      <c r="C360" s="30"/>
      <c r="D360" s="206"/>
      <c r="E360" s="1"/>
      <c r="F360" s="424"/>
      <c r="J360" s="1"/>
    </row>
    <row r="361" spans="3:10">
      <c r="C361" s="30"/>
      <c r="D361" s="206"/>
      <c r="E361" s="1"/>
      <c r="F361" s="424"/>
      <c r="J361" s="1"/>
    </row>
    <row r="362" spans="3:10">
      <c r="C362" s="30"/>
      <c r="D362" s="206"/>
      <c r="E362" s="1"/>
      <c r="F362" s="424"/>
      <c r="J362" s="1"/>
    </row>
    <row r="363" spans="3:10">
      <c r="C363" s="30"/>
      <c r="D363" s="206"/>
      <c r="E363" s="1"/>
      <c r="F363" s="424"/>
      <c r="J363" s="1"/>
    </row>
    <row r="364" spans="3:10">
      <c r="C364" s="30"/>
      <c r="D364" s="206"/>
      <c r="E364" s="1"/>
      <c r="F364" s="424"/>
      <c r="J364" s="1"/>
    </row>
    <row r="365" spans="3:10">
      <c r="C365" s="30"/>
      <c r="D365" s="206"/>
      <c r="E365" s="1"/>
      <c r="F365" s="424"/>
      <c r="J365" s="1"/>
    </row>
    <row r="366" spans="3:10">
      <c r="C366" s="30"/>
      <c r="D366" s="206"/>
      <c r="E366" s="1"/>
      <c r="F366" s="424"/>
      <c r="J366" s="1"/>
    </row>
    <row r="367" spans="3:10">
      <c r="C367" s="30"/>
      <c r="D367" s="206"/>
      <c r="E367" s="1"/>
      <c r="F367" s="424"/>
      <c r="J367" s="1"/>
    </row>
    <row r="368" spans="3:10">
      <c r="C368" s="30"/>
      <c r="D368" s="206"/>
      <c r="E368" s="1"/>
      <c r="F368" s="424"/>
      <c r="J368" s="1"/>
    </row>
    <row r="369" spans="3:10">
      <c r="C369" s="30"/>
      <c r="D369" s="206"/>
      <c r="E369" s="1"/>
      <c r="F369" s="424"/>
      <c r="J369" s="1"/>
    </row>
    <row r="370" spans="3:10">
      <c r="C370" s="30"/>
      <c r="D370" s="206"/>
      <c r="E370" s="1"/>
      <c r="F370" s="424"/>
      <c r="J370" s="1"/>
    </row>
    <row r="371" spans="3:10">
      <c r="C371" s="30"/>
      <c r="D371" s="206"/>
      <c r="E371" s="1"/>
      <c r="F371" s="424"/>
      <c r="J371" s="1"/>
    </row>
    <row r="372" spans="3:10">
      <c r="C372" s="30"/>
      <c r="D372" s="206"/>
      <c r="E372" s="1"/>
      <c r="F372" s="424"/>
      <c r="J372" s="1"/>
    </row>
    <row r="373" spans="3:10">
      <c r="C373" s="30"/>
      <c r="D373" s="206"/>
      <c r="E373" s="1"/>
      <c r="F373" s="424"/>
      <c r="J373" s="1"/>
    </row>
    <row r="374" spans="3:10">
      <c r="C374" s="30"/>
      <c r="D374" s="206"/>
      <c r="E374" s="1"/>
      <c r="F374" s="424"/>
      <c r="J374" s="1"/>
    </row>
    <row r="375" spans="3:10">
      <c r="C375" s="30"/>
      <c r="D375" s="206"/>
      <c r="E375" s="1"/>
      <c r="F375" s="424"/>
      <c r="J375" s="1"/>
    </row>
    <row r="376" spans="3:10">
      <c r="C376" s="30"/>
      <c r="D376" s="206"/>
      <c r="E376" s="1"/>
      <c r="F376" s="424"/>
      <c r="J376" s="1"/>
    </row>
    <row r="377" spans="3:10">
      <c r="C377" s="30"/>
      <c r="D377" s="206"/>
      <c r="E377" s="1"/>
      <c r="F377" s="424"/>
      <c r="J377" s="1"/>
    </row>
    <row r="378" spans="3:10">
      <c r="C378" s="30"/>
      <c r="D378" s="206"/>
      <c r="E378" s="1"/>
      <c r="F378" s="424"/>
      <c r="J378" s="1"/>
    </row>
    <row r="379" spans="3:10">
      <c r="C379" s="30"/>
      <c r="D379" s="206"/>
      <c r="E379" s="1"/>
      <c r="F379" s="424"/>
      <c r="J379" s="1"/>
    </row>
    <row r="380" spans="3:10">
      <c r="C380" s="30"/>
      <c r="D380" s="206"/>
      <c r="E380" s="1"/>
      <c r="F380" s="424"/>
      <c r="J380" s="1"/>
    </row>
    <row r="381" spans="3:10">
      <c r="C381" s="30"/>
      <c r="D381" s="206"/>
      <c r="E381" s="1"/>
      <c r="F381" s="424"/>
      <c r="J381" s="1"/>
    </row>
    <row r="382" spans="3:10">
      <c r="C382" s="30"/>
      <c r="D382" s="206"/>
      <c r="E382" s="1"/>
      <c r="F382" s="424"/>
      <c r="J382" s="1"/>
    </row>
    <row r="383" spans="3:10">
      <c r="C383" s="30"/>
      <c r="D383" s="206"/>
      <c r="E383" s="1"/>
      <c r="F383" s="424"/>
      <c r="J383" s="1"/>
    </row>
    <row r="384" spans="3:10">
      <c r="C384" s="30"/>
      <c r="D384" s="206"/>
      <c r="E384" s="1"/>
      <c r="F384" s="424"/>
      <c r="J384" s="1"/>
    </row>
    <row r="385" spans="3:10">
      <c r="C385" s="30"/>
      <c r="D385" s="206"/>
      <c r="E385" s="1"/>
      <c r="F385" s="424"/>
      <c r="J385" s="1"/>
    </row>
    <row r="386" spans="3:10">
      <c r="C386" s="30"/>
      <c r="D386" s="206"/>
      <c r="E386" s="1"/>
      <c r="F386" s="424"/>
      <c r="J386" s="1"/>
    </row>
    <row r="387" spans="3:10">
      <c r="C387" s="30"/>
      <c r="D387" s="206"/>
      <c r="E387" s="1"/>
      <c r="F387" s="424"/>
      <c r="J387" s="1"/>
    </row>
    <row r="388" spans="3:10">
      <c r="C388" s="30"/>
      <c r="D388" s="206"/>
      <c r="E388" s="1"/>
      <c r="F388" s="424"/>
      <c r="J388" s="1"/>
    </row>
    <row r="389" spans="3:10">
      <c r="C389" s="30"/>
      <c r="D389" s="206"/>
      <c r="E389" s="1"/>
      <c r="F389" s="424"/>
      <c r="J389" s="1"/>
    </row>
    <row r="390" spans="3:10">
      <c r="C390" s="30"/>
      <c r="D390" s="206"/>
      <c r="E390" s="1"/>
      <c r="F390" s="424"/>
      <c r="J390" s="1"/>
    </row>
    <row r="391" spans="3:10">
      <c r="C391" s="30"/>
      <c r="D391" s="206"/>
      <c r="E391" s="1"/>
      <c r="F391" s="424"/>
      <c r="J391" s="1"/>
    </row>
    <row r="392" spans="3:10">
      <c r="C392" s="30"/>
      <c r="D392" s="206"/>
      <c r="E392" s="1"/>
      <c r="F392" s="424"/>
      <c r="J392" s="1"/>
    </row>
    <row r="393" spans="3:10">
      <c r="C393" s="30"/>
      <c r="D393" s="206"/>
      <c r="E393" s="1"/>
      <c r="F393" s="424"/>
      <c r="J393" s="1"/>
    </row>
    <row r="394" spans="3:10">
      <c r="C394" s="30"/>
      <c r="D394" s="206"/>
      <c r="E394" s="1"/>
      <c r="F394" s="424"/>
      <c r="J394" s="1"/>
    </row>
    <row r="395" spans="3:10">
      <c r="C395" s="30"/>
      <c r="D395" s="206"/>
      <c r="E395" s="1"/>
      <c r="F395" s="424"/>
      <c r="J395" s="1"/>
    </row>
    <row r="396" spans="3:10">
      <c r="C396" s="30"/>
      <c r="D396" s="206"/>
      <c r="E396" s="1"/>
      <c r="F396" s="424"/>
      <c r="J396" s="1"/>
    </row>
    <row r="397" spans="3:10">
      <c r="C397" s="30"/>
      <c r="D397" s="206"/>
      <c r="E397" s="1"/>
      <c r="F397" s="424"/>
      <c r="J397" s="1"/>
    </row>
    <row r="398" spans="3:10" ht="52.5" customHeight="1">
      <c r="C398" s="30"/>
      <c r="D398" s="206"/>
      <c r="E398" s="1"/>
      <c r="F398" s="424"/>
      <c r="J398" s="1"/>
    </row>
    <row r="399" spans="3:10">
      <c r="C399" s="30"/>
      <c r="D399" s="206"/>
      <c r="E399" s="1"/>
      <c r="F399" s="424"/>
      <c r="J399" s="1"/>
    </row>
    <row r="400" spans="3:10">
      <c r="C400" s="30"/>
      <c r="D400" s="206"/>
      <c r="E400" s="1"/>
      <c r="F400" s="424"/>
      <c r="J400" s="1"/>
    </row>
    <row r="401" spans="3:10">
      <c r="C401" s="30"/>
      <c r="D401" s="206"/>
      <c r="E401" s="1"/>
      <c r="F401" s="424"/>
      <c r="J401" s="1"/>
    </row>
    <row r="402" spans="3:10">
      <c r="C402" s="30"/>
      <c r="D402" s="206"/>
      <c r="E402" s="1"/>
      <c r="F402" s="424"/>
      <c r="J402" s="1"/>
    </row>
    <row r="403" spans="3:10">
      <c r="C403" s="30"/>
      <c r="D403" s="206"/>
      <c r="E403" s="1"/>
      <c r="F403" s="424"/>
      <c r="J403" s="1"/>
    </row>
    <row r="404" spans="3:10" ht="51.75" customHeight="1">
      <c r="C404" s="30"/>
      <c r="D404" s="206"/>
      <c r="E404" s="1"/>
      <c r="F404" s="424"/>
      <c r="J404" s="1"/>
    </row>
    <row r="405" spans="3:10">
      <c r="C405" s="30"/>
      <c r="D405" s="206"/>
      <c r="E405" s="1"/>
      <c r="F405" s="424"/>
      <c r="J405" s="1"/>
    </row>
    <row r="406" spans="3:10">
      <c r="C406" s="30"/>
      <c r="D406" s="206"/>
      <c r="E406" s="1"/>
      <c r="F406" s="424"/>
      <c r="J406" s="1"/>
    </row>
    <row r="407" spans="3:10" ht="54.75" customHeight="1">
      <c r="C407" s="30"/>
      <c r="D407" s="206"/>
      <c r="E407" s="1"/>
      <c r="F407" s="424"/>
      <c r="J407" s="1"/>
    </row>
    <row r="408" spans="3:10" ht="13.5" customHeight="1">
      <c r="C408" s="30"/>
      <c r="D408" s="206"/>
      <c r="E408" s="1"/>
      <c r="F408" s="424"/>
      <c r="J408" s="1"/>
    </row>
    <row r="409" spans="3:10" ht="13.5" customHeight="1">
      <c r="C409" s="30"/>
      <c r="D409" s="206"/>
      <c r="E409" s="1"/>
      <c r="F409" s="424"/>
      <c r="J409" s="1"/>
    </row>
    <row r="410" spans="3:10">
      <c r="C410" s="30"/>
      <c r="D410" s="206"/>
      <c r="E410" s="1"/>
      <c r="F410" s="424"/>
      <c r="J410" s="1"/>
    </row>
    <row r="411" spans="3:10" ht="88.5" customHeight="1">
      <c r="C411" s="30"/>
      <c r="D411" s="206"/>
      <c r="E411" s="1"/>
      <c r="F411" s="424"/>
      <c r="J411" s="1"/>
    </row>
    <row r="412" spans="3:10" ht="54" customHeight="1">
      <c r="C412" s="30"/>
      <c r="D412" s="206"/>
      <c r="E412" s="1"/>
      <c r="F412" s="424"/>
      <c r="J412" s="1"/>
    </row>
    <row r="413" spans="3:10">
      <c r="C413" s="30"/>
      <c r="D413" s="206"/>
      <c r="E413" s="1"/>
      <c r="F413" s="424"/>
      <c r="J413" s="1"/>
    </row>
    <row r="414" spans="3:10">
      <c r="C414" s="30"/>
      <c r="D414" s="206"/>
      <c r="E414" s="1"/>
      <c r="F414" s="424"/>
      <c r="J414" s="1"/>
    </row>
    <row r="415" spans="3:10" ht="55.5" customHeight="1">
      <c r="C415" s="30"/>
      <c r="D415" s="206"/>
      <c r="E415" s="1"/>
      <c r="F415" s="424"/>
      <c r="J415" s="1"/>
    </row>
    <row r="416" spans="3:10">
      <c r="C416" s="30"/>
      <c r="D416" s="206"/>
      <c r="E416" s="1"/>
      <c r="F416" s="424"/>
      <c r="J416" s="1"/>
    </row>
    <row r="417" spans="3:10">
      <c r="C417" s="30"/>
      <c r="D417" s="206"/>
      <c r="E417" s="1"/>
      <c r="F417" s="424"/>
      <c r="J417" s="1"/>
    </row>
    <row r="418" spans="3:10">
      <c r="C418" s="30"/>
      <c r="D418" s="206"/>
      <c r="E418" s="1"/>
      <c r="F418" s="424"/>
      <c r="J418" s="1"/>
    </row>
    <row r="419" spans="3:10" ht="51" customHeight="1">
      <c r="C419" s="30"/>
      <c r="D419" s="206"/>
      <c r="E419" s="1"/>
      <c r="F419" s="424"/>
      <c r="J419" s="1"/>
    </row>
    <row r="420" spans="3:10" ht="56.25" customHeight="1">
      <c r="C420" s="30"/>
      <c r="D420" s="206"/>
      <c r="E420" s="1"/>
      <c r="F420" s="424"/>
      <c r="J420" s="1"/>
    </row>
    <row r="421" spans="3:10">
      <c r="C421" s="30"/>
      <c r="D421" s="206"/>
      <c r="E421" s="1"/>
      <c r="F421" s="424"/>
      <c r="J421" s="1"/>
    </row>
    <row r="422" spans="3:10">
      <c r="C422" s="30"/>
      <c r="D422" s="206"/>
      <c r="E422" s="1"/>
      <c r="F422" s="424"/>
      <c r="J422" s="1"/>
    </row>
    <row r="423" spans="3:10" ht="54.75" customHeight="1">
      <c r="C423" s="30"/>
      <c r="D423" s="206"/>
      <c r="E423" s="1"/>
      <c r="F423" s="424"/>
      <c r="J423" s="1"/>
    </row>
    <row r="424" spans="3:10">
      <c r="C424" s="30"/>
      <c r="D424" s="206"/>
      <c r="E424" s="1"/>
      <c r="F424" s="424"/>
      <c r="J424" s="1"/>
    </row>
    <row r="425" spans="3:10">
      <c r="C425" s="30"/>
      <c r="D425" s="206"/>
      <c r="E425" s="1"/>
      <c r="F425" s="424"/>
      <c r="J425" s="1"/>
    </row>
    <row r="426" spans="3:10" ht="15.75" customHeight="1">
      <c r="C426" s="30"/>
      <c r="D426" s="206"/>
      <c r="E426" s="1"/>
      <c r="F426" s="424"/>
      <c r="J426" s="1"/>
    </row>
    <row r="427" spans="3:10" ht="39.75" customHeight="1">
      <c r="C427" s="30"/>
      <c r="D427" s="206"/>
      <c r="E427" s="1"/>
      <c r="F427" s="424"/>
      <c r="J427" s="1"/>
    </row>
    <row r="428" spans="3:10">
      <c r="C428" s="30"/>
      <c r="D428" s="206"/>
      <c r="E428" s="1"/>
      <c r="F428" s="424"/>
      <c r="J428" s="1"/>
    </row>
    <row r="429" spans="3:10">
      <c r="C429" s="30"/>
      <c r="D429" s="206"/>
      <c r="E429" s="1"/>
      <c r="F429" s="424"/>
      <c r="J429" s="1"/>
    </row>
    <row r="430" spans="3:10">
      <c r="C430" s="30"/>
      <c r="D430" s="206"/>
      <c r="E430" s="1"/>
      <c r="F430" s="424"/>
      <c r="J430" s="1"/>
    </row>
    <row r="431" spans="3:10">
      <c r="C431" s="30"/>
      <c r="D431" s="206"/>
      <c r="E431" s="1"/>
      <c r="F431" s="424"/>
      <c r="J431" s="1"/>
    </row>
    <row r="432" spans="3:10">
      <c r="C432" s="30"/>
      <c r="D432" s="206"/>
      <c r="E432" s="1"/>
      <c r="F432" s="424"/>
      <c r="J432" s="1"/>
    </row>
    <row r="433" spans="3:10">
      <c r="C433" s="30"/>
      <c r="D433" s="206"/>
      <c r="E433" s="1"/>
      <c r="F433" s="424"/>
      <c r="J433" s="1"/>
    </row>
    <row r="434" spans="3:10">
      <c r="C434" s="30"/>
      <c r="D434" s="206"/>
      <c r="E434" s="1"/>
      <c r="F434" s="424"/>
      <c r="J434" s="1"/>
    </row>
    <row r="435" spans="3:10">
      <c r="C435" s="30"/>
      <c r="D435" s="206"/>
      <c r="E435" s="1"/>
      <c r="F435" s="424"/>
      <c r="J435" s="1"/>
    </row>
    <row r="436" spans="3:10">
      <c r="C436" s="30"/>
      <c r="D436" s="206"/>
      <c r="E436" s="1"/>
      <c r="F436" s="424"/>
      <c r="J436" s="1"/>
    </row>
    <row r="437" spans="3:10">
      <c r="C437" s="30"/>
      <c r="D437" s="206"/>
      <c r="E437" s="1"/>
      <c r="F437" s="424"/>
      <c r="J437" s="1"/>
    </row>
    <row r="438" spans="3:10">
      <c r="C438" s="30"/>
      <c r="D438" s="206"/>
      <c r="E438" s="1"/>
      <c r="F438" s="424"/>
      <c r="J438" s="1"/>
    </row>
    <row r="439" spans="3:10">
      <c r="C439" s="30"/>
      <c r="D439" s="206"/>
      <c r="E439" s="1"/>
      <c r="F439" s="424"/>
      <c r="J439" s="1"/>
    </row>
    <row r="440" spans="3:10">
      <c r="C440" s="30"/>
      <c r="D440" s="206"/>
      <c r="E440" s="1"/>
      <c r="F440" s="424"/>
      <c r="J440" s="1"/>
    </row>
    <row r="441" spans="3:10">
      <c r="C441" s="30"/>
      <c r="D441" s="206"/>
      <c r="E441" s="1"/>
      <c r="F441" s="424"/>
      <c r="J441" s="1"/>
    </row>
    <row r="442" spans="3:10">
      <c r="C442" s="30"/>
      <c r="D442" s="206"/>
      <c r="E442" s="1"/>
      <c r="F442" s="424"/>
      <c r="J442" s="1"/>
    </row>
    <row r="443" spans="3:10">
      <c r="C443" s="30"/>
      <c r="D443" s="206"/>
      <c r="E443" s="1"/>
      <c r="F443" s="424"/>
      <c r="J443" s="1"/>
    </row>
    <row r="444" spans="3:10">
      <c r="C444" s="30"/>
      <c r="D444" s="206"/>
      <c r="E444" s="1"/>
      <c r="F444" s="424"/>
      <c r="J444" s="1"/>
    </row>
    <row r="445" spans="3:10">
      <c r="C445" s="30"/>
      <c r="D445" s="206"/>
      <c r="E445" s="1"/>
      <c r="F445" s="424"/>
      <c r="J445" s="1"/>
    </row>
    <row r="446" spans="3:10">
      <c r="C446" s="30"/>
      <c r="D446" s="206"/>
      <c r="E446" s="1"/>
      <c r="F446" s="424"/>
      <c r="J446" s="1"/>
    </row>
    <row r="447" spans="3:10">
      <c r="C447" s="30"/>
      <c r="D447" s="206"/>
      <c r="E447" s="1"/>
      <c r="F447" s="424"/>
      <c r="J447" s="1"/>
    </row>
    <row r="448" spans="3:10">
      <c r="C448" s="30"/>
      <c r="D448" s="206"/>
      <c r="E448" s="1"/>
      <c r="F448" s="424"/>
      <c r="J448" s="1"/>
    </row>
    <row r="449" spans="3:10">
      <c r="C449" s="30"/>
      <c r="D449" s="206"/>
      <c r="E449" s="1"/>
      <c r="F449" s="424"/>
      <c r="J449" s="1"/>
    </row>
    <row r="450" spans="3:10">
      <c r="C450" s="30"/>
      <c r="D450" s="206"/>
      <c r="E450" s="1"/>
      <c r="F450" s="424"/>
      <c r="J450" s="1"/>
    </row>
    <row r="451" spans="3:10">
      <c r="C451" s="30"/>
      <c r="D451" s="206"/>
      <c r="E451" s="1"/>
      <c r="F451" s="424"/>
      <c r="J451" s="1"/>
    </row>
    <row r="452" spans="3:10">
      <c r="C452" s="30"/>
      <c r="D452" s="206"/>
      <c r="E452" s="1"/>
      <c r="F452" s="424"/>
      <c r="J452" s="1"/>
    </row>
    <row r="453" spans="3:10">
      <c r="C453" s="30"/>
      <c r="D453" s="206"/>
      <c r="E453" s="1"/>
      <c r="F453" s="424"/>
      <c r="J453" s="1"/>
    </row>
    <row r="454" spans="3:10">
      <c r="C454" s="30"/>
      <c r="D454" s="206"/>
      <c r="E454" s="1"/>
      <c r="F454" s="424"/>
      <c r="J454" s="1"/>
    </row>
    <row r="455" spans="3:10" ht="14.25" customHeight="1">
      <c r="C455" s="30"/>
      <c r="D455" s="206"/>
      <c r="E455" s="1"/>
      <c r="F455" s="424"/>
      <c r="J455" s="1"/>
    </row>
    <row r="456" spans="3:10">
      <c r="C456" s="30"/>
      <c r="D456" s="206"/>
      <c r="E456" s="1"/>
      <c r="F456" s="424"/>
      <c r="J456" s="1"/>
    </row>
    <row r="457" spans="3:10" ht="28.5" customHeight="1">
      <c r="C457" s="30"/>
      <c r="D457" s="206"/>
      <c r="E457" s="1"/>
      <c r="F457" s="424"/>
      <c r="J457" s="1"/>
    </row>
    <row r="458" spans="3:10">
      <c r="C458" s="30"/>
      <c r="D458" s="206"/>
      <c r="E458" s="1"/>
      <c r="F458" s="424"/>
      <c r="J458" s="1"/>
    </row>
    <row r="459" spans="3:10">
      <c r="C459" s="30"/>
      <c r="D459" s="206"/>
      <c r="E459" s="1"/>
      <c r="F459" s="424"/>
      <c r="J459" s="1"/>
    </row>
    <row r="460" spans="3:10" ht="15" customHeight="1">
      <c r="C460" s="30"/>
      <c r="D460" s="206"/>
      <c r="E460" s="1"/>
      <c r="F460" s="424"/>
      <c r="J460" s="1"/>
    </row>
    <row r="461" spans="3:10">
      <c r="C461" s="30"/>
      <c r="D461" s="206"/>
      <c r="E461" s="1"/>
      <c r="F461" s="424"/>
      <c r="J461" s="1"/>
    </row>
    <row r="462" spans="3:10">
      <c r="C462" s="30"/>
      <c r="D462" s="206"/>
      <c r="E462" s="1"/>
      <c r="F462" s="424"/>
      <c r="J462" s="1"/>
    </row>
    <row r="463" spans="3:10">
      <c r="C463" s="30"/>
      <c r="D463" s="206"/>
      <c r="E463" s="1"/>
      <c r="F463" s="424"/>
      <c r="J463" s="1"/>
    </row>
    <row r="464" spans="3:10">
      <c r="C464" s="30"/>
      <c r="D464" s="206"/>
      <c r="E464" s="1"/>
      <c r="F464" s="424"/>
      <c r="J464" s="1"/>
    </row>
    <row r="465" spans="3:10" ht="15" customHeight="1">
      <c r="C465" s="30"/>
      <c r="D465" s="206"/>
      <c r="E465" s="1"/>
      <c r="F465" s="424"/>
      <c r="J465" s="1"/>
    </row>
    <row r="466" spans="3:10" ht="26.25" customHeight="1">
      <c r="C466" s="30"/>
      <c r="D466" s="206"/>
      <c r="E466" s="1"/>
      <c r="F466" s="424"/>
      <c r="J466" s="1"/>
    </row>
    <row r="467" spans="3:10">
      <c r="C467" s="30"/>
      <c r="D467" s="206"/>
      <c r="E467" s="1"/>
      <c r="F467" s="424"/>
      <c r="J467" s="1"/>
    </row>
    <row r="468" spans="3:10">
      <c r="C468" s="30"/>
      <c r="D468" s="206"/>
      <c r="E468" s="1"/>
      <c r="F468" s="424"/>
      <c r="J468" s="1"/>
    </row>
    <row r="469" spans="3:10">
      <c r="C469" s="30"/>
      <c r="D469" s="206"/>
      <c r="E469" s="1"/>
      <c r="F469" s="424"/>
      <c r="J469" s="1"/>
    </row>
    <row r="470" spans="3:10">
      <c r="C470" s="30"/>
      <c r="D470" s="206"/>
      <c r="E470" s="1"/>
      <c r="F470" s="424"/>
      <c r="J470" s="1"/>
    </row>
    <row r="471" spans="3:10">
      <c r="C471" s="30"/>
      <c r="D471" s="206"/>
      <c r="E471" s="1"/>
      <c r="F471" s="424"/>
      <c r="J471" s="1"/>
    </row>
    <row r="472" spans="3:10">
      <c r="C472" s="30"/>
      <c r="D472" s="206"/>
      <c r="E472" s="1"/>
      <c r="F472" s="424"/>
      <c r="J472" s="1"/>
    </row>
    <row r="473" spans="3:10">
      <c r="C473" s="30"/>
      <c r="D473" s="206"/>
      <c r="E473" s="1"/>
      <c r="F473" s="424"/>
      <c r="J473" s="1"/>
    </row>
    <row r="474" spans="3:10">
      <c r="C474" s="30"/>
      <c r="D474" s="206"/>
      <c r="E474" s="1"/>
      <c r="F474" s="424"/>
      <c r="J474" s="1"/>
    </row>
    <row r="475" spans="3:10">
      <c r="C475" s="30"/>
      <c r="D475" s="206"/>
      <c r="E475" s="1"/>
      <c r="F475" s="424"/>
      <c r="J475" s="1"/>
    </row>
    <row r="476" spans="3:10">
      <c r="C476" s="30"/>
      <c r="D476" s="206"/>
      <c r="E476" s="1"/>
      <c r="F476" s="424"/>
      <c r="J476" s="1"/>
    </row>
    <row r="477" spans="3:10">
      <c r="C477" s="30"/>
      <c r="D477" s="206"/>
      <c r="E477" s="1"/>
      <c r="F477" s="424"/>
      <c r="J477" s="1"/>
    </row>
    <row r="478" spans="3:10">
      <c r="C478" s="30"/>
      <c r="D478" s="206"/>
      <c r="E478" s="1"/>
      <c r="F478" s="424"/>
      <c r="J478" s="1"/>
    </row>
    <row r="479" spans="3:10">
      <c r="C479" s="30"/>
      <c r="D479" s="206"/>
      <c r="E479" s="1"/>
      <c r="F479" s="424"/>
      <c r="J479" s="1"/>
    </row>
    <row r="480" spans="3:10">
      <c r="C480" s="30"/>
      <c r="D480" s="206"/>
      <c r="E480" s="1"/>
      <c r="F480" s="424"/>
      <c r="J480" s="1"/>
    </row>
    <row r="481" spans="3:10">
      <c r="C481" s="30"/>
      <c r="D481" s="206"/>
      <c r="E481" s="1"/>
      <c r="F481" s="424"/>
      <c r="J481" s="1"/>
    </row>
    <row r="482" spans="3:10">
      <c r="C482" s="30"/>
      <c r="D482" s="206"/>
      <c r="E482" s="1"/>
      <c r="F482" s="424"/>
      <c r="J482" s="1"/>
    </row>
    <row r="483" spans="3:10">
      <c r="C483" s="30"/>
      <c r="D483" s="206"/>
      <c r="E483" s="1"/>
      <c r="F483" s="424"/>
      <c r="J483" s="1"/>
    </row>
    <row r="484" spans="3:10">
      <c r="C484" s="30"/>
      <c r="D484" s="206"/>
      <c r="E484" s="1"/>
      <c r="F484" s="424"/>
      <c r="J484" s="1"/>
    </row>
    <row r="485" spans="3:10">
      <c r="C485" s="30"/>
      <c r="D485" s="206"/>
      <c r="E485" s="1"/>
      <c r="F485" s="424"/>
      <c r="J485" s="1"/>
    </row>
    <row r="486" spans="3:10">
      <c r="C486" s="30"/>
      <c r="D486" s="206"/>
      <c r="E486" s="1"/>
      <c r="F486" s="424"/>
      <c r="J486" s="1"/>
    </row>
    <row r="487" spans="3:10">
      <c r="C487" s="30"/>
      <c r="D487" s="206"/>
      <c r="E487" s="1"/>
      <c r="F487" s="424"/>
      <c r="J487" s="1"/>
    </row>
    <row r="488" spans="3:10">
      <c r="C488" s="30"/>
      <c r="D488" s="206"/>
      <c r="E488" s="1"/>
      <c r="F488" s="424"/>
      <c r="J488" s="1"/>
    </row>
    <row r="489" spans="3:10">
      <c r="C489" s="30"/>
      <c r="D489" s="206"/>
      <c r="E489" s="1"/>
      <c r="F489" s="424"/>
      <c r="J489" s="1"/>
    </row>
    <row r="490" spans="3:10">
      <c r="C490" s="30"/>
      <c r="D490" s="206"/>
      <c r="E490" s="1"/>
      <c r="F490" s="424"/>
      <c r="J490" s="1"/>
    </row>
    <row r="491" spans="3:10">
      <c r="C491" s="30"/>
      <c r="D491" s="206"/>
      <c r="E491" s="1"/>
      <c r="F491" s="424"/>
      <c r="J491" s="1"/>
    </row>
    <row r="492" spans="3:10">
      <c r="C492" s="30"/>
      <c r="D492" s="206"/>
      <c r="E492" s="1"/>
      <c r="F492" s="424"/>
      <c r="J492" s="1"/>
    </row>
    <row r="493" spans="3:10" ht="16.5" customHeight="1">
      <c r="C493" s="30"/>
      <c r="D493" s="206"/>
      <c r="E493" s="1"/>
      <c r="F493" s="424"/>
      <c r="J493" s="1"/>
    </row>
    <row r="494" spans="3:10">
      <c r="C494" s="30"/>
      <c r="D494" s="206"/>
      <c r="E494" s="1"/>
      <c r="F494" s="424"/>
      <c r="J494" s="1"/>
    </row>
    <row r="495" spans="3:10">
      <c r="C495" s="30"/>
      <c r="D495" s="206"/>
      <c r="E495" s="1"/>
      <c r="F495" s="424"/>
      <c r="J495" s="1"/>
    </row>
    <row r="496" spans="3:10">
      <c r="C496" s="30"/>
      <c r="D496" s="206"/>
      <c r="E496" s="1"/>
      <c r="F496" s="424"/>
      <c r="J496" s="1"/>
    </row>
    <row r="497" spans="3:10">
      <c r="C497" s="30"/>
      <c r="D497" s="206"/>
      <c r="E497" s="1"/>
      <c r="F497" s="424"/>
      <c r="J497" s="1"/>
    </row>
    <row r="498" spans="3:10">
      <c r="C498" s="30"/>
      <c r="D498" s="206"/>
      <c r="E498" s="1"/>
      <c r="F498" s="424"/>
      <c r="J498" s="1"/>
    </row>
    <row r="499" spans="3:10">
      <c r="C499" s="30"/>
      <c r="D499" s="206"/>
      <c r="E499" s="1"/>
      <c r="F499" s="424"/>
      <c r="J499" s="1"/>
    </row>
    <row r="500" spans="3:10">
      <c r="C500" s="30"/>
      <c r="D500" s="206"/>
      <c r="E500" s="1"/>
      <c r="F500" s="424"/>
      <c r="J500" s="1"/>
    </row>
    <row r="501" spans="3:10">
      <c r="C501" s="30"/>
      <c r="D501" s="206"/>
      <c r="E501" s="1"/>
      <c r="F501" s="424"/>
      <c r="J501" s="1"/>
    </row>
    <row r="502" spans="3:10">
      <c r="C502" s="30"/>
      <c r="D502" s="206"/>
      <c r="E502" s="1"/>
      <c r="F502" s="424"/>
      <c r="J502" s="1"/>
    </row>
    <row r="503" spans="3:10">
      <c r="C503" s="30"/>
      <c r="D503" s="206"/>
      <c r="E503" s="1"/>
      <c r="F503" s="424"/>
      <c r="J503" s="1"/>
    </row>
    <row r="504" spans="3:10">
      <c r="C504" s="30"/>
      <c r="D504" s="206"/>
      <c r="E504" s="1"/>
      <c r="F504" s="424"/>
      <c r="J504" s="1"/>
    </row>
    <row r="505" spans="3:10">
      <c r="C505" s="30"/>
      <c r="D505" s="206"/>
      <c r="E505" s="1"/>
      <c r="F505" s="424"/>
      <c r="J505" s="1"/>
    </row>
    <row r="506" spans="3:10">
      <c r="C506" s="30"/>
      <c r="D506" s="206"/>
      <c r="E506" s="1"/>
      <c r="F506" s="424"/>
      <c r="J506" s="1"/>
    </row>
    <row r="507" spans="3:10">
      <c r="C507" s="30"/>
      <c r="D507" s="206"/>
      <c r="E507" s="1"/>
      <c r="F507" s="424"/>
      <c r="J507" s="1"/>
    </row>
    <row r="508" spans="3:10">
      <c r="C508" s="30"/>
      <c r="D508" s="206"/>
      <c r="E508" s="1"/>
      <c r="F508" s="424"/>
      <c r="J508" s="1"/>
    </row>
    <row r="509" spans="3:10">
      <c r="C509" s="30"/>
      <c r="D509" s="206"/>
      <c r="E509" s="1"/>
      <c r="F509" s="424"/>
      <c r="J509" s="1"/>
    </row>
    <row r="510" spans="3:10">
      <c r="C510" s="30"/>
      <c r="D510" s="206"/>
      <c r="E510" s="1"/>
      <c r="F510" s="424"/>
      <c r="J510" s="1"/>
    </row>
    <row r="511" spans="3:10">
      <c r="C511" s="30"/>
      <c r="D511" s="206"/>
      <c r="E511" s="1"/>
      <c r="F511" s="424"/>
      <c r="J511" s="1"/>
    </row>
    <row r="512" spans="3:10">
      <c r="C512" s="30"/>
      <c r="D512" s="206"/>
      <c r="E512" s="1"/>
      <c r="F512" s="424"/>
      <c r="J512" s="1"/>
    </row>
    <row r="513" spans="3:10">
      <c r="C513" s="30"/>
      <c r="D513" s="206"/>
      <c r="E513" s="1"/>
      <c r="F513" s="424"/>
      <c r="J513" s="1"/>
    </row>
    <row r="514" spans="3:10">
      <c r="C514" s="30"/>
      <c r="D514" s="206"/>
      <c r="E514" s="1"/>
      <c r="F514" s="424"/>
      <c r="J514" s="1"/>
    </row>
    <row r="515" spans="3:10">
      <c r="C515" s="30"/>
      <c r="D515" s="206"/>
      <c r="E515" s="1"/>
      <c r="F515" s="424"/>
      <c r="J515" s="1"/>
    </row>
    <row r="516" spans="3:10">
      <c r="C516" s="30"/>
      <c r="D516" s="206"/>
      <c r="E516" s="1"/>
      <c r="F516" s="424"/>
      <c r="J516" s="1"/>
    </row>
    <row r="517" spans="3:10">
      <c r="C517" s="30"/>
      <c r="D517" s="206"/>
      <c r="E517" s="1"/>
      <c r="F517" s="424"/>
      <c r="J517" s="1"/>
    </row>
    <row r="518" spans="3:10">
      <c r="C518" s="30"/>
      <c r="D518" s="206"/>
      <c r="E518" s="1"/>
      <c r="F518" s="424"/>
      <c r="J518" s="1"/>
    </row>
    <row r="519" spans="3:10">
      <c r="C519" s="30"/>
      <c r="D519" s="206"/>
      <c r="E519" s="1"/>
      <c r="F519" s="424"/>
      <c r="J519" s="1"/>
    </row>
    <row r="520" spans="3:10" ht="53.25" customHeight="1">
      <c r="C520" s="30"/>
      <c r="D520" s="206"/>
      <c r="E520" s="126"/>
      <c r="F520" s="424"/>
      <c r="J520" s="1"/>
    </row>
    <row r="521" spans="3:10" ht="13.5" customHeight="1">
      <c r="C521" s="30"/>
      <c r="D521" s="206"/>
      <c r="E521" s="1"/>
      <c r="F521" s="424"/>
      <c r="J521" s="1"/>
    </row>
    <row r="522" spans="3:10">
      <c r="C522" s="30"/>
      <c r="D522" s="206"/>
      <c r="E522" s="1"/>
      <c r="F522" s="424"/>
      <c r="J522" s="1"/>
    </row>
    <row r="523" spans="3:10">
      <c r="C523" s="30"/>
      <c r="D523" s="206"/>
      <c r="E523" s="1"/>
      <c r="F523" s="424"/>
      <c r="J523" s="1"/>
    </row>
    <row r="524" spans="3:10" ht="66.75" customHeight="1">
      <c r="C524" s="30"/>
      <c r="D524" s="206"/>
      <c r="E524" s="1"/>
      <c r="F524" s="424"/>
      <c r="J524" s="1"/>
    </row>
    <row r="525" spans="3:10" ht="14.25" customHeight="1">
      <c r="C525" s="30"/>
      <c r="D525" s="206"/>
      <c r="E525" s="1"/>
      <c r="F525" s="424"/>
      <c r="J525" s="1"/>
    </row>
    <row r="526" spans="3:10">
      <c r="C526" s="30"/>
      <c r="D526" s="206"/>
      <c r="E526" s="1"/>
      <c r="F526" s="424"/>
      <c r="J526" s="1"/>
    </row>
    <row r="527" spans="3:10">
      <c r="C527" s="30"/>
      <c r="D527" s="206"/>
      <c r="E527" s="1"/>
      <c r="F527" s="424"/>
      <c r="J527" s="1"/>
    </row>
    <row r="528" spans="3:10">
      <c r="C528" s="30"/>
      <c r="D528" s="206"/>
      <c r="E528" s="1"/>
      <c r="F528" s="424"/>
      <c r="J528" s="1"/>
    </row>
    <row r="529" spans="3:10" ht="12.75" customHeight="1">
      <c r="C529" s="30"/>
      <c r="D529" s="206"/>
      <c r="E529" s="1"/>
      <c r="F529" s="424"/>
      <c r="J529" s="1"/>
    </row>
    <row r="530" spans="3:10">
      <c r="C530" s="30"/>
      <c r="D530" s="206"/>
      <c r="E530" s="1"/>
      <c r="F530" s="424"/>
      <c r="J530" s="1"/>
    </row>
    <row r="531" spans="3:10">
      <c r="C531" s="30"/>
      <c r="D531" s="206"/>
      <c r="E531" s="1"/>
      <c r="F531" s="424"/>
      <c r="J531" s="1"/>
    </row>
    <row r="532" spans="3:10">
      <c r="C532" s="30"/>
      <c r="D532" s="206"/>
      <c r="E532" s="1"/>
      <c r="F532" s="424"/>
      <c r="J532" s="1"/>
    </row>
    <row r="533" spans="3:10">
      <c r="C533" s="30"/>
      <c r="D533" s="206"/>
      <c r="E533" s="1"/>
      <c r="F533" s="424"/>
      <c r="J533" s="1"/>
    </row>
    <row r="534" spans="3:10">
      <c r="C534" s="30"/>
      <c r="D534" s="206"/>
      <c r="E534" s="1"/>
      <c r="F534" s="424"/>
      <c r="J534" s="1"/>
    </row>
    <row r="535" spans="3:10">
      <c r="C535" s="30"/>
      <c r="D535" s="206"/>
      <c r="E535" s="1"/>
      <c r="F535" s="424"/>
      <c r="J535" s="1"/>
    </row>
    <row r="536" spans="3:10">
      <c r="C536" s="30"/>
      <c r="D536" s="206"/>
      <c r="E536" s="1"/>
      <c r="F536" s="424"/>
      <c r="J536" s="1"/>
    </row>
    <row r="537" spans="3:10">
      <c r="C537" s="30"/>
      <c r="D537" s="206"/>
      <c r="E537" s="1"/>
      <c r="F537" s="424"/>
      <c r="J537" s="1"/>
    </row>
    <row r="538" spans="3:10">
      <c r="C538" s="30"/>
      <c r="D538" s="206"/>
      <c r="E538" s="1"/>
      <c r="F538" s="424"/>
      <c r="J538" s="1"/>
    </row>
    <row r="539" spans="3:10">
      <c r="C539" s="30"/>
      <c r="D539" s="206"/>
      <c r="E539" s="1"/>
      <c r="F539" s="424"/>
      <c r="J539" s="1"/>
    </row>
    <row r="540" spans="3:10">
      <c r="C540" s="30"/>
      <c r="D540" s="206"/>
      <c r="E540" s="1"/>
      <c r="F540" s="424"/>
      <c r="J540" s="1"/>
    </row>
    <row r="541" spans="3:10">
      <c r="C541" s="30"/>
      <c r="D541" s="206"/>
      <c r="E541" s="1"/>
      <c r="F541" s="424"/>
      <c r="J541" s="1"/>
    </row>
    <row r="542" spans="3:10">
      <c r="C542" s="30"/>
      <c r="D542" s="206"/>
      <c r="E542" s="1"/>
      <c r="F542" s="424"/>
      <c r="J542" s="1"/>
    </row>
    <row r="543" spans="3:10">
      <c r="C543" s="30"/>
      <c r="D543" s="206"/>
      <c r="E543" s="1"/>
      <c r="F543" s="424"/>
      <c r="J543" s="1"/>
    </row>
    <row r="544" spans="3:10">
      <c r="C544" s="30"/>
      <c r="D544" s="206"/>
      <c r="E544" s="1"/>
      <c r="F544" s="424"/>
      <c r="J544" s="1"/>
    </row>
    <row r="545" spans="3:10" ht="55.5" customHeight="1">
      <c r="C545" s="30"/>
      <c r="D545" s="206"/>
      <c r="E545" s="1"/>
      <c r="F545" s="424"/>
      <c r="J545" s="1"/>
    </row>
    <row r="546" spans="3:10">
      <c r="C546" s="30"/>
      <c r="D546" s="206"/>
      <c r="E546" s="1"/>
      <c r="F546" s="424"/>
      <c r="J546" s="1"/>
    </row>
    <row r="547" spans="3:10">
      <c r="C547" s="30"/>
      <c r="D547" s="206"/>
      <c r="E547" s="1"/>
      <c r="F547" s="424"/>
      <c r="J547" s="1"/>
    </row>
    <row r="548" spans="3:10">
      <c r="C548" s="30"/>
      <c r="D548" s="206"/>
      <c r="E548" s="1"/>
      <c r="F548" s="424"/>
      <c r="J548" s="1"/>
    </row>
    <row r="549" spans="3:10">
      <c r="C549" s="30"/>
      <c r="D549" s="206"/>
      <c r="E549" s="1"/>
      <c r="F549" s="424"/>
      <c r="J549" s="1"/>
    </row>
    <row r="550" spans="3:10">
      <c r="C550" s="30"/>
      <c r="D550" s="206"/>
      <c r="E550" s="1"/>
      <c r="F550" s="424"/>
      <c r="J550" s="1"/>
    </row>
    <row r="551" spans="3:10">
      <c r="C551" s="30"/>
      <c r="D551" s="206"/>
      <c r="E551" s="1"/>
      <c r="F551" s="424"/>
      <c r="J551" s="1"/>
    </row>
    <row r="552" spans="3:10" ht="12.75" customHeight="1">
      <c r="C552" s="30"/>
      <c r="D552" s="206"/>
      <c r="E552" s="1"/>
      <c r="F552" s="424"/>
      <c r="J552" s="1"/>
    </row>
    <row r="553" spans="3:10">
      <c r="C553" s="30"/>
      <c r="D553" s="206"/>
      <c r="E553" s="1"/>
      <c r="F553" s="424"/>
      <c r="J553" s="1"/>
    </row>
    <row r="554" spans="3:10">
      <c r="C554" s="30"/>
      <c r="D554" s="206"/>
      <c r="E554" s="1"/>
      <c r="F554" s="424"/>
      <c r="J554" s="1"/>
    </row>
    <row r="555" spans="3:10">
      <c r="C555" s="30"/>
      <c r="D555" s="206"/>
      <c r="E555" s="1"/>
      <c r="F555" s="424"/>
      <c r="J555" s="1"/>
    </row>
    <row r="556" spans="3:10">
      <c r="C556" s="30"/>
      <c r="D556" s="206"/>
      <c r="E556" s="1"/>
      <c r="F556" s="424"/>
      <c r="J556" s="1"/>
    </row>
    <row r="557" spans="3:10">
      <c r="C557" s="30"/>
      <c r="D557" s="206"/>
      <c r="E557" s="1"/>
      <c r="F557" s="424"/>
      <c r="J557" s="1"/>
    </row>
    <row r="558" spans="3:10">
      <c r="C558" s="30"/>
      <c r="D558" s="206"/>
      <c r="E558" s="1"/>
      <c r="F558" s="424"/>
      <c r="J558" s="1"/>
    </row>
    <row r="559" spans="3:10">
      <c r="C559" s="30"/>
      <c r="D559" s="206"/>
      <c r="E559" s="1"/>
      <c r="F559" s="424"/>
      <c r="J559" s="1"/>
    </row>
    <row r="560" spans="3:10">
      <c r="C560" s="30"/>
      <c r="D560" s="206"/>
      <c r="E560" s="1"/>
      <c r="F560" s="424"/>
      <c r="J560" s="1"/>
    </row>
    <row r="561" spans="3:10">
      <c r="C561" s="30"/>
      <c r="D561" s="206"/>
      <c r="E561" s="1"/>
      <c r="F561" s="424"/>
      <c r="J561" s="1"/>
    </row>
    <row r="562" spans="3:10">
      <c r="C562" s="30"/>
      <c r="D562" s="206"/>
      <c r="E562" s="1"/>
      <c r="F562" s="424"/>
      <c r="J562" s="1"/>
    </row>
    <row r="563" spans="3:10">
      <c r="C563" s="30"/>
      <c r="D563" s="206"/>
      <c r="E563" s="1"/>
      <c r="F563" s="424"/>
      <c r="J563" s="1"/>
    </row>
    <row r="564" spans="3:10">
      <c r="C564" s="30"/>
      <c r="D564" s="206"/>
      <c r="E564" s="1"/>
      <c r="F564" s="424"/>
      <c r="J564" s="1"/>
    </row>
    <row r="565" spans="3:10">
      <c r="C565" s="30"/>
      <c r="D565" s="206"/>
      <c r="E565" s="1"/>
      <c r="F565" s="424"/>
      <c r="J565" s="1"/>
    </row>
    <row r="566" spans="3:10">
      <c r="C566" s="30"/>
      <c r="D566" s="206"/>
      <c r="E566" s="1"/>
      <c r="F566" s="424"/>
      <c r="J566" s="1"/>
    </row>
    <row r="567" spans="3:10" ht="15.75" customHeight="1">
      <c r="C567" s="30"/>
      <c r="D567" s="206"/>
      <c r="E567" s="1"/>
      <c r="F567" s="424"/>
      <c r="J567" s="1"/>
    </row>
    <row r="568" spans="3:10">
      <c r="C568" s="30"/>
      <c r="D568" s="206"/>
      <c r="E568" s="1"/>
      <c r="F568" s="424"/>
      <c r="J568" s="1"/>
    </row>
    <row r="569" spans="3:10">
      <c r="C569" s="30"/>
      <c r="D569" s="206"/>
      <c r="E569" s="1"/>
      <c r="F569" s="424"/>
      <c r="J569" s="1"/>
    </row>
    <row r="570" spans="3:10" ht="13.5" customHeight="1">
      <c r="C570" s="30"/>
      <c r="D570" s="206"/>
      <c r="E570" s="1"/>
      <c r="F570" s="424"/>
      <c r="J570" s="1"/>
    </row>
    <row r="571" spans="3:10">
      <c r="C571" s="30"/>
      <c r="D571" s="206"/>
      <c r="E571" s="1"/>
      <c r="F571" s="424"/>
      <c r="J571" s="1"/>
    </row>
    <row r="572" spans="3:10">
      <c r="C572" s="30"/>
      <c r="D572" s="206"/>
      <c r="E572" s="1"/>
      <c r="F572" s="424"/>
      <c r="J572" s="1"/>
    </row>
    <row r="573" spans="3:10">
      <c r="C573" s="30"/>
      <c r="D573" s="206"/>
      <c r="E573" s="1"/>
      <c r="F573" s="424"/>
      <c r="J573" s="1"/>
    </row>
    <row r="574" spans="3:10">
      <c r="C574" s="30"/>
      <c r="D574" s="206"/>
      <c r="E574" s="1"/>
      <c r="F574" s="424"/>
      <c r="J574" s="1"/>
    </row>
    <row r="575" spans="3:10">
      <c r="C575" s="30"/>
      <c r="D575" s="206"/>
      <c r="E575" s="1"/>
      <c r="F575" s="424"/>
      <c r="J575" s="1"/>
    </row>
    <row r="576" spans="3:10">
      <c r="C576" s="30"/>
      <c r="D576" s="206"/>
      <c r="E576" s="1"/>
      <c r="F576" s="424"/>
      <c r="J576" s="1"/>
    </row>
    <row r="577" spans="3:10">
      <c r="C577" s="30"/>
      <c r="D577" s="206"/>
      <c r="E577" s="1"/>
      <c r="F577" s="424"/>
      <c r="J577" s="1"/>
    </row>
    <row r="578" spans="3:10">
      <c r="C578" s="30"/>
      <c r="D578" s="206"/>
      <c r="E578" s="1"/>
      <c r="F578" s="424"/>
      <c r="J578" s="1"/>
    </row>
    <row r="579" spans="3:10">
      <c r="C579" s="30"/>
      <c r="D579" s="206"/>
      <c r="E579" s="1"/>
      <c r="F579" s="424"/>
      <c r="J579" s="1"/>
    </row>
    <row r="580" spans="3:10">
      <c r="C580" s="30"/>
      <c r="D580" s="206"/>
      <c r="E580" s="1"/>
      <c r="F580" s="424"/>
      <c r="J580" s="1"/>
    </row>
    <row r="581" spans="3:10">
      <c r="C581" s="30"/>
      <c r="D581" s="206"/>
      <c r="E581" s="1"/>
      <c r="F581" s="424"/>
      <c r="J581" s="1"/>
    </row>
    <row r="582" spans="3:10">
      <c r="C582" s="30"/>
      <c r="D582" s="206"/>
      <c r="E582" s="1"/>
      <c r="F582" s="424"/>
      <c r="J582" s="1"/>
    </row>
    <row r="583" spans="3:10">
      <c r="C583" s="30"/>
      <c r="D583" s="206"/>
      <c r="E583" s="1"/>
      <c r="F583" s="424"/>
      <c r="J583" s="1"/>
    </row>
    <row r="584" spans="3:10">
      <c r="C584" s="30"/>
      <c r="D584" s="206"/>
      <c r="E584" s="1"/>
      <c r="F584" s="424"/>
      <c r="J584" s="1"/>
    </row>
    <row r="585" spans="3:10">
      <c r="C585" s="30"/>
      <c r="D585" s="206"/>
      <c r="E585" s="1"/>
      <c r="F585" s="424"/>
      <c r="J585" s="1"/>
    </row>
    <row r="586" spans="3:10">
      <c r="C586" s="30"/>
      <c r="D586" s="206"/>
      <c r="E586" s="1"/>
      <c r="F586" s="424"/>
      <c r="J586" s="1"/>
    </row>
    <row r="587" spans="3:10">
      <c r="C587" s="30"/>
      <c r="D587" s="206"/>
      <c r="E587" s="1"/>
      <c r="F587" s="424"/>
      <c r="J587" s="1"/>
    </row>
    <row r="588" spans="3:10">
      <c r="C588" s="30"/>
      <c r="D588" s="206"/>
      <c r="E588" s="1"/>
      <c r="F588" s="424"/>
      <c r="J588" s="1"/>
    </row>
    <row r="589" spans="3:10">
      <c r="C589" s="30"/>
      <c r="D589" s="206"/>
      <c r="E589" s="1"/>
      <c r="F589" s="424"/>
      <c r="J589" s="1"/>
    </row>
    <row r="590" spans="3:10">
      <c r="C590" s="30"/>
      <c r="D590" s="206"/>
      <c r="E590" s="1"/>
      <c r="F590" s="424"/>
      <c r="J590" s="1"/>
    </row>
    <row r="591" spans="3:10">
      <c r="C591" s="30"/>
      <c r="D591" s="206"/>
      <c r="E591" s="1"/>
      <c r="F591" s="424"/>
      <c r="J591" s="1"/>
    </row>
    <row r="592" spans="3:10">
      <c r="C592" s="30"/>
      <c r="D592" s="206"/>
      <c r="E592" s="1"/>
      <c r="F592" s="424"/>
      <c r="J592" s="1"/>
    </row>
    <row r="593" spans="3:10" ht="28.5" customHeight="1">
      <c r="C593" s="30"/>
      <c r="D593" s="206"/>
      <c r="E593" s="1"/>
      <c r="F593" s="424"/>
      <c r="J593" s="1"/>
    </row>
    <row r="594" spans="3:10" ht="15.75" customHeight="1">
      <c r="C594" s="30"/>
      <c r="D594" s="206"/>
      <c r="E594" s="1"/>
      <c r="F594" s="424"/>
      <c r="J594" s="1"/>
    </row>
    <row r="595" spans="3:10" ht="14.25" customHeight="1">
      <c r="C595" s="30"/>
      <c r="D595" s="206"/>
      <c r="E595" s="1"/>
      <c r="F595" s="424"/>
      <c r="J595" s="1"/>
    </row>
    <row r="596" spans="3:10">
      <c r="C596" s="30"/>
      <c r="D596" s="206"/>
      <c r="E596" s="1"/>
      <c r="F596" s="424"/>
      <c r="J596" s="1"/>
    </row>
    <row r="597" spans="3:10">
      <c r="C597" s="30"/>
      <c r="D597" s="206"/>
      <c r="E597" s="1"/>
      <c r="F597" s="424"/>
      <c r="J597" s="1"/>
    </row>
    <row r="598" spans="3:10">
      <c r="C598" s="30"/>
      <c r="D598" s="206"/>
      <c r="E598" s="1"/>
      <c r="F598" s="424"/>
      <c r="J598" s="1"/>
    </row>
    <row r="599" spans="3:10">
      <c r="C599" s="30"/>
      <c r="D599" s="206"/>
      <c r="E599" s="1"/>
      <c r="F599" s="424"/>
      <c r="J599" s="1"/>
    </row>
    <row r="600" spans="3:10">
      <c r="C600" s="30"/>
      <c r="D600" s="206"/>
      <c r="E600" s="1"/>
      <c r="F600" s="424"/>
      <c r="J600" s="1"/>
    </row>
    <row r="601" spans="3:10">
      <c r="C601" s="30"/>
      <c r="D601" s="206"/>
      <c r="E601" s="1"/>
      <c r="F601" s="424"/>
      <c r="J601" s="1"/>
    </row>
    <row r="602" spans="3:10">
      <c r="C602" s="30"/>
      <c r="D602" s="206"/>
      <c r="E602" s="1"/>
      <c r="F602" s="424"/>
      <c r="J602" s="1"/>
    </row>
    <row r="603" spans="3:10">
      <c r="C603" s="30"/>
      <c r="D603" s="206"/>
      <c r="E603" s="1"/>
      <c r="F603" s="424"/>
      <c r="J603" s="1"/>
    </row>
    <row r="604" spans="3:10">
      <c r="C604" s="30"/>
      <c r="D604" s="206"/>
      <c r="E604" s="1"/>
      <c r="F604" s="424"/>
      <c r="J604" s="1"/>
    </row>
    <row r="605" spans="3:10">
      <c r="C605" s="30"/>
      <c r="D605" s="206"/>
      <c r="E605" s="1"/>
      <c r="F605" s="424"/>
      <c r="J605" s="1"/>
    </row>
    <row r="606" spans="3:10">
      <c r="C606" s="30"/>
      <c r="D606" s="206"/>
      <c r="E606" s="1"/>
      <c r="F606" s="424"/>
      <c r="J606" s="1"/>
    </row>
    <row r="607" spans="3:10">
      <c r="C607" s="30"/>
      <c r="D607" s="206"/>
      <c r="E607" s="1"/>
      <c r="F607" s="424"/>
      <c r="J607" s="1"/>
    </row>
    <row r="608" spans="3:10">
      <c r="C608" s="30"/>
      <c r="D608" s="206"/>
      <c r="E608" s="1"/>
      <c r="F608" s="424"/>
      <c r="J608" s="1"/>
    </row>
    <row r="609" spans="3:10">
      <c r="C609" s="30"/>
      <c r="D609" s="206"/>
      <c r="E609" s="1"/>
      <c r="F609" s="424"/>
      <c r="J609" s="1"/>
    </row>
    <row r="610" spans="3:10">
      <c r="C610" s="30"/>
      <c r="D610" s="206"/>
      <c r="E610" s="1"/>
      <c r="F610" s="424"/>
      <c r="J610" s="1"/>
    </row>
    <row r="611" spans="3:10">
      <c r="C611" s="30"/>
      <c r="D611" s="206"/>
      <c r="E611" s="1"/>
      <c r="F611" s="424"/>
      <c r="J611" s="1"/>
    </row>
    <row r="612" spans="3:10">
      <c r="C612" s="30"/>
      <c r="D612" s="206"/>
      <c r="E612" s="1"/>
      <c r="F612" s="424"/>
      <c r="J612" s="1"/>
    </row>
    <row r="613" spans="3:10">
      <c r="C613" s="30"/>
      <c r="D613" s="206"/>
      <c r="E613" s="1"/>
      <c r="F613" s="424"/>
      <c r="J613" s="1"/>
    </row>
    <row r="614" spans="3:10">
      <c r="C614" s="30"/>
      <c r="D614" s="206"/>
      <c r="E614" s="1"/>
      <c r="F614" s="424"/>
      <c r="J614" s="1"/>
    </row>
    <row r="615" spans="3:10">
      <c r="C615" s="30"/>
      <c r="D615" s="206"/>
      <c r="E615" s="1"/>
      <c r="F615" s="424"/>
      <c r="J615" s="1"/>
    </row>
    <row r="616" spans="3:10" ht="15" customHeight="1">
      <c r="C616" s="30"/>
      <c r="D616" s="206"/>
      <c r="E616" s="1"/>
      <c r="F616" s="424"/>
      <c r="J616" s="1"/>
    </row>
    <row r="617" spans="3:10" ht="12.75" customHeight="1">
      <c r="C617" s="30"/>
      <c r="D617" s="206"/>
      <c r="E617" s="1"/>
      <c r="F617" s="424"/>
      <c r="J617" s="1"/>
    </row>
    <row r="618" spans="3:10" ht="14.25" customHeight="1">
      <c r="C618" s="30"/>
      <c r="D618" s="206"/>
      <c r="E618" s="1"/>
      <c r="F618" s="424"/>
      <c r="J618" s="1"/>
    </row>
    <row r="619" spans="3:10" ht="13.5" customHeight="1">
      <c r="C619" s="30"/>
      <c r="D619" s="206"/>
      <c r="E619" s="1"/>
      <c r="F619" s="424"/>
      <c r="J619" s="1"/>
    </row>
    <row r="620" spans="3:10" ht="12.75" customHeight="1">
      <c r="C620" s="30"/>
      <c r="D620" s="206"/>
      <c r="E620" s="1"/>
      <c r="F620" s="424"/>
      <c r="J620" s="1"/>
    </row>
    <row r="621" spans="3:10" ht="13.5" customHeight="1">
      <c r="C621" s="30"/>
      <c r="D621" s="206"/>
      <c r="E621" s="1"/>
      <c r="F621" s="424"/>
      <c r="J621" s="1"/>
    </row>
    <row r="622" spans="3:10">
      <c r="C622" s="30"/>
      <c r="D622" s="206"/>
      <c r="E622" s="1"/>
      <c r="F622" s="424"/>
      <c r="J622" s="1"/>
    </row>
    <row r="623" spans="3:10" ht="15.75" customHeight="1">
      <c r="C623" s="30"/>
      <c r="D623" s="206"/>
      <c r="E623" s="1"/>
      <c r="F623" s="424"/>
      <c r="J623" s="1"/>
    </row>
    <row r="624" spans="3:10">
      <c r="C624" s="30"/>
      <c r="D624" s="206"/>
      <c r="E624" s="1"/>
      <c r="F624" s="424"/>
      <c r="J624" s="1"/>
    </row>
    <row r="625" spans="3:10">
      <c r="C625" s="30"/>
      <c r="D625" s="206"/>
      <c r="E625" s="1"/>
      <c r="F625" s="424"/>
      <c r="J625" s="1"/>
    </row>
    <row r="626" spans="3:10">
      <c r="C626" s="30"/>
      <c r="D626" s="206"/>
      <c r="E626" s="1"/>
      <c r="F626" s="424"/>
      <c r="J626" s="1"/>
    </row>
    <row r="627" spans="3:10">
      <c r="C627" s="30"/>
      <c r="D627" s="206"/>
      <c r="E627" s="1"/>
      <c r="F627" s="424"/>
      <c r="J627" s="1"/>
    </row>
    <row r="628" spans="3:10">
      <c r="C628" s="30"/>
      <c r="D628" s="206"/>
      <c r="E628" s="1"/>
      <c r="F628" s="424"/>
      <c r="J628" s="1"/>
    </row>
    <row r="629" spans="3:10">
      <c r="C629" s="30"/>
      <c r="D629" s="206"/>
      <c r="E629" s="1"/>
      <c r="F629" s="424"/>
      <c r="J629" s="1"/>
    </row>
    <row r="630" spans="3:10">
      <c r="C630" s="30"/>
      <c r="D630" s="206"/>
      <c r="E630" s="1"/>
      <c r="F630" s="424"/>
      <c r="J630" s="1"/>
    </row>
    <row r="631" spans="3:10" ht="13.5" customHeight="1">
      <c r="C631" s="30"/>
      <c r="D631" s="206"/>
      <c r="E631" s="1"/>
      <c r="F631" s="424"/>
      <c r="J631" s="1"/>
    </row>
    <row r="632" spans="3:10">
      <c r="C632" s="30"/>
      <c r="D632" s="206"/>
      <c r="E632" s="1"/>
      <c r="F632" s="424"/>
      <c r="J632" s="1"/>
    </row>
    <row r="633" spans="3:10">
      <c r="C633" s="30"/>
      <c r="D633" s="206"/>
      <c r="E633" s="1"/>
      <c r="F633" s="424"/>
      <c r="J633" s="1"/>
    </row>
    <row r="634" spans="3:10">
      <c r="C634" s="30"/>
      <c r="D634" s="206"/>
      <c r="E634" s="1"/>
      <c r="F634" s="424"/>
      <c r="J634" s="1"/>
    </row>
    <row r="635" spans="3:10">
      <c r="C635" s="30"/>
      <c r="D635" s="206"/>
      <c r="E635" s="1"/>
      <c r="F635" s="424"/>
      <c r="J635" s="1"/>
    </row>
    <row r="636" spans="3:10">
      <c r="C636" s="30"/>
      <c r="D636" s="206"/>
      <c r="E636" s="1"/>
      <c r="F636" s="424"/>
      <c r="J636" s="1"/>
    </row>
    <row r="637" spans="3:10">
      <c r="C637" s="30"/>
      <c r="D637" s="206"/>
      <c r="E637" s="1"/>
      <c r="F637" s="424"/>
      <c r="J637" s="1"/>
    </row>
    <row r="638" spans="3:10">
      <c r="C638" s="30"/>
      <c r="D638" s="206"/>
      <c r="E638" s="1"/>
      <c r="F638" s="424"/>
      <c r="J638" s="1"/>
    </row>
    <row r="639" spans="3:10" ht="12.75" customHeight="1">
      <c r="C639" s="30"/>
      <c r="D639" s="206"/>
      <c r="E639" s="1"/>
      <c r="F639" s="424"/>
      <c r="J639" s="1"/>
    </row>
    <row r="640" spans="3:10" ht="14.25" customHeight="1">
      <c r="C640" s="30"/>
      <c r="D640" s="206"/>
      <c r="E640" s="1"/>
      <c r="F640" s="424"/>
      <c r="J640" s="1"/>
    </row>
    <row r="641" spans="3:10">
      <c r="C641" s="30"/>
      <c r="D641" s="206"/>
      <c r="E641" s="1"/>
      <c r="F641" s="424"/>
      <c r="J641" s="1"/>
    </row>
    <row r="642" spans="3:10">
      <c r="C642" s="30"/>
      <c r="D642" s="206"/>
      <c r="E642" s="1"/>
      <c r="F642" s="424"/>
      <c r="J642" s="1"/>
    </row>
    <row r="643" spans="3:10" ht="13.5" customHeight="1">
      <c r="C643" s="30"/>
      <c r="D643" s="206"/>
      <c r="E643" s="1"/>
      <c r="F643" s="424"/>
      <c r="J643" s="1"/>
    </row>
    <row r="644" spans="3:10" ht="14.25" customHeight="1">
      <c r="C644" s="30"/>
      <c r="D644" s="206"/>
      <c r="E644" s="1"/>
      <c r="F644" s="424"/>
      <c r="J644" s="1"/>
    </row>
    <row r="645" spans="3:10" ht="13.5" customHeight="1">
      <c r="C645" s="30"/>
      <c r="D645" s="206"/>
      <c r="E645" s="1"/>
      <c r="F645" s="424"/>
      <c r="J645" s="1"/>
    </row>
    <row r="646" spans="3:10" ht="13.5" customHeight="1">
      <c r="C646" s="30"/>
      <c r="D646" s="206"/>
      <c r="E646" s="1"/>
      <c r="F646" s="424"/>
      <c r="J646" s="1"/>
    </row>
    <row r="647" spans="3:10">
      <c r="C647" s="30"/>
      <c r="D647" s="206"/>
      <c r="E647" s="1"/>
      <c r="F647" s="424"/>
      <c r="J647" s="1"/>
    </row>
    <row r="648" spans="3:10" ht="11.25" customHeight="1">
      <c r="C648" s="30"/>
      <c r="D648" s="206"/>
      <c r="E648" s="1"/>
      <c r="F648" s="424"/>
      <c r="J648" s="1"/>
    </row>
    <row r="649" spans="3:10">
      <c r="C649" s="30"/>
      <c r="D649" s="206"/>
      <c r="E649" s="1"/>
      <c r="F649" s="424"/>
      <c r="J649" s="1"/>
    </row>
    <row r="650" spans="3:10">
      <c r="C650" s="30"/>
      <c r="D650" s="206"/>
      <c r="E650" s="1"/>
      <c r="F650" s="424"/>
      <c r="J650" s="1"/>
    </row>
    <row r="651" spans="3:10" ht="13.5" customHeight="1">
      <c r="C651" s="30"/>
      <c r="D651" s="206"/>
      <c r="E651" s="1"/>
      <c r="F651" s="424"/>
      <c r="J651" s="1"/>
    </row>
    <row r="652" spans="3:10">
      <c r="C652" s="30"/>
      <c r="D652" s="206"/>
      <c r="E652" s="1"/>
      <c r="F652" s="424"/>
      <c r="J652" s="1"/>
    </row>
    <row r="653" spans="3:10">
      <c r="C653" s="30"/>
      <c r="D653" s="206"/>
      <c r="E653" s="1"/>
      <c r="F653" s="424"/>
      <c r="J653" s="1"/>
    </row>
    <row r="654" spans="3:10">
      <c r="C654" s="30"/>
      <c r="D654" s="206"/>
      <c r="E654" s="1"/>
      <c r="F654" s="424"/>
      <c r="J654" s="1"/>
    </row>
    <row r="655" spans="3:10">
      <c r="C655" s="30"/>
      <c r="D655" s="206"/>
      <c r="E655" s="1"/>
      <c r="F655" s="424"/>
      <c r="J655" s="1"/>
    </row>
    <row r="656" spans="3:10">
      <c r="C656" s="30"/>
      <c r="D656" s="206"/>
      <c r="E656" s="1"/>
      <c r="F656" s="424"/>
      <c r="J656" s="1"/>
    </row>
    <row r="657" spans="3:10">
      <c r="C657" s="30"/>
      <c r="D657" s="206"/>
      <c r="E657" s="1"/>
      <c r="F657" s="424"/>
      <c r="J657" s="1"/>
    </row>
    <row r="658" spans="3:10">
      <c r="C658" s="30"/>
      <c r="D658" s="206"/>
      <c r="E658" s="1"/>
      <c r="F658" s="424"/>
      <c r="J658" s="1"/>
    </row>
    <row r="659" spans="3:10">
      <c r="C659" s="30"/>
      <c r="D659" s="206"/>
      <c r="E659" s="1"/>
      <c r="F659" s="424"/>
      <c r="J659" s="1"/>
    </row>
    <row r="660" spans="3:10">
      <c r="C660" s="30"/>
      <c r="D660" s="206"/>
      <c r="E660" s="1"/>
      <c r="F660" s="424"/>
      <c r="J660" s="1"/>
    </row>
    <row r="661" spans="3:10">
      <c r="C661" s="30"/>
      <c r="D661" s="206"/>
      <c r="E661" s="1"/>
      <c r="F661" s="424"/>
      <c r="J661" s="1"/>
    </row>
    <row r="662" spans="3:10" ht="12" customHeight="1">
      <c r="C662" s="30"/>
      <c r="D662" s="206"/>
      <c r="E662" s="1"/>
      <c r="F662" s="424"/>
      <c r="J662" s="1"/>
    </row>
    <row r="663" spans="3:10" ht="145.5" customHeight="1">
      <c r="C663" s="30"/>
      <c r="D663" s="206"/>
      <c r="E663" s="1"/>
      <c r="F663" s="424"/>
      <c r="J663" s="1"/>
    </row>
    <row r="664" spans="3:10">
      <c r="C664" s="30"/>
      <c r="D664" s="206"/>
      <c r="E664" s="1"/>
      <c r="F664" s="424"/>
      <c r="J664" s="1"/>
    </row>
    <row r="665" spans="3:10">
      <c r="C665" s="30"/>
      <c r="D665" s="206"/>
      <c r="E665" s="1"/>
      <c r="F665" s="424"/>
      <c r="J665" s="1"/>
    </row>
    <row r="666" spans="3:10" ht="12" customHeight="1">
      <c r="C666" s="30"/>
      <c r="D666" s="206"/>
      <c r="E666" s="1"/>
      <c r="F666" s="424"/>
      <c r="J666" s="1"/>
    </row>
    <row r="667" spans="3:10">
      <c r="C667" s="30"/>
      <c r="D667" s="206"/>
      <c r="E667" s="1"/>
      <c r="F667" s="424"/>
      <c r="J667" s="1"/>
    </row>
    <row r="668" spans="3:10">
      <c r="C668" s="30"/>
      <c r="D668" s="206"/>
      <c r="E668" s="1"/>
      <c r="F668" s="424"/>
      <c r="J668" s="1"/>
    </row>
    <row r="669" spans="3:10">
      <c r="C669" s="30"/>
      <c r="D669" s="206"/>
      <c r="E669" s="1"/>
      <c r="F669" s="424"/>
      <c r="J669" s="1"/>
    </row>
    <row r="670" spans="3:10">
      <c r="C670" s="30"/>
      <c r="D670" s="206"/>
      <c r="E670" s="1"/>
      <c r="F670" s="424"/>
      <c r="J670" s="1"/>
    </row>
    <row r="671" spans="3:10">
      <c r="C671" s="30"/>
      <c r="D671" s="206"/>
      <c r="E671" s="1"/>
      <c r="F671" s="424"/>
      <c r="J671" s="1"/>
    </row>
    <row r="672" spans="3:10" ht="11.25" customHeight="1">
      <c r="C672" s="30"/>
      <c r="D672" s="206"/>
      <c r="E672" s="1"/>
      <c r="F672" s="424"/>
      <c r="J672" s="1"/>
    </row>
    <row r="673" spans="3:10">
      <c r="C673" s="30"/>
      <c r="D673" s="206"/>
      <c r="E673" s="1"/>
      <c r="F673" s="424"/>
      <c r="J673" s="1"/>
    </row>
    <row r="674" spans="3:10">
      <c r="C674" s="30"/>
      <c r="D674" s="206"/>
      <c r="E674" s="1"/>
      <c r="F674" s="424"/>
      <c r="J674" s="1"/>
    </row>
    <row r="675" spans="3:10">
      <c r="C675" s="30"/>
      <c r="D675" s="206"/>
      <c r="E675" s="1"/>
      <c r="F675" s="424"/>
      <c r="J675" s="1"/>
    </row>
    <row r="676" spans="3:10">
      <c r="C676" s="30"/>
      <c r="D676" s="206"/>
      <c r="E676" s="1"/>
      <c r="F676" s="424"/>
      <c r="J676" s="1"/>
    </row>
    <row r="677" spans="3:10">
      <c r="C677" s="30"/>
      <c r="D677" s="206"/>
      <c r="E677" s="1"/>
      <c r="F677" s="424"/>
      <c r="J677" s="1"/>
    </row>
    <row r="678" spans="3:10">
      <c r="C678" s="30"/>
      <c r="D678" s="206"/>
      <c r="E678" s="1"/>
      <c r="F678" s="424"/>
      <c r="J678" s="1"/>
    </row>
    <row r="679" spans="3:10" ht="12.75" customHeight="1">
      <c r="C679" s="30"/>
      <c r="D679" s="206"/>
      <c r="E679" s="1"/>
      <c r="F679" s="424"/>
      <c r="J679" s="1"/>
    </row>
    <row r="680" spans="3:10" ht="13.5" customHeight="1">
      <c r="C680" s="30"/>
      <c r="D680" s="206"/>
      <c r="E680" s="1"/>
      <c r="F680" s="424"/>
      <c r="J680" s="1"/>
    </row>
    <row r="681" spans="3:10" ht="12.75" customHeight="1">
      <c r="C681" s="30"/>
      <c r="D681" s="206"/>
      <c r="E681" s="1"/>
      <c r="F681" s="424"/>
      <c r="J681" s="1"/>
    </row>
    <row r="682" spans="3:10">
      <c r="C682" s="30"/>
      <c r="D682" s="206"/>
      <c r="E682" s="1"/>
      <c r="F682" s="424"/>
      <c r="J682" s="1"/>
    </row>
    <row r="683" spans="3:10" ht="12.75" customHeight="1">
      <c r="C683" s="30"/>
      <c r="D683" s="206"/>
      <c r="E683" s="1"/>
      <c r="F683" s="424"/>
      <c r="J683" s="1"/>
    </row>
    <row r="684" spans="3:10" ht="15" customHeight="1">
      <c r="C684" s="30"/>
      <c r="D684" s="206"/>
      <c r="E684" s="1"/>
      <c r="F684" s="424"/>
      <c r="J684" s="1"/>
    </row>
    <row r="685" spans="3:10">
      <c r="C685" s="30"/>
      <c r="D685" s="206"/>
      <c r="E685" s="1"/>
      <c r="F685" s="424"/>
      <c r="J685" s="1"/>
    </row>
    <row r="686" spans="3:10" ht="28.5" customHeight="1">
      <c r="C686" s="30"/>
      <c r="D686" s="206"/>
      <c r="E686" s="1"/>
      <c r="F686" s="424"/>
      <c r="J686" s="1"/>
    </row>
    <row r="687" spans="3:10" ht="14.25" customHeight="1">
      <c r="C687" s="30"/>
      <c r="D687" s="206"/>
      <c r="E687" s="1"/>
      <c r="F687" s="424"/>
      <c r="J687" s="1"/>
    </row>
    <row r="688" spans="3:10" ht="27" customHeight="1">
      <c r="C688" s="30"/>
      <c r="D688" s="206"/>
      <c r="E688" s="1"/>
      <c r="F688" s="424"/>
      <c r="J688" s="1"/>
    </row>
    <row r="689" spans="3:10">
      <c r="C689" s="30"/>
      <c r="D689" s="206"/>
      <c r="E689" s="1"/>
      <c r="F689" s="424"/>
      <c r="J689" s="1"/>
    </row>
    <row r="690" spans="3:10">
      <c r="C690" s="30"/>
      <c r="D690" s="206"/>
      <c r="E690" s="1"/>
      <c r="F690" s="424"/>
      <c r="J690" s="1"/>
    </row>
    <row r="691" spans="3:10" ht="53.25" customHeight="1">
      <c r="C691" s="30"/>
      <c r="D691" s="206"/>
      <c r="E691" s="1"/>
      <c r="F691" s="424"/>
      <c r="J691" s="1"/>
    </row>
    <row r="692" spans="3:10">
      <c r="C692" s="30"/>
      <c r="D692" s="206"/>
      <c r="E692" s="1"/>
      <c r="F692" s="424"/>
      <c r="J692" s="1"/>
    </row>
    <row r="693" spans="3:10">
      <c r="C693" s="30"/>
      <c r="D693" s="206"/>
      <c r="E693" s="1"/>
      <c r="F693" s="424"/>
      <c r="J693" s="1"/>
    </row>
    <row r="694" spans="3:10">
      <c r="C694" s="30"/>
      <c r="D694" s="206"/>
      <c r="E694" s="1"/>
      <c r="F694" s="424"/>
      <c r="J694" s="1"/>
    </row>
    <row r="695" spans="3:10">
      <c r="C695" s="30"/>
      <c r="D695" s="206"/>
      <c r="E695" s="1"/>
      <c r="F695" s="424"/>
      <c r="J695" s="1"/>
    </row>
    <row r="696" spans="3:10">
      <c r="C696" s="30"/>
      <c r="D696" s="206"/>
      <c r="E696" s="1"/>
      <c r="F696" s="424"/>
      <c r="J696" s="1"/>
    </row>
    <row r="697" spans="3:10">
      <c r="C697" s="30"/>
      <c r="D697" s="206"/>
      <c r="E697" s="1"/>
      <c r="F697" s="424"/>
      <c r="J697" s="1"/>
    </row>
    <row r="698" spans="3:10">
      <c r="C698" s="30"/>
      <c r="D698" s="206"/>
      <c r="E698" s="1"/>
      <c r="F698" s="424"/>
      <c r="J698" s="1"/>
    </row>
    <row r="699" spans="3:10">
      <c r="C699" s="30"/>
      <c r="D699" s="206"/>
      <c r="E699" s="1"/>
      <c r="F699" s="424"/>
      <c r="J699" s="1"/>
    </row>
    <row r="700" spans="3:10">
      <c r="C700" s="30"/>
      <c r="D700" s="206"/>
      <c r="E700" s="1"/>
      <c r="F700" s="424"/>
      <c r="J700" s="1"/>
    </row>
    <row r="701" spans="3:10">
      <c r="C701" s="30"/>
      <c r="D701" s="206"/>
      <c r="E701" s="1"/>
      <c r="F701" s="424"/>
      <c r="J701" s="1"/>
    </row>
    <row r="702" spans="3:10">
      <c r="C702" s="30"/>
      <c r="D702" s="206"/>
      <c r="E702" s="1"/>
      <c r="F702" s="424"/>
      <c r="J702" s="1"/>
    </row>
    <row r="703" spans="3:10">
      <c r="C703" s="30"/>
      <c r="D703" s="206"/>
      <c r="E703" s="1"/>
      <c r="F703" s="424"/>
      <c r="J703" s="1"/>
    </row>
    <row r="704" spans="3:10">
      <c r="C704" s="30"/>
      <c r="D704" s="206"/>
      <c r="E704" s="1"/>
      <c r="F704" s="424"/>
      <c r="J704" s="1"/>
    </row>
    <row r="705" spans="3:10">
      <c r="C705" s="30"/>
      <c r="D705" s="206"/>
      <c r="E705" s="1"/>
      <c r="F705" s="424"/>
      <c r="J705" s="1"/>
    </row>
    <row r="706" spans="3:10">
      <c r="C706" s="30"/>
      <c r="D706" s="206"/>
      <c r="E706" s="1"/>
      <c r="F706" s="424"/>
      <c r="J706" s="1"/>
    </row>
    <row r="707" spans="3:10">
      <c r="C707" s="30"/>
      <c r="D707" s="206"/>
      <c r="E707" s="1"/>
      <c r="F707" s="424"/>
      <c r="J707" s="1"/>
    </row>
    <row r="708" spans="3:10">
      <c r="C708" s="30"/>
      <c r="D708" s="206"/>
      <c r="E708" s="1"/>
      <c r="F708" s="424"/>
      <c r="J708" s="1"/>
    </row>
    <row r="709" spans="3:10">
      <c r="C709" s="30"/>
      <c r="D709" s="206"/>
      <c r="E709" s="1"/>
      <c r="F709" s="424"/>
      <c r="J709" s="1"/>
    </row>
    <row r="710" spans="3:10">
      <c r="C710" s="30"/>
      <c r="D710" s="206"/>
      <c r="E710" s="1"/>
      <c r="F710" s="424"/>
      <c r="J710" s="1"/>
    </row>
    <row r="711" spans="3:10" ht="15" customHeight="1">
      <c r="C711" s="30"/>
      <c r="D711" s="206"/>
      <c r="E711" s="1"/>
      <c r="F711" s="424"/>
      <c r="J711" s="1"/>
    </row>
    <row r="712" spans="3:10">
      <c r="C712" s="30"/>
      <c r="D712" s="206"/>
      <c r="E712" s="1"/>
      <c r="F712" s="424"/>
      <c r="J712" s="1"/>
    </row>
    <row r="713" spans="3:10">
      <c r="C713" s="30"/>
      <c r="D713" s="206"/>
      <c r="E713" s="1"/>
      <c r="F713" s="424"/>
      <c r="J713" s="1"/>
    </row>
    <row r="714" spans="3:10">
      <c r="C714" s="30"/>
      <c r="D714" s="206"/>
      <c r="E714" s="1"/>
      <c r="F714" s="424"/>
      <c r="J714" s="1"/>
    </row>
    <row r="715" spans="3:10">
      <c r="C715" s="30"/>
      <c r="D715" s="206"/>
      <c r="E715" s="1"/>
      <c r="F715" s="424"/>
      <c r="J715" s="1"/>
    </row>
    <row r="716" spans="3:10">
      <c r="C716" s="30"/>
      <c r="D716" s="206"/>
      <c r="E716" s="1"/>
      <c r="F716" s="424"/>
      <c r="J716" s="1"/>
    </row>
    <row r="717" spans="3:10">
      <c r="C717" s="30"/>
      <c r="D717" s="206"/>
      <c r="E717" s="1"/>
      <c r="F717" s="424"/>
      <c r="J717" s="1"/>
    </row>
    <row r="718" spans="3:10">
      <c r="C718" s="30"/>
      <c r="D718" s="206"/>
      <c r="E718" s="1"/>
      <c r="F718" s="424"/>
      <c r="J718" s="1"/>
    </row>
    <row r="719" spans="3:10">
      <c r="C719" s="30"/>
      <c r="D719" s="206"/>
      <c r="E719" s="1"/>
      <c r="F719" s="424"/>
      <c r="J719" s="1"/>
    </row>
    <row r="720" spans="3:10" ht="12" customHeight="1">
      <c r="C720" s="30"/>
      <c r="D720" s="206"/>
      <c r="E720" s="1"/>
      <c r="F720" s="424"/>
      <c r="J720" s="1"/>
    </row>
    <row r="721" spans="3:10" ht="12" customHeight="1">
      <c r="C721" s="30"/>
      <c r="D721" s="206"/>
      <c r="E721" s="1"/>
      <c r="F721" s="424"/>
      <c r="J721" s="1"/>
    </row>
    <row r="722" spans="3:10" ht="12" customHeight="1">
      <c r="C722" s="30"/>
      <c r="D722" s="206"/>
      <c r="E722" s="1"/>
      <c r="F722" s="424"/>
      <c r="J722" s="1"/>
    </row>
    <row r="723" spans="3:10" ht="14.25" customHeight="1">
      <c r="C723" s="30"/>
      <c r="D723" s="206"/>
      <c r="E723" s="1"/>
      <c r="F723" s="424"/>
      <c r="J723" s="1"/>
    </row>
    <row r="724" spans="3:10" ht="14.25" customHeight="1">
      <c r="C724" s="30"/>
      <c r="D724" s="206"/>
      <c r="E724" s="1"/>
      <c r="F724" s="424"/>
      <c r="J724" s="1"/>
    </row>
    <row r="725" spans="3:10" ht="52.5" customHeight="1">
      <c r="C725" s="30"/>
      <c r="D725" s="206"/>
      <c r="E725" s="1"/>
      <c r="F725" s="424"/>
      <c r="J725" s="1"/>
    </row>
    <row r="726" spans="3:10">
      <c r="C726" s="30"/>
      <c r="D726" s="206"/>
      <c r="E726" s="1"/>
      <c r="F726" s="424"/>
      <c r="J726" s="1"/>
    </row>
    <row r="727" spans="3:10">
      <c r="C727" s="30"/>
      <c r="D727" s="206"/>
      <c r="E727" s="1"/>
      <c r="F727" s="424"/>
      <c r="J727" s="1"/>
    </row>
    <row r="728" spans="3:10" ht="12.75" customHeight="1">
      <c r="C728" s="30"/>
      <c r="D728" s="206"/>
      <c r="E728" s="1"/>
      <c r="F728" s="424"/>
      <c r="J728" s="1"/>
    </row>
    <row r="729" spans="3:10" ht="12.75" customHeight="1">
      <c r="C729" s="30"/>
      <c r="D729" s="206"/>
      <c r="E729" s="1"/>
      <c r="F729" s="424"/>
      <c r="J729" s="1"/>
    </row>
    <row r="730" spans="3:10">
      <c r="C730" s="30"/>
      <c r="D730" s="206"/>
      <c r="E730" s="1"/>
      <c r="F730" s="424"/>
      <c r="J730" s="1"/>
    </row>
    <row r="731" spans="3:10" ht="25.5" customHeight="1">
      <c r="C731" s="30"/>
      <c r="D731" s="206"/>
      <c r="E731" s="1"/>
      <c r="F731" s="424"/>
      <c r="J731" s="1"/>
    </row>
    <row r="732" spans="3:10" ht="63" customHeight="1">
      <c r="C732" s="30"/>
      <c r="D732" s="206"/>
      <c r="E732" s="1"/>
      <c r="F732" s="424"/>
      <c r="J732" s="1"/>
    </row>
    <row r="733" spans="3:10" ht="13.5" customHeight="1">
      <c r="C733" s="30"/>
      <c r="D733" s="206"/>
      <c r="E733" s="1"/>
      <c r="F733" s="424"/>
      <c r="J733" s="1"/>
    </row>
    <row r="734" spans="3:10" ht="13.5" customHeight="1">
      <c r="C734" s="30"/>
      <c r="D734" s="206"/>
      <c r="E734" s="1"/>
      <c r="F734" s="424"/>
      <c r="J734" s="1"/>
    </row>
    <row r="735" spans="3:10">
      <c r="C735" s="30"/>
      <c r="D735" s="206"/>
      <c r="E735" s="1"/>
      <c r="F735" s="424"/>
      <c r="J735" s="1"/>
    </row>
    <row r="736" spans="3:10">
      <c r="C736" s="30"/>
      <c r="D736" s="206"/>
      <c r="E736" s="1"/>
      <c r="F736" s="424"/>
      <c r="J736" s="1"/>
    </row>
    <row r="737" spans="3:10">
      <c r="C737" s="30"/>
      <c r="D737" s="206"/>
      <c r="E737" s="1"/>
      <c r="F737" s="424"/>
      <c r="J737" s="1"/>
    </row>
    <row r="738" spans="3:10">
      <c r="C738" s="30"/>
      <c r="D738" s="206"/>
      <c r="E738" s="1"/>
      <c r="F738" s="424"/>
      <c r="J738" s="1"/>
    </row>
    <row r="739" spans="3:10" ht="13.5" customHeight="1">
      <c r="C739" s="30"/>
      <c r="D739" s="206"/>
      <c r="E739" s="1"/>
      <c r="F739" s="424"/>
      <c r="J739" s="1"/>
    </row>
    <row r="740" spans="3:10" ht="27" customHeight="1">
      <c r="C740" s="30"/>
      <c r="D740" s="206"/>
      <c r="E740" s="1"/>
      <c r="F740" s="424"/>
      <c r="J740" s="1"/>
    </row>
    <row r="741" spans="3:10">
      <c r="C741" s="30"/>
      <c r="D741" s="206"/>
      <c r="E741" s="1"/>
      <c r="F741" s="424"/>
      <c r="J741" s="1"/>
    </row>
    <row r="742" spans="3:10">
      <c r="C742" s="30"/>
      <c r="D742" s="206"/>
      <c r="E742" s="1"/>
      <c r="F742" s="424"/>
      <c r="J742" s="1"/>
    </row>
    <row r="743" spans="3:10">
      <c r="C743" s="30"/>
      <c r="D743" s="206"/>
      <c r="E743" s="1"/>
      <c r="F743" s="424"/>
      <c r="J743" s="1"/>
    </row>
    <row r="744" spans="3:10">
      <c r="C744" s="30"/>
      <c r="D744" s="206"/>
      <c r="E744" s="1"/>
      <c r="F744" s="424"/>
      <c r="J744" s="1"/>
    </row>
    <row r="745" spans="3:10">
      <c r="C745" s="30"/>
      <c r="D745" s="206"/>
      <c r="E745" s="1"/>
      <c r="F745" s="424"/>
      <c r="J745" s="1"/>
    </row>
    <row r="746" spans="3:10">
      <c r="C746" s="30"/>
      <c r="D746" s="206"/>
      <c r="E746" s="1"/>
      <c r="F746" s="424"/>
      <c r="J746" s="1"/>
    </row>
    <row r="747" spans="3:10">
      <c r="C747" s="30"/>
      <c r="D747" s="206"/>
      <c r="E747" s="1"/>
      <c r="F747" s="424"/>
      <c r="J747" s="1"/>
    </row>
    <row r="748" spans="3:10">
      <c r="C748" s="30"/>
      <c r="D748" s="206"/>
      <c r="E748" s="1"/>
      <c r="F748" s="424"/>
      <c r="J748" s="1"/>
    </row>
    <row r="749" spans="3:10">
      <c r="C749" s="30"/>
      <c r="D749" s="206"/>
      <c r="E749" s="1"/>
      <c r="F749" s="424"/>
      <c r="J749" s="1"/>
    </row>
    <row r="750" spans="3:10" ht="14.25" customHeight="1">
      <c r="C750" s="30"/>
      <c r="D750" s="206"/>
      <c r="E750" s="1"/>
      <c r="F750" s="424"/>
      <c r="J750" s="1"/>
    </row>
    <row r="751" spans="3:10">
      <c r="C751" s="30"/>
      <c r="D751" s="206"/>
      <c r="E751" s="1"/>
      <c r="F751" s="424"/>
      <c r="J751" s="1"/>
    </row>
    <row r="752" spans="3:10" ht="90.75" customHeight="1">
      <c r="C752" s="30"/>
      <c r="D752" s="206"/>
      <c r="E752" s="1"/>
      <c r="F752" s="424"/>
      <c r="J752" s="1"/>
    </row>
    <row r="753" spans="3:10">
      <c r="C753" s="30"/>
      <c r="D753" s="206"/>
      <c r="E753" s="1"/>
      <c r="F753" s="424"/>
      <c r="J753" s="1"/>
    </row>
    <row r="754" spans="3:10" ht="13.5" customHeight="1">
      <c r="C754" s="30"/>
      <c r="D754" s="206"/>
      <c r="E754" s="1"/>
      <c r="F754" s="424"/>
      <c r="J754" s="1"/>
    </row>
    <row r="755" spans="3:10">
      <c r="C755" s="30"/>
      <c r="D755" s="206"/>
      <c r="E755" s="1"/>
      <c r="F755" s="424"/>
      <c r="J755" s="1"/>
    </row>
    <row r="756" spans="3:10" ht="26.25" customHeight="1">
      <c r="C756" s="30"/>
      <c r="D756" s="206"/>
      <c r="E756" s="1"/>
      <c r="F756" s="424"/>
      <c r="J756" s="1"/>
    </row>
    <row r="757" spans="3:10" ht="12" customHeight="1">
      <c r="C757" s="30"/>
      <c r="D757" s="206"/>
      <c r="E757" s="1"/>
      <c r="F757" s="424"/>
      <c r="J757" s="1"/>
    </row>
    <row r="758" spans="3:10" ht="13.5" customHeight="1">
      <c r="C758" s="30"/>
      <c r="D758" s="206"/>
      <c r="E758" s="1"/>
      <c r="F758" s="424"/>
      <c r="J758" s="1"/>
    </row>
    <row r="759" spans="3:10">
      <c r="C759" s="30"/>
      <c r="D759" s="206"/>
      <c r="E759" s="1"/>
      <c r="F759" s="424"/>
      <c r="J759" s="1"/>
    </row>
    <row r="760" spans="3:10">
      <c r="C760" s="1"/>
      <c r="D760" s="206"/>
      <c r="E760" s="1"/>
      <c r="F760" s="424"/>
      <c r="J760" s="1"/>
    </row>
    <row r="761" spans="3:10" ht="25.5" customHeight="1">
      <c r="C761" s="1"/>
      <c r="D761" s="206"/>
      <c r="E761" s="1"/>
      <c r="F761" s="424"/>
      <c r="J761" s="1"/>
    </row>
    <row r="762" spans="3:10">
      <c r="C762" s="1"/>
      <c r="D762" s="206"/>
      <c r="E762" s="1"/>
      <c r="F762" s="424"/>
      <c r="J762" s="1"/>
    </row>
    <row r="763" spans="3:10">
      <c r="C763" s="1"/>
      <c r="D763" s="206"/>
      <c r="E763" s="1"/>
      <c r="F763" s="424"/>
      <c r="J763" s="1"/>
    </row>
    <row r="764" spans="3:10">
      <c r="C764" s="1"/>
      <c r="D764" s="206"/>
      <c r="E764" s="1"/>
      <c r="F764" s="424"/>
      <c r="J764" s="1"/>
    </row>
    <row r="765" spans="3:10">
      <c r="C765" s="1"/>
      <c r="D765" s="206"/>
      <c r="E765" s="1"/>
      <c r="F765" s="424"/>
      <c r="J765" s="1"/>
    </row>
    <row r="766" spans="3:10">
      <c r="C766" s="1"/>
      <c r="D766" s="206"/>
      <c r="E766" s="1"/>
      <c r="F766" s="424"/>
      <c r="J766" s="1"/>
    </row>
    <row r="767" spans="3:10">
      <c r="C767" s="1"/>
      <c r="D767" s="206"/>
      <c r="E767" s="1"/>
      <c r="F767" s="424"/>
      <c r="J767" s="1"/>
    </row>
    <row r="768" spans="3:10">
      <c r="C768" s="1"/>
      <c r="D768" s="206"/>
      <c r="E768" s="1"/>
      <c r="F768" s="424"/>
      <c r="J768" s="1"/>
    </row>
    <row r="769" spans="3:10">
      <c r="C769" s="1"/>
      <c r="D769" s="206"/>
      <c r="E769" s="1"/>
      <c r="F769" s="424"/>
      <c r="J769" s="1"/>
    </row>
    <row r="770" spans="3:10">
      <c r="C770" s="1"/>
      <c r="D770" s="206"/>
      <c r="E770" s="1"/>
      <c r="F770" s="424"/>
      <c r="J770" s="1"/>
    </row>
    <row r="771" spans="3:10">
      <c r="C771" s="30"/>
      <c r="D771" s="206"/>
      <c r="E771" s="1"/>
      <c r="F771" s="424"/>
      <c r="J771" s="1"/>
    </row>
    <row r="772" spans="3:10">
      <c r="C772" s="30"/>
      <c r="D772" s="206"/>
      <c r="E772" s="1"/>
      <c r="F772" s="424"/>
      <c r="J772" s="1"/>
    </row>
    <row r="773" spans="3:10">
      <c r="C773" s="30"/>
      <c r="D773" s="206"/>
      <c r="E773" s="1"/>
      <c r="F773" s="424"/>
      <c r="J773" s="1"/>
    </row>
    <row r="774" spans="3:10">
      <c r="C774" s="30"/>
      <c r="D774" s="206"/>
      <c r="E774" s="1"/>
      <c r="F774" s="424"/>
      <c r="J774" s="1"/>
    </row>
    <row r="775" spans="3:10">
      <c r="C775" s="30"/>
      <c r="D775" s="206"/>
      <c r="E775" s="1"/>
      <c r="F775" s="424"/>
      <c r="J775" s="1"/>
    </row>
    <row r="776" spans="3:10">
      <c r="C776" s="30"/>
      <c r="D776" s="206"/>
      <c r="E776" s="1"/>
      <c r="F776" s="424"/>
      <c r="J776" s="1"/>
    </row>
    <row r="777" spans="3:10">
      <c r="C777" s="30"/>
      <c r="D777" s="206"/>
      <c r="E777" s="1"/>
      <c r="F777" s="424"/>
      <c r="J777" s="1"/>
    </row>
    <row r="778" spans="3:10">
      <c r="C778" s="30"/>
      <c r="D778" s="206"/>
      <c r="E778" s="1"/>
      <c r="F778" s="424"/>
      <c r="J778" s="1"/>
    </row>
    <row r="779" spans="3:10">
      <c r="C779" s="30"/>
      <c r="D779" s="206"/>
      <c r="E779" s="1"/>
      <c r="F779" s="424"/>
      <c r="J779" s="1"/>
    </row>
    <row r="780" spans="3:10" ht="42" customHeight="1">
      <c r="C780" s="30"/>
      <c r="D780" s="206"/>
      <c r="E780" s="1"/>
      <c r="F780" s="424"/>
      <c r="J780" s="1"/>
    </row>
    <row r="781" spans="3:10">
      <c r="C781" s="30"/>
      <c r="D781" s="206"/>
      <c r="E781" s="1"/>
      <c r="F781" s="424"/>
      <c r="J781" s="1"/>
    </row>
    <row r="782" spans="3:10">
      <c r="C782" s="30"/>
      <c r="D782" s="206"/>
      <c r="E782" s="1"/>
      <c r="F782" s="424"/>
      <c r="J782" s="1"/>
    </row>
    <row r="783" spans="3:10">
      <c r="C783" s="30"/>
      <c r="D783" s="206"/>
      <c r="E783" s="1"/>
      <c r="F783" s="424"/>
      <c r="J783" s="1"/>
    </row>
    <row r="784" spans="3:10">
      <c r="C784" s="30"/>
      <c r="D784" s="206"/>
      <c r="E784" s="1"/>
      <c r="F784" s="424"/>
      <c r="J784" s="1"/>
    </row>
    <row r="785" spans="3:10">
      <c r="C785" s="30"/>
      <c r="D785" s="206"/>
      <c r="E785" s="1"/>
      <c r="F785" s="424"/>
      <c r="J785" s="1"/>
    </row>
    <row r="786" spans="3:10">
      <c r="C786" s="30"/>
      <c r="D786" s="206"/>
      <c r="E786" s="1"/>
      <c r="F786" s="424"/>
      <c r="J786" s="1"/>
    </row>
    <row r="787" spans="3:10">
      <c r="C787" s="30"/>
      <c r="D787" s="206"/>
      <c r="E787" s="1"/>
      <c r="F787" s="424"/>
      <c r="J787" s="1"/>
    </row>
    <row r="788" spans="3:10" ht="14.25" customHeight="1">
      <c r="C788" s="30"/>
      <c r="D788" s="206"/>
      <c r="E788" s="1"/>
      <c r="F788" s="424"/>
      <c r="J788" s="1"/>
    </row>
    <row r="789" spans="3:10" ht="12.75" customHeight="1">
      <c r="C789" s="30"/>
      <c r="D789" s="206"/>
      <c r="E789" s="1"/>
      <c r="F789" s="424"/>
      <c r="J789" s="1"/>
    </row>
    <row r="790" spans="3:10" ht="15" customHeight="1">
      <c r="C790" s="30"/>
      <c r="D790" s="206"/>
      <c r="E790" s="1"/>
      <c r="F790" s="424"/>
      <c r="J790" s="1"/>
    </row>
    <row r="791" spans="3:10">
      <c r="C791" s="30"/>
      <c r="D791" s="206"/>
      <c r="E791" s="1"/>
      <c r="F791" s="424"/>
      <c r="J791" s="1"/>
    </row>
    <row r="792" spans="3:10">
      <c r="C792" s="30"/>
      <c r="D792" s="206"/>
      <c r="E792" s="1"/>
      <c r="F792" s="424"/>
      <c r="J792" s="1"/>
    </row>
    <row r="793" spans="3:10">
      <c r="C793" s="30"/>
      <c r="D793" s="206"/>
      <c r="E793" s="1"/>
      <c r="F793" s="424"/>
      <c r="J793" s="1"/>
    </row>
    <row r="794" spans="3:10">
      <c r="C794" s="30"/>
      <c r="D794" s="206"/>
      <c r="E794" s="1"/>
      <c r="F794" s="424"/>
      <c r="J794" s="1"/>
    </row>
    <row r="795" spans="3:10" ht="15" customHeight="1">
      <c r="C795" s="30"/>
      <c r="D795" s="206"/>
      <c r="E795" s="1"/>
      <c r="F795" s="424"/>
      <c r="J795" s="1"/>
    </row>
    <row r="796" spans="3:10" ht="213.75" customHeight="1">
      <c r="C796" s="30"/>
      <c r="D796" s="206"/>
      <c r="E796" s="1"/>
      <c r="F796" s="424"/>
      <c r="J796" s="1"/>
    </row>
    <row r="797" spans="3:10">
      <c r="C797" s="30"/>
      <c r="D797" s="206"/>
      <c r="E797" s="1"/>
      <c r="F797" s="424"/>
      <c r="J797" s="1"/>
    </row>
    <row r="798" spans="3:10">
      <c r="C798" s="30"/>
      <c r="D798" s="206"/>
      <c r="E798" s="1"/>
      <c r="F798" s="424"/>
      <c r="J798" s="1"/>
    </row>
    <row r="799" spans="3:10">
      <c r="C799" s="30"/>
      <c r="D799" s="206"/>
      <c r="E799" s="1"/>
      <c r="F799" s="424"/>
      <c r="J799" s="1"/>
    </row>
    <row r="800" spans="3:10">
      <c r="C800" s="30"/>
      <c r="D800" s="206"/>
      <c r="E800" s="1"/>
      <c r="F800" s="424"/>
      <c r="J800" s="1"/>
    </row>
    <row r="801" spans="3:10">
      <c r="C801" s="30"/>
      <c r="D801" s="206"/>
      <c r="E801" s="1"/>
      <c r="F801" s="424"/>
      <c r="J801" s="1"/>
    </row>
    <row r="802" spans="3:10">
      <c r="C802" s="30"/>
      <c r="D802" s="206"/>
      <c r="E802" s="1"/>
      <c r="F802" s="424"/>
      <c r="J802" s="1"/>
    </row>
    <row r="803" spans="3:10">
      <c r="C803" s="30"/>
      <c r="D803" s="206"/>
      <c r="E803" s="1"/>
      <c r="F803" s="424"/>
      <c r="J803" s="1"/>
    </row>
    <row r="804" spans="3:10">
      <c r="C804" s="30"/>
      <c r="D804" s="206"/>
      <c r="E804" s="1"/>
      <c r="F804" s="424"/>
      <c r="J804" s="1"/>
    </row>
    <row r="805" spans="3:10">
      <c r="C805" s="30"/>
      <c r="D805" s="206"/>
      <c r="E805" s="1"/>
      <c r="F805" s="424"/>
      <c r="J805" s="1"/>
    </row>
    <row r="806" spans="3:10">
      <c r="C806" s="30"/>
      <c r="D806" s="206"/>
      <c r="E806" s="1"/>
      <c r="F806" s="424"/>
      <c r="J806" s="1"/>
    </row>
    <row r="807" spans="3:10" ht="27" customHeight="1">
      <c r="C807" s="30"/>
      <c r="D807" s="206"/>
      <c r="E807" s="1"/>
      <c r="F807" s="424"/>
      <c r="J807" s="1"/>
    </row>
    <row r="808" spans="3:10">
      <c r="C808" s="30"/>
      <c r="D808" s="206"/>
      <c r="E808" s="1"/>
      <c r="F808" s="424"/>
      <c r="J808" s="1"/>
    </row>
    <row r="809" spans="3:10">
      <c r="C809" s="30"/>
      <c r="D809" s="206"/>
      <c r="E809" s="1"/>
      <c r="F809" s="424"/>
      <c r="J809" s="1"/>
    </row>
    <row r="810" spans="3:10">
      <c r="C810" s="30"/>
      <c r="D810" s="206"/>
      <c r="E810" s="1"/>
      <c r="F810" s="424"/>
      <c r="J810" s="1"/>
    </row>
    <row r="811" spans="3:10">
      <c r="C811" s="30"/>
      <c r="D811" s="206"/>
      <c r="E811" s="1"/>
      <c r="F811" s="424"/>
      <c r="J811" s="1"/>
    </row>
    <row r="812" spans="3:10">
      <c r="C812" s="30"/>
      <c r="D812" s="206"/>
      <c r="E812" s="1"/>
      <c r="F812" s="424"/>
      <c r="J812" s="1"/>
    </row>
    <row r="813" spans="3:10">
      <c r="C813" s="30"/>
      <c r="D813" s="206"/>
      <c r="E813" s="1"/>
      <c r="F813" s="424"/>
      <c r="J813" s="1"/>
    </row>
    <row r="814" spans="3:10">
      <c r="C814" s="30"/>
      <c r="D814" s="206"/>
      <c r="E814" s="1"/>
      <c r="F814" s="424"/>
      <c r="J814" s="1"/>
    </row>
    <row r="815" spans="3:10">
      <c r="C815" s="30"/>
      <c r="D815" s="206"/>
      <c r="E815" s="1"/>
      <c r="F815" s="424"/>
      <c r="J815" s="1"/>
    </row>
    <row r="816" spans="3:10">
      <c r="C816" s="30"/>
      <c r="D816" s="206"/>
      <c r="E816" s="1"/>
      <c r="F816" s="424"/>
      <c r="J816" s="1"/>
    </row>
    <row r="817" spans="3:10">
      <c r="C817" s="30"/>
      <c r="D817" s="206"/>
      <c r="E817" s="1"/>
      <c r="F817" s="424"/>
      <c r="J817" s="1"/>
    </row>
    <row r="818" spans="3:10">
      <c r="C818" s="30"/>
      <c r="D818" s="206"/>
      <c r="E818" s="1"/>
      <c r="F818" s="424"/>
      <c r="J818" s="1"/>
    </row>
    <row r="819" spans="3:10">
      <c r="C819" s="30"/>
      <c r="D819" s="206"/>
      <c r="E819" s="1"/>
      <c r="F819" s="424"/>
      <c r="J819" s="1"/>
    </row>
    <row r="820" spans="3:10">
      <c r="C820" s="30"/>
      <c r="D820" s="206"/>
      <c r="E820" s="1"/>
      <c r="F820" s="424"/>
      <c r="J820" s="1"/>
    </row>
    <row r="821" spans="3:10">
      <c r="C821" s="30"/>
      <c r="D821" s="206"/>
      <c r="E821" s="1"/>
      <c r="F821" s="424"/>
      <c r="J821" s="1"/>
    </row>
    <row r="822" spans="3:10">
      <c r="C822" s="30"/>
      <c r="D822" s="206"/>
      <c r="E822" s="1"/>
      <c r="F822" s="424"/>
      <c r="J822" s="1"/>
    </row>
    <row r="823" spans="3:10">
      <c r="C823" s="30"/>
      <c r="D823" s="206"/>
      <c r="E823" s="1"/>
      <c r="F823" s="424"/>
      <c r="J823" s="1"/>
    </row>
    <row r="824" spans="3:10">
      <c r="C824" s="30"/>
      <c r="D824" s="206"/>
      <c r="E824" s="1"/>
      <c r="F824" s="424"/>
      <c r="J824" s="1"/>
    </row>
    <row r="825" spans="3:10">
      <c r="C825" s="30"/>
      <c r="D825" s="206"/>
      <c r="E825" s="1"/>
      <c r="F825" s="424"/>
      <c r="J825" s="1"/>
    </row>
    <row r="826" spans="3:10">
      <c r="C826" s="30"/>
      <c r="D826" s="206"/>
      <c r="E826" s="1"/>
      <c r="F826" s="424"/>
      <c r="J826" s="1"/>
    </row>
    <row r="827" spans="3:10">
      <c r="C827" s="30"/>
      <c r="D827" s="206"/>
      <c r="E827" s="1"/>
      <c r="F827" s="424"/>
      <c r="J827" s="1"/>
    </row>
    <row r="828" spans="3:10">
      <c r="C828" s="30"/>
      <c r="D828" s="206"/>
      <c r="E828" s="1"/>
      <c r="F828" s="424"/>
      <c r="J828" s="1"/>
    </row>
    <row r="829" spans="3:10">
      <c r="C829" s="30"/>
      <c r="D829" s="206"/>
      <c r="E829" s="1"/>
      <c r="F829" s="424"/>
      <c r="J829" s="1"/>
    </row>
    <row r="830" spans="3:10">
      <c r="C830" s="30"/>
      <c r="D830" s="206"/>
      <c r="E830" s="1"/>
      <c r="F830" s="424"/>
      <c r="J830" s="1"/>
    </row>
    <row r="831" spans="3:10">
      <c r="C831" s="30"/>
      <c r="D831" s="206"/>
      <c r="E831" s="1"/>
      <c r="F831" s="424"/>
      <c r="J831" s="1"/>
    </row>
    <row r="832" spans="3:10">
      <c r="C832" s="30"/>
      <c r="D832" s="206"/>
      <c r="E832" s="1"/>
      <c r="F832" s="424"/>
      <c r="J832" s="1"/>
    </row>
    <row r="833" spans="3:10">
      <c r="C833" s="30"/>
      <c r="D833" s="206"/>
      <c r="E833" s="1"/>
      <c r="F833" s="424"/>
      <c r="J833" s="1"/>
    </row>
    <row r="834" spans="3:10">
      <c r="C834" s="30"/>
      <c r="D834" s="206"/>
      <c r="E834" s="1"/>
      <c r="F834" s="424"/>
      <c r="J834" s="1"/>
    </row>
    <row r="835" spans="3:10">
      <c r="C835" s="30"/>
      <c r="D835" s="206"/>
      <c r="E835" s="1"/>
      <c r="F835" s="424"/>
      <c r="J835" s="1"/>
    </row>
    <row r="836" spans="3:10">
      <c r="C836" s="30"/>
      <c r="D836" s="206"/>
      <c r="E836" s="1"/>
      <c r="F836" s="424"/>
      <c r="J836" s="1"/>
    </row>
    <row r="837" spans="3:10">
      <c r="C837" s="30"/>
      <c r="D837" s="206"/>
      <c r="E837" s="1"/>
      <c r="F837" s="424"/>
      <c r="J837" s="1"/>
    </row>
    <row r="838" spans="3:10">
      <c r="C838" s="30"/>
      <c r="D838" s="206"/>
      <c r="E838" s="1"/>
      <c r="F838" s="424"/>
      <c r="J838" s="1"/>
    </row>
    <row r="839" spans="3:10">
      <c r="C839" s="30"/>
      <c r="D839" s="206"/>
      <c r="E839" s="1"/>
      <c r="F839" s="424"/>
      <c r="J839" s="1"/>
    </row>
    <row r="840" spans="3:10">
      <c r="C840" s="30"/>
      <c r="D840" s="206"/>
      <c r="E840" s="1"/>
      <c r="F840" s="424"/>
      <c r="J840" s="1"/>
    </row>
    <row r="841" spans="3:10">
      <c r="C841" s="30"/>
      <c r="D841" s="206"/>
      <c r="E841" s="1"/>
      <c r="F841" s="424"/>
      <c r="J841" s="1"/>
    </row>
    <row r="842" spans="3:10">
      <c r="C842" s="30"/>
      <c r="D842" s="206"/>
      <c r="E842" s="1"/>
      <c r="F842" s="424"/>
      <c r="J842" s="1"/>
    </row>
    <row r="843" spans="3:10">
      <c r="C843" s="30"/>
      <c r="D843" s="206"/>
      <c r="E843" s="1"/>
      <c r="F843" s="424"/>
      <c r="J843" s="1"/>
    </row>
    <row r="844" spans="3:10">
      <c r="C844" s="30"/>
      <c r="D844" s="206"/>
      <c r="E844" s="1"/>
      <c r="F844" s="424"/>
      <c r="J844" s="1"/>
    </row>
    <row r="845" spans="3:10">
      <c r="C845" s="30"/>
      <c r="D845" s="206"/>
      <c r="E845" s="1"/>
      <c r="F845" s="424"/>
      <c r="J845" s="1"/>
    </row>
    <row r="846" spans="3:10">
      <c r="C846" s="30"/>
      <c r="D846" s="206"/>
      <c r="E846" s="1"/>
      <c r="F846" s="424"/>
      <c r="J846" s="1"/>
    </row>
    <row r="847" spans="3:10" ht="78" customHeight="1">
      <c r="C847" s="30"/>
      <c r="D847" s="206"/>
      <c r="E847" s="1"/>
      <c r="F847" s="424"/>
      <c r="J847" s="1"/>
    </row>
    <row r="848" spans="3:10">
      <c r="C848" s="30"/>
      <c r="D848" s="206"/>
      <c r="E848" s="1"/>
      <c r="F848" s="424"/>
      <c r="J848" s="1"/>
    </row>
    <row r="849" spans="3:10">
      <c r="C849" s="30"/>
      <c r="D849" s="206"/>
      <c r="E849" s="1"/>
      <c r="F849" s="424"/>
      <c r="J849" s="1"/>
    </row>
    <row r="850" spans="3:10">
      <c r="C850" s="30"/>
      <c r="D850" s="206"/>
      <c r="E850" s="1"/>
      <c r="F850" s="424"/>
      <c r="J850" s="1"/>
    </row>
    <row r="851" spans="3:10">
      <c r="C851" s="30"/>
      <c r="D851" s="206"/>
      <c r="E851" s="1"/>
      <c r="F851" s="424"/>
      <c r="J851" s="1"/>
    </row>
    <row r="852" spans="3:10">
      <c r="C852" s="30"/>
      <c r="D852" s="206"/>
      <c r="E852" s="1"/>
      <c r="F852" s="424"/>
      <c r="J852" s="1"/>
    </row>
    <row r="853" spans="3:10">
      <c r="C853" s="30"/>
      <c r="D853" s="206"/>
      <c r="E853" s="1"/>
      <c r="F853" s="424"/>
      <c r="J853" s="1"/>
    </row>
    <row r="854" spans="3:10">
      <c r="C854" s="30"/>
      <c r="D854" s="206"/>
      <c r="E854" s="1"/>
      <c r="F854" s="424"/>
      <c r="J854" s="1"/>
    </row>
    <row r="855" spans="3:10">
      <c r="C855" s="30"/>
      <c r="D855" s="206"/>
      <c r="E855" s="1"/>
      <c r="F855" s="424"/>
      <c r="J855" s="1"/>
    </row>
    <row r="856" spans="3:10">
      <c r="C856" s="30"/>
      <c r="D856" s="206"/>
      <c r="E856" s="1"/>
      <c r="F856" s="424"/>
      <c r="J856" s="1"/>
    </row>
    <row r="857" spans="3:10">
      <c r="C857" s="30"/>
      <c r="D857" s="206"/>
      <c r="E857" s="1"/>
      <c r="F857" s="424"/>
      <c r="J857" s="1"/>
    </row>
    <row r="858" spans="3:10">
      <c r="C858" s="30"/>
      <c r="D858" s="206"/>
      <c r="E858" s="1"/>
      <c r="F858" s="424"/>
      <c r="J858" s="1"/>
    </row>
    <row r="859" spans="3:10">
      <c r="C859" s="30"/>
      <c r="D859" s="206"/>
      <c r="E859" s="1"/>
      <c r="F859" s="424"/>
      <c r="J859" s="1"/>
    </row>
    <row r="860" spans="3:10">
      <c r="C860" s="30"/>
      <c r="D860" s="206"/>
      <c r="E860" s="1"/>
      <c r="F860" s="424"/>
      <c r="J860" s="1"/>
    </row>
    <row r="861" spans="3:10">
      <c r="C861" s="30"/>
      <c r="D861" s="206"/>
      <c r="E861" s="1"/>
      <c r="F861" s="424"/>
      <c r="J861" s="1"/>
    </row>
    <row r="862" spans="3:10">
      <c r="C862" s="30"/>
      <c r="D862" s="206"/>
      <c r="E862" s="1"/>
      <c r="F862" s="424"/>
      <c r="J862" s="1"/>
    </row>
    <row r="863" spans="3:10">
      <c r="C863" s="30"/>
      <c r="D863" s="206"/>
      <c r="E863" s="1"/>
      <c r="F863" s="424"/>
      <c r="J863" s="1"/>
    </row>
    <row r="864" spans="3:10">
      <c r="C864" s="30"/>
      <c r="D864" s="206"/>
      <c r="E864" s="1"/>
      <c r="F864" s="424"/>
      <c r="J864" s="1"/>
    </row>
    <row r="865" spans="3:10">
      <c r="C865" s="30"/>
      <c r="D865" s="206"/>
      <c r="E865" s="1"/>
      <c r="F865" s="424"/>
      <c r="J865" s="1"/>
    </row>
    <row r="866" spans="3:10">
      <c r="C866" s="30"/>
      <c r="D866" s="206"/>
      <c r="E866" s="1"/>
      <c r="F866" s="424"/>
      <c r="J866" s="1"/>
    </row>
    <row r="867" spans="3:10">
      <c r="C867" s="30"/>
      <c r="D867" s="206"/>
      <c r="E867" s="1"/>
      <c r="F867" s="424"/>
      <c r="J867" s="1"/>
    </row>
    <row r="868" spans="3:10">
      <c r="C868" s="30"/>
      <c r="D868" s="206"/>
      <c r="E868" s="1"/>
      <c r="F868" s="424"/>
      <c r="J868" s="1"/>
    </row>
    <row r="869" spans="3:10">
      <c r="C869" s="30"/>
      <c r="D869" s="206"/>
      <c r="E869" s="1"/>
      <c r="F869" s="424"/>
      <c r="J869" s="1"/>
    </row>
    <row r="870" spans="3:10">
      <c r="C870" s="30"/>
      <c r="D870" s="206"/>
      <c r="E870" s="1"/>
      <c r="F870" s="424"/>
      <c r="J870" s="1"/>
    </row>
    <row r="871" spans="3:10">
      <c r="C871" s="30"/>
      <c r="D871" s="206"/>
      <c r="E871" s="1"/>
      <c r="F871" s="424"/>
      <c r="J871" s="1"/>
    </row>
    <row r="872" spans="3:10">
      <c r="C872" s="30"/>
      <c r="D872" s="206"/>
      <c r="E872" s="1"/>
      <c r="F872" s="424"/>
    </row>
    <row r="873" spans="3:10">
      <c r="C873" s="30"/>
      <c r="D873" s="206"/>
      <c r="E873" s="1"/>
      <c r="F873" s="424"/>
    </row>
    <row r="874" spans="3:10">
      <c r="C874" s="30"/>
      <c r="D874" s="206"/>
      <c r="E874" s="1"/>
      <c r="F874" s="424"/>
    </row>
    <row r="875" spans="3:10">
      <c r="C875" s="139"/>
      <c r="D875" s="206"/>
      <c r="E875" s="64"/>
      <c r="F875" s="689"/>
      <c r="G875" s="32"/>
    </row>
  </sheetData>
  <sheetProtection password="EBEA" sheet="1" objects="1" scenarios="1" selectLockedCells="1"/>
  <mergeCells count="4">
    <mergeCell ref="G2:G3"/>
    <mergeCell ref="A2:B3"/>
    <mergeCell ref="C2:C3"/>
    <mergeCell ref="D2:F2"/>
  </mergeCells>
  <phoneticPr fontId="0" type="noConversion"/>
  <pageMargins left="0.94488188976377963" right="0.23622047244094491" top="0.39370078740157483" bottom="0.39370078740157483" header="0.51181102362204722" footer="0.51181102362204722"/>
  <pageSetup paperSize="9" firstPageNumber="12" orientation="portrait" useFirstPageNumber="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918"/>
  <sheetViews>
    <sheetView workbookViewId="0">
      <selection activeCell="F16" sqref="F16"/>
    </sheetView>
  </sheetViews>
  <sheetFormatPr defaultColWidth="9.28515625" defaultRowHeight="12.75"/>
  <cols>
    <col min="1" max="1" width="7" style="1" customWidth="1"/>
    <col min="2" max="2" width="3.28515625" style="1" customWidth="1"/>
    <col min="3" max="3" width="45.28515625" style="29" customWidth="1"/>
    <col min="4" max="4" width="5.85546875" style="210" customWidth="1"/>
    <col min="5" max="5" width="10.7109375" style="66" customWidth="1"/>
    <col min="6" max="6" width="10.5703125" style="688" customWidth="1"/>
    <col min="7" max="7" width="13.85546875" style="1" customWidth="1"/>
    <col min="8" max="9" width="9.28515625" style="1" customWidth="1"/>
    <col min="10" max="10" width="9.5703125" style="30" customWidth="1"/>
    <col min="11" max="16384" width="9.28515625" style="1"/>
  </cols>
  <sheetData>
    <row r="1" spans="1:10" ht="14.25" customHeight="1" thickBot="1">
      <c r="A1" s="53"/>
      <c r="D1" s="33"/>
      <c r="F1" s="424"/>
      <c r="H1" s="33"/>
      <c r="I1" s="33"/>
      <c r="J1" s="32"/>
    </row>
    <row r="2" spans="1:10" ht="16.5" customHeight="1">
      <c r="A2" s="1021" t="s">
        <v>656</v>
      </c>
      <c r="B2" s="1022"/>
      <c r="C2" s="1025" t="s">
        <v>680</v>
      </c>
      <c r="D2" s="1027" t="s">
        <v>571</v>
      </c>
      <c r="E2" s="1027"/>
      <c r="F2" s="1028"/>
      <c r="G2" s="1019" t="s">
        <v>660</v>
      </c>
      <c r="H2" s="33"/>
      <c r="I2" s="33"/>
      <c r="J2" s="32"/>
    </row>
    <row r="3" spans="1:10" ht="22.5" customHeight="1" thickBot="1">
      <c r="A3" s="1023"/>
      <c r="B3" s="1024"/>
      <c r="C3" s="1026"/>
      <c r="D3" s="98" t="s">
        <v>657</v>
      </c>
      <c r="E3" s="98" t="s">
        <v>658</v>
      </c>
      <c r="F3" s="101" t="s">
        <v>659</v>
      </c>
      <c r="G3" s="1020"/>
      <c r="H3" s="33"/>
      <c r="I3" s="33"/>
      <c r="J3" s="32"/>
    </row>
    <row r="4" spans="1:10" ht="12.75" customHeight="1">
      <c r="A4" s="55"/>
      <c r="B4" s="54"/>
      <c r="C4" s="54"/>
      <c r="D4" s="33"/>
      <c r="E4" s="67"/>
      <c r="F4" s="613"/>
      <c r="G4" s="32"/>
      <c r="H4" s="33"/>
      <c r="I4" s="33"/>
      <c r="J4" s="32"/>
    </row>
    <row r="5" spans="1:10" ht="12" customHeight="1">
      <c r="A5" s="44"/>
      <c r="B5" s="39"/>
      <c r="D5" s="206"/>
      <c r="E5" s="215"/>
      <c r="F5" s="689"/>
      <c r="G5" s="32"/>
      <c r="H5" s="33"/>
      <c r="I5" s="33"/>
      <c r="J5" s="32"/>
    </row>
    <row r="6" spans="1:10" s="40" customFormat="1" ht="15" customHeight="1">
      <c r="A6" s="776" t="s">
        <v>446</v>
      </c>
      <c r="B6" s="777"/>
      <c r="C6" s="841" t="s">
        <v>322</v>
      </c>
      <c r="D6" s="845"/>
      <c r="E6" s="852"/>
      <c r="F6" s="891"/>
      <c r="G6" s="854"/>
      <c r="H6" s="207"/>
      <c r="I6" s="207"/>
      <c r="J6" s="42"/>
    </row>
    <row r="7" spans="1:10" ht="12.75" customHeight="1">
      <c r="A7" s="34"/>
      <c r="B7" s="35"/>
      <c r="C7" s="140"/>
      <c r="D7" s="207"/>
      <c r="E7" s="215"/>
      <c r="F7" s="696"/>
      <c r="G7" s="42"/>
      <c r="H7" s="33"/>
      <c r="I7" s="33"/>
      <c r="J7" s="32"/>
    </row>
    <row r="8" spans="1:10" ht="12.75" customHeight="1">
      <c r="A8" s="57"/>
      <c r="C8" s="258"/>
      <c r="D8" s="59"/>
      <c r="E8" s="67"/>
      <c r="F8" s="613"/>
      <c r="H8" s="33"/>
      <c r="I8" s="33"/>
      <c r="J8" s="32"/>
    </row>
    <row r="9" spans="1:10" ht="67.5" customHeight="1">
      <c r="A9" s="34"/>
      <c r="B9" s="35"/>
      <c r="C9" s="257" t="s">
        <v>320</v>
      </c>
      <c r="D9" s="207"/>
      <c r="E9" s="215"/>
      <c r="F9" s="696"/>
      <c r="G9" s="42"/>
      <c r="J9" s="32"/>
    </row>
    <row r="10" spans="1:10" ht="141.75" customHeight="1">
      <c r="A10" s="44"/>
      <c r="B10" s="39"/>
      <c r="C10" s="134" t="s">
        <v>142</v>
      </c>
      <c r="D10" s="206"/>
      <c r="E10" s="215"/>
      <c r="F10" s="689"/>
      <c r="G10" s="32"/>
      <c r="J10" s="32"/>
    </row>
    <row r="11" spans="1:10" ht="40.5" customHeight="1">
      <c r="A11" s="44"/>
      <c r="B11" s="39"/>
      <c r="C11" s="134" t="s">
        <v>321</v>
      </c>
      <c r="D11" s="206"/>
      <c r="E11" s="215"/>
      <c r="F11" s="689"/>
      <c r="G11" s="32"/>
      <c r="J11" s="42"/>
    </row>
    <row r="12" spans="1:10" ht="15" customHeight="1">
      <c r="A12" s="99"/>
      <c r="B12" s="115"/>
      <c r="C12" s="260"/>
      <c r="D12" s="259"/>
      <c r="E12" s="67"/>
      <c r="F12" s="689"/>
      <c r="G12" s="32"/>
      <c r="H12" s="46"/>
      <c r="I12" s="20"/>
      <c r="J12" s="32"/>
    </row>
    <row r="13" spans="1:10" ht="30.75" customHeight="1">
      <c r="A13" s="57" t="s">
        <v>448</v>
      </c>
      <c r="B13" s="39"/>
      <c r="C13" s="379" t="s">
        <v>695</v>
      </c>
      <c r="D13" s="208"/>
      <c r="E13" s="215"/>
      <c r="F13" s="659"/>
      <c r="G13" s="42"/>
      <c r="H13" s="43"/>
      <c r="I13" s="20"/>
      <c r="J13" s="32"/>
    </row>
    <row r="14" spans="1:10" ht="27.75" customHeight="1">
      <c r="A14" s="47"/>
      <c r="B14" s="39"/>
      <c r="C14" s="380" t="s">
        <v>135</v>
      </c>
      <c r="D14" s="208"/>
      <c r="E14" s="215"/>
      <c r="F14" s="659"/>
      <c r="G14" s="42"/>
      <c r="H14" s="43"/>
      <c r="I14" s="20"/>
      <c r="J14" s="32"/>
    </row>
    <row r="15" spans="1:10" ht="190.5" customHeight="1">
      <c r="A15" s="47"/>
      <c r="B15" s="39"/>
      <c r="C15" s="832" t="s">
        <v>2101</v>
      </c>
      <c r="D15" s="207"/>
      <c r="E15" s="215"/>
      <c r="F15" s="659"/>
      <c r="G15" s="42"/>
      <c r="H15" s="46"/>
      <c r="I15" s="20"/>
      <c r="J15" s="32"/>
    </row>
    <row r="16" spans="1:10" ht="15.75" customHeight="1">
      <c r="A16" s="47"/>
      <c r="B16" s="39"/>
      <c r="C16" s="133" t="s">
        <v>690</v>
      </c>
      <c r="D16" s="259" t="s">
        <v>256</v>
      </c>
      <c r="E16" s="215">
        <v>12000</v>
      </c>
      <c r="F16" s="909">
        <v>0</v>
      </c>
      <c r="G16" s="42">
        <f>E16*F16</f>
        <v>0</v>
      </c>
      <c r="H16" s="46"/>
      <c r="I16" s="20"/>
      <c r="J16" s="32"/>
    </row>
    <row r="17" spans="1:10" ht="15.75" customHeight="1">
      <c r="A17" s="47"/>
      <c r="B17" s="39"/>
      <c r="C17" s="133"/>
      <c r="D17" s="259"/>
      <c r="E17" s="215"/>
      <c r="F17" s="659"/>
      <c r="G17" s="42"/>
      <c r="H17" s="46"/>
      <c r="I17" s="20"/>
      <c r="J17" s="32"/>
    </row>
    <row r="18" spans="1:10" ht="15.75" customHeight="1">
      <c r="A18" s="57" t="s">
        <v>447</v>
      </c>
      <c r="B18" s="39"/>
      <c r="C18" s="379" t="s">
        <v>692</v>
      </c>
      <c r="D18" s="259"/>
      <c r="E18" s="215"/>
      <c r="F18" s="659"/>
      <c r="G18" s="42"/>
      <c r="H18" s="46"/>
      <c r="I18" s="20"/>
      <c r="J18" s="32"/>
    </row>
    <row r="19" spans="1:10" ht="39" customHeight="1">
      <c r="A19" s="47"/>
      <c r="B19" s="39"/>
      <c r="C19" s="380" t="s">
        <v>694</v>
      </c>
      <c r="D19" s="259"/>
      <c r="E19" s="215"/>
      <c r="F19" s="659"/>
      <c r="G19" s="42"/>
      <c r="H19" s="46"/>
      <c r="I19" s="20"/>
      <c r="J19" s="32"/>
    </row>
    <row r="20" spans="1:10" ht="84" customHeight="1">
      <c r="A20" s="47"/>
      <c r="B20" s="39"/>
      <c r="C20" s="381" t="s">
        <v>691</v>
      </c>
      <c r="D20" s="259" t="s">
        <v>249</v>
      </c>
      <c r="E20" s="215">
        <v>80</v>
      </c>
      <c r="F20" s="909">
        <v>0</v>
      </c>
      <c r="G20" s="42">
        <f>E20*F20</f>
        <v>0</v>
      </c>
      <c r="H20" s="46"/>
      <c r="I20" s="20"/>
      <c r="J20" s="32"/>
    </row>
    <row r="21" spans="1:10" ht="15.75" customHeight="1">
      <c r="A21" s="47"/>
      <c r="B21" s="39"/>
      <c r="C21" s="133"/>
      <c r="D21" s="259"/>
      <c r="E21" s="215"/>
      <c r="F21" s="659"/>
      <c r="G21" s="42"/>
      <c r="H21" s="46"/>
      <c r="I21" s="20"/>
      <c r="J21" s="32"/>
    </row>
    <row r="22" spans="1:10" ht="15.75" customHeight="1">
      <c r="A22" s="47"/>
      <c r="B22" s="39"/>
      <c r="C22" s="133"/>
      <c r="D22" s="259"/>
      <c r="E22" s="215"/>
      <c r="F22" s="659"/>
      <c r="G22" s="42"/>
      <c r="H22" s="46"/>
      <c r="I22" s="20"/>
      <c r="J22" s="32"/>
    </row>
    <row r="23" spans="1:10" ht="15" customHeight="1">
      <c r="A23" s="57" t="s">
        <v>130</v>
      </c>
      <c r="B23" s="39"/>
      <c r="C23" s="379" t="s">
        <v>131</v>
      </c>
      <c r="D23" s="208"/>
      <c r="E23" s="215"/>
      <c r="F23" s="659"/>
      <c r="G23" s="42"/>
      <c r="J23" s="1"/>
    </row>
    <row r="24" spans="1:10" ht="32.25" customHeight="1">
      <c r="A24" s="47"/>
      <c r="B24" s="39"/>
      <c r="C24" s="380" t="s">
        <v>134</v>
      </c>
      <c r="D24" s="259"/>
      <c r="E24" s="215"/>
      <c r="F24" s="659"/>
      <c r="G24" s="42"/>
      <c r="H24" s="46"/>
      <c r="I24" s="20"/>
      <c r="J24" s="32"/>
    </row>
    <row r="25" spans="1:10" s="40" customFormat="1" ht="169.5" customHeight="1">
      <c r="A25" s="57"/>
      <c r="B25" s="39"/>
      <c r="C25" s="381" t="s">
        <v>679</v>
      </c>
      <c r="D25" s="259" t="s">
        <v>256</v>
      </c>
      <c r="E25" s="215">
        <v>700</v>
      </c>
      <c r="F25" s="909">
        <v>0</v>
      </c>
      <c r="G25" s="42">
        <f>E25*F25</f>
        <v>0</v>
      </c>
    </row>
    <row r="26" spans="1:10" ht="15.75" customHeight="1">
      <c r="A26" s="47"/>
      <c r="B26" s="39"/>
      <c r="C26" s="133"/>
      <c r="D26" s="259"/>
      <c r="E26" s="215"/>
      <c r="F26" s="659"/>
      <c r="G26" s="42"/>
      <c r="H26" s="46"/>
      <c r="I26" s="20"/>
      <c r="J26" s="32"/>
    </row>
    <row r="27" spans="1:10" ht="15.75" customHeight="1">
      <c r="A27" s="47"/>
      <c r="B27" s="39"/>
      <c r="C27" s="133"/>
      <c r="D27" s="259"/>
      <c r="E27" s="215"/>
      <c r="F27" s="659"/>
      <c r="G27" s="42"/>
      <c r="H27" s="46"/>
      <c r="I27" s="20"/>
      <c r="J27" s="32"/>
    </row>
    <row r="28" spans="1:10" ht="13.5" customHeight="1">
      <c r="A28" s="57" t="s">
        <v>1784</v>
      </c>
      <c r="B28" s="39"/>
      <c r="C28" s="379" t="s">
        <v>132</v>
      </c>
      <c r="D28" s="259"/>
      <c r="E28" s="215"/>
      <c r="F28" s="659"/>
      <c r="G28" s="42"/>
      <c r="J28" s="1"/>
    </row>
    <row r="29" spans="1:10" ht="28.5" customHeight="1">
      <c r="A29" s="47"/>
      <c r="B29" s="39"/>
      <c r="C29" s="380" t="s">
        <v>133</v>
      </c>
      <c r="D29" s="259"/>
      <c r="E29" s="215"/>
      <c r="F29" s="659"/>
      <c r="G29" s="42"/>
      <c r="H29" s="46"/>
      <c r="I29" s="20"/>
      <c r="J29" s="32"/>
    </row>
    <row r="30" spans="1:10" ht="66" customHeight="1">
      <c r="A30" s="47"/>
      <c r="B30" s="39"/>
      <c r="C30" s="133" t="s">
        <v>155</v>
      </c>
      <c r="D30" s="259"/>
      <c r="E30" s="215"/>
      <c r="F30" s="659"/>
      <c r="G30" s="42"/>
      <c r="J30" s="1"/>
    </row>
    <row r="31" spans="1:10" ht="15" customHeight="1">
      <c r="A31" s="47"/>
      <c r="B31" s="39"/>
      <c r="C31" s="133" t="s">
        <v>693</v>
      </c>
      <c r="D31" s="259" t="s">
        <v>256</v>
      </c>
      <c r="E31" s="215">
        <v>1500</v>
      </c>
      <c r="F31" s="909">
        <v>0</v>
      </c>
      <c r="G31" s="42">
        <f>E31*F31</f>
        <v>0</v>
      </c>
      <c r="H31" s="46"/>
      <c r="I31" s="20"/>
      <c r="J31" s="32"/>
    </row>
    <row r="32" spans="1:10" ht="15.75" customHeight="1">
      <c r="A32" s="47"/>
      <c r="B32" s="39"/>
      <c r="C32" s="133"/>
      <c r="D32" s="259"/>
      <c r="E32" s="215"/>
      <c r="F32" s="659"/>
      <c r="G32" s="42"/>
      <c r="H32" s="46"/>
      <c r="I32" s="20"/>
      <c r="J32" s="32"/>
    </row>
    <row r="33" spans="1:10" ht="14.25" customHeight="1">
      <c r="A33" s="57" t="s">
        <v>1785</v>
      </c>
      <c r="B33" s="40"/>
      <c r="C33" s="160" t="s">
        <v>564</v>
      </c>
      <c r="D33" s="652"/>
      <c r="E33" s="251"/>
      <c r="F33" s="897"/>
      <c r="G33" s="42"/>
      <c r="H33" s="43"/>
      <c r="I33" s="20"/>
      <c r="J33" s="32"/>
    </row>
    <row r="34" spans="1:10" ht="77.25" customHeight="1">
      <c r="A34" s="57"/>
      <c r="B34" s="40"/>
      <c r="C34" s="656" t="s">
        <v>2124</v>
      </c>
      <c r="D34" s="654" t="s">
        <v>563</v>
      </c>
      <c r="E34" s="653">
        <v>45</v>
      </c>
      <c r="F34" s="909">
        <v>0</v>
      </c>
      <c r="G34" s="42">
        <f>E34*F34</f>
        <v>0</v>
      </c>
      <c r="H34" s="46"/>
      <c r="I34" s="20"/>
      <c r="J34" s="32"/>
    </row>
    <row r="35" spans="1:10" ht="15.75" customHeight="1">
      <c r="A35" s="47"/>
      <c r="B35" s="39"/>
      <c r="C35" s="133"/>
      <c r="D35" s="259"/>
      <c r="E35" s="215"/>
      <c r="F35" s="659"/>
      <c r="G35" s="42"/>
      <c r="H35" s="46"/>
      <c r="I35" s="20"/>
      <c r="J35" s="32"/>
    </row>
    <row r="36" spans="1:10" ht="15.75" customHeight="1">
      <c r="A36" s="57" t="s">
        <v>1786</v>
      </c>
      <c r="B36" s="171"/>
      <c r="C36" s="160" t="s">
        <v>124</v>
      </c>
      <c r="D36" s="652"/>
      <c r="E36" s="251"/>
      <c r="F36" s="898"/>
      <c r="G36" s="142"/>
      <c r="H36" s="46"/>
      <c r="I36" s="20"/>
      <c r="J36" s="32"/>
    </row>
    <row r="37" spans="1:10" ht="30" customHeight="1">
      <c r="A37" s="47"/>
      <c r="B37" s="39"/>
      <c r="C37" s="163" t="s">
        <v>144</v>
      </c>
      <c r="D37" s="259"/>
      <c r="E37" s="215"/>
      <c r="F37" s="659"/>
      <c r="G37" s="42"/>
      <c r="H37" s="46"/>
      <c r="I37" s="20"/>
      <c r="J37" s="32"/>
    </row>
    <row r="38" spans="1:10" ht="15.75" customHeight="1">
      <c r="A38" s="47"/>
      <c r="B38" s="39"/>
      <c r="C38" s="440" t="s">
        <v>1877</v>
      </c>
      <c r="D38" s="259"/>
      <c r="E38" s="215"/>
      <c r="F38" s="659"/>
      <c r="G38" s="42"/>
      <c r="H38" s="46"/>
      <c r="I38" s="20"/>
      <c r="J38" s="32"/>
    </row>
    <row r="39" spans="1:10" ht="15.75" customHeight="1">
      <c r="A39" s="47"/>
      <c r="B39" s="39"/>
      <c r="C39" s="440" t="s">
        <v>1878</v>
      </c>
      <c r="D39" s="259"/>
      <c r="E39" s="215"/>
      <c r="F39" s="659"/>
      <c r="G39" s="42"/>
      <c r="H39" s="46"/>
      <c r="I39" s="20"/>
      <c r="J39" s="32"/>
    </row>
    <row r="40" spans="1:10" ht="15.75" customHeight="1">
      <c r="A40" s="47"/>
      <c r="B40" s="39"/>
      <c r="C40" s="163" t="s">
        <v>146</v>
      </c>
      <c r="D40" s="259"/>
      <c r="E40" s="215"/>
      <c r="F40" s="659"/>
      <c r="G40" s="42"/>
      <c r="H40" s="46"/>
      <c r="I40" s="20"/>
      <c r="J40" s="32"/>
    </row>
    <row r="41" spans="1:10" ht="25.5" customHeight="1">
      <c r="A41" s="47"/>
      <c r="B41" s="39"/>
      <c r="C41" s="440" t="s">
        <v>1879</v>
      </c>
      <c r="D41" s="259"/>
      <c r="E41" s="215"/>
      <c r="F41" s="659"/>
      <c r="G41" s="42"/>
      <c r="H41" s="46"/>
      <c r="I41" s="20"/>
      <c r="J41" s="32"/>
    </row>
    <row r="42" spans="1:10" ht="26.25" customHeight="1">
      <c r="A42" s="47"/>
      <c r="B42" s="39"/>
      <c r="C42" s="440" t="s">
        <v>1880</v>
      </c>
      <c r="D42" s="259"/>
      <c r="E42" s="215"/>
      <c r="F42" s="659"/>
      <c r="G42" s="42"/>
      <c r="H42" s="46"/>
      <c r="I42" s="20"/>
      <c r="J42" s="32"/>
    </row>
    <row r="43" spans="1:10" ht="30" customHeight="1">
      <c r="A43" s="47"/>
      <c r="B43" s="39"/>
      <c r="C43" s="440" t="s">
        <v>1881</v>
      </c>
      <c r="D43" s="259"/>
      <c r="E43" s="215"/>
      <c r="F43" s="659"/>
      <c r="G43" s="42"/>
      <c r="H43" s="46"/>
      <c r="I43" s="20"/>
      <c r="J43" s="32"/>
    </row>
    <row r="44" spans="1:10" ht="13.5" customHeight="1">
      <c r="A44" s="57"/>
      <c r="B44" s="40"/>
      <c r="C44" s="299" t="s">
        <v>145</v>
      </c>
      <c r="D44" s="652" t="s">
        <v>260</v>
      </c>
      <c r="E44" s="653">
        <v>2</v>
      </c>
      <c r="F44" s="909">
        <v>0</v>
      </c>
      <c r="G44" s="42">
        <f>E44*F44</f>
        <v>0</v>
      </c>
      <c r="H44" s="46"/>
      <c r="I44" s="20"/>
      <c r="J44" s="32"/>
    </row>
    <row r="45" spans="1:10" ht="15.75" customHeight="1">
      <c r="A45" s="47"/>
      <c r="B45" s="39"/>
      <c r="C45" s="133"/>
      <c r="D45" s="259"/>
      <c r="E45" s="215"/>
      <c r="F45" s="659"/>
      <c r="G45" s="42"/>
      <c r="H45" s="46"/>
      <c r="I45" s="20"/>
      <c r="J45" s="32"/>
    </row>
    <row r="46" spans="1:10" ht="13.5" customHeight="1">
      <c r="A46" s="57" t="s">
        <v>1787</v>
      </c>
      <c r="B46" s="171"/>
      <c r="C46" s="160" t="s">
        <v>1884</v>
      </c>
      <c r="D46" s="652"/>
      <c r="E46" s="251"/>
      <c r="F46" s="898"/>
      <c r="G46" s="142"/>
      <c r="J46" s="1"/>
    </row>
    <row r="47" spans="1:10" ht="27.75" customHeight="1">
      <c r="A47" s="47"/>
      <c r="B47" s="39"/>
      <c r="C47" s="440" t="s">
        <v>1882</v>
      </c>
      <c r="D47" s="259"/>
      <c r="E47" s="215"/>
      <c r="F47" s="659"/>
      <c r="G47" s="42"/>
      <c r="H47" s="46"/>
      <c r="I47" s="20"/>
      <c r="J47" s="32"/>
    </row>
    <row r="48" spans="1:10" ht="15.75" customHeight="1">
      <c r="A48" s="47"/>
      <c r="B48" s="39"/>
      <c r="C48" s="440" t="s">
        <v>1877</v>
      </c>
      <c r="D48" s="259"/>
      <c r="E48" s="215"/>
      <c r="F48" s="659"/>
      <c r="G48" s="42"/>
      <c r="H48" s="46"/>
      <c r="I48" s="20"/>
      <c r="J48" s="32"/>
    </row>
    <row r="49" spans="1:10" ht="15.75" customHeight="1">
      <c r="A49" s="47"/>
      <c r="B49" s="39"/>
      <c r="C49" s="440" t="s">
        <v>1878</v>
      </c>
      <c r="D49" s="259"/>
      <c r="E49" s="215"/>
      <c r="F49" s="659"/>
      <c r="G49" s="42"/>
      <c r="H49" s="46"/>
      <c r="I49" s="20"/>
      <c r="J49" s="32"/>
    </row>
    <row r="50" spans="1:10" ht="17.25" customHeight="1">
      <c r="A50" s="47"/>
      <c r="B50" s="39"/>
      <c r="C50" s="163" t="s">
        <v>146</v>
      </c>
      <c r="D50" s="259"/>
      <c r="E50" s="215"/>
      <c r="F50" s="659"/>
      <c r="G50" s="42"/>
      <c r="H50" s="46"/>
      <c r="I50" s="20"/>
      <c r="J50" s="32"/>
    </row>
    <row r="51" spans="1:10" ht="29.25" customHeight="1">
      <c r="A51" s="47"/>
      <c r="B51" s="39"/>
      <c r="C51" s="440" t="s">
        <v>1879</v>
      </c>
      <c r="D51" s="259"/>
      <c r="E51" s="215"/>
      <c r="F51" s="659"/>
      <c r="G51" s="42"/>
      <c r="H51" s="46"/>
      <c r="I51" s="20"/>
      <c r="J51" s="32"/>
    </row>
    <row r="52" spans="1:10" ht="26.25" customHeight="1">
      <c r="A52" s="47"/>
      <c r="B52" s="39"/>
      <c r="C52" s="440" t="s">
        <v>1880</v>
      </c>
      <c r="D52" s="259"/>
      <c r="E52" s="215"/>
      <c r="F52" s="659"/>
      <c r="G52" s="42"/>
      <c r="H52" s="46"/>
      <c r="I52" s="20"/>
      <c r="J52" s="32"/>
    </row>
    <row r="53" spans="1:10" ht="32.25" customHeight="1">
      <c r="A53" s="47"/>
      <c r="B53" s="39"/>
      <c r="C53" s="440" t="s">
        <v>1881</v>
      </c>
      <c r="D53" s="259"/>
      <c r="E53" s="215"/>
      <c r="F53" s="659"/>
      <c r="G53" s="42"/>
      <c r="H53" s="46"/>
      <c r="I53" s="20"/>
      <c r="J53" s="32"/>
    </row>
    <row r="54" spans="1:10" ht="12.75" customHeight="1">
      <c r="A54" s="57"/>
      <c r="B54" s="171"/>
      <c r="C54" s="668" t="s">
        <v>1883</v>
      </c>
      <c r="D54" s="652" t="s">
        <v>260</v>
      </c>
      <c r="E54" s="653">
        <v>1</v>
      </c>
      <c r="F54" s="909">
        <v>0</v>
      </c>
      <c r="G54" s="42">
        <f>E54*F54</f>
        <v>0</v>
      </c>
      <c r="J54" s="1"/>
    </row>
    <row r="55" spans="1:10" ht="15.75" customHeight="1">
      <c r="A55" s="47"/>
      <c r="B55" s="39"/>
      <c r="C55" s="133"/>
      <c r="D55" s="259"/>
      <c r="E55" s="215"/>
      <c r="F55" s="659"/>
      <c r="G55" s="42"/>
      <c r="H55" s="46"/>
      <c r="I55" s="20"/>
      <c r="J55" s="32"/>
    </row>
    <row r="56" spans="1:10" ht="12.75" customHeight="1">
      <c r="A56" s="57" t="s">
        <v>1788</v>
      </c>
      <c r="B56" s="171"/>
      <c r="C56" s="160" t="s">
        <v>1886</v>
      </c>
      <c r="D56" s="652"/>
      <c r="E56" s="251"/>
      <c r="F56" s="898"/>
      <c r="G56" s="142"/>
      <c r="J56" s="1"/>
    </row>
    <row r="57" spans="1:10" ht="28.5" customHeight="1">
      <c r="A57" s="47"/>
      <c r="B57" s="39"/>
      <c r="C57" s="440" t="s">
        <v>1885</v>
      </c>
      <c r="D57" s="259"/>
      <c r="E57" s="215"/>
      <c r="F57" s="659"/>
      <c r="G57" s="42"/>
      <c r="H57" s="46"/>
      <c r="I57" s="20"/>
      <c r="J57" s="32"/>
    </row>
    <row r="58" spans="1:10" ht="15.75" customHeight="1">
      <c r="A58" s="47"/>
      <c r="B58" s="39"/>
      <c r="C58" s="440" t="s">
        <v>1877</v>
      </c>
      <c r="D58" s="259"/>
      <c r="E58" s="215"/>
      <c r="F58" s="659"/>
      <c r="G58" s="42"/>
      <c r="H58" s="46"/>
      <c r="I58" s="20"/>
      <c r="J58" s="32"/>
    </row>
    <row r="59" spans="1:10" ht="15.75" customHeight="1">
      <c r="A59" s="47"/>
      <c r="B59" s="39"/>
      <c r="C59" s="440" t="s">
        <v>1878</v>
      </c>
      <c r="D59" s="259"/>
      <c r="E59" s="215"/>
      <c r="F59" s="659"/>
      <c r="G59" s="42"/>
      <c r="H59" s="46"/>
      <c r="I59" s="20"/>
      <c r="J59" s="32"/>
    </row>
    <row r="60" spans="1:10" ht="15.75" customHeight="1">
      <c r="A60" s="47"/>
      <c r="B60" s="39"/>
      <c r="C60" s="163" t="s">
        <v>146</v>
      </c>
      <c r="D60" s="259"/>
      <c r="E60" s="215"/>
      <c r="F60" s="659"/>
      <c r="G60" s="42"/>
      <c r="H60" s="46"/>
      <c r="I60" s="20"/>
      <c r="J60" s="32"/>
    </row>
    <row r="61" spans="1:10" ht="27" customHeight="1">
      <c r="A61" s="47"/>
      <c r="B61" s="39"/>
      <c r="C61" s="440" t="s">
        <v>1879</v>
      </c>
      <c r="D61" s="259"/>
      <c r="E61" s="215"/>
      <c r="F61" s="659"/>
      <c r="G61" s="42"/>
      <c r="H61" s="46"/>
      <c r="I61" s="20"/>
      <c r="J61" s="32"/>
    </row>
    <row r="62" spans="1:10" ht="26.25" customHeight="1">
      <c r="A62" s="47"/>
      <c r="B62" s="39"/>
      <c r="C62" s="440" t="s">
        <v>1880</v>
      </c>
      <c r="D62" s="259"/>
      <c r="E62" s="215"/>
      <c r="F62" s="659"/>
      <c r="G62" s="42"/>
      <c r="H62" s="46"/>
      <c r="I62" s="20"/>
      <c r="J62" s="32"/>
    </row>
    <row r="63" spans="1:10" ht="28.5" customHeight="1">
      <c r="A63" s="47"/>
      <c r="B63" s="39"/>
      <c r="C63" s="440" t="s">
        <v>1881</v>
      </c>
      <c r="D63" s="259"/>
      <c r="E63" s="215"/>
      <c r="F63" s="659"/>
      <c r="G63" s="42"/>
      <c r="H63" s="46"/>
      <c r="I63" s="20"/>
      <c r="J63" s="32"/>
    </row>
    <row r="64" spans="1:10" ht="13.5" customHeight="1">
      <c r="A64" s="57"/>
      <c r="B64" s="171"/>
      <c r="C64" s="668" t="s">
        <v>1887</v>
      </c>
      <c r="D64" s="652" t="s">
        <v>260</v>
      </c>
      <c r="E64" s="653">
        <v>1</v>
      </c>
      <c r="F64" s="909">
        <v>0</v>
      </c>
      <c r="G64" s="42">
        <f>E64*F64</f>
        <v>0</v>
      </c>
      <c r="J64" s="1"/>
    </row>
    <row r="65" spans="1:10" ht="15.75" customHeight="1">
      <c r="A65" s="47"/>
      <c r="B65" s="39"/>
      <c r="C65" s="133"/>
      <c r="D65" s="259"/>
      <c r="E65" s="215"/>
      <c r="F65" s="659"/>
      <c r="G65" s="42"/>
      <c r="H65" s="46"/>
      <c r="I65" s="20"/>
      <c r="J65" s="32"/>
    </row>
    <row r="66" spans="1:10" ht="13.5" customHeight="1">
      <c r="A66" s="57" t="s">
        <v>1888</v>
      </c>
      <c r="B66" s="39"/>
      <c r="C66" s="160" t="s">
        <v>1876</v>
      </c>
      <c r="D66" s="208"/>
      <c r="E66" s="162"/>
      <c r="F66" s="659"/>
      <c r="G66" s="42"/>
      <c r="J66" s="1"/>
    </row>
    <row r="67" spans="1:10" ht="81.75" customHeight="1">
      <c r="A67" s="655"/>
      <c r="B67" s="171"/>
      <c r="C67" s="920" t="s">
        <v>1795</v>
      </c>
      <c r="D67" s="652" t="s">
        <v>260</v>
      </c>
      <c r="E67" s="653">
        <v>2</v>
      </c>
      <c r="F67" s="909">
        <v>0</v>
      </c>
      <c r="G67" s="42">
        <f>E67*F67</f>
        <v>0</v>
      </c>
      <c r="J67" s="1"/>
    </row>
    <row r="68" spans="1:10" ht="15.75" customHeight="1">
      <c r="A68" s="47"/>
      <c r="B68" s="39"/>
      <c r="C68" s="133"/>
      <c r="D68" s="259"/>
      <c r="E68" s="215"/>
      <c r="F68" s="659"/>
      <c r="G68" s="42"/>
      <c r="H68" s="46"/>
      <c r="I68" s="20"/>
      <c r="J68" s="32"/>
    </row>
    <row r="69" spans="1:10" ht="24.75" customHeight="1">
      <c r="A69" s="179" t="s">
        <v>446</v>
      </c>
      <c r="B69" s="180"/>
      <c r="C69" s="180" t="s">
        <v>323</v>
      </c>
      <c r="D69" s="226"/>
      <c r="E69" s="228"/>
      <c r="F69" s="181"/>
      <c r="G69" s="373">
        <f>SUM(G9:G68)</f>
        <v>0</v>
      </c>
      <c r="J69" s="1"/>
    </row>
    <row r="70" spans="1:10" ht="12.75" customHeight="1">
      <c r="A70" s="109"/>
      <c r="B70" s="110"/>
      <c r="C70" s="132"/>
      <c r="D70" s="227"/>
      <c r="E70" s="229"/>
      <c r="F70" s="112"/>
      <c r="G70" s="112"/>
      <c r="H70" s="43"/>
      <c r="I70" s="20"/>
      <c r="J70" s="32"/>
    </row>
    <row r="71" spans="1:10">
      <c r="C71" s="1"/>
      <c r="D71" s="206"/>
      <c r="E71" s="67"/>
      <c r="F71" s="424"/>
      <c r="G71" s="424"/>
      <c r="H71" s="43"/>
      <c r="I71" s="20"/>
      <c r="J71" s="32"/>
    </row>
    <row r="72" spans="1:10" ht="169.5" customHeight="1">
      <c r="C72" s="1"/>
      <c r="D72" s="206"/>
      <c r="E72" s="67"/>
      <c r="F72" s="424"/>
      <c r="H72" s="46"/>
      <c r="I72" s="20"/>
      <c r="J72" s="32"/>
    </row>
    <row r="73" spans="1:10" ht="15.75" customHeight="1">
      <c r="C73" s="1"/>
      <c r="D73" s="206"/>
      <c r="E73" s="67"/>
      <c r="F73" s="424"/>
      <c r="H73" s="46"/>
      <c r="I73" s="20"/>
      <c r="J73" s="32"/>
    </row>
    <row r="74" spans="1:10" ht="15.75" customHeight="1">
      <c r="C74" s="1"/>
      <c r="D74" s="206"/>
      <c r="E74" s="67"/>
      <c r="F74" s="424"/>
      <c r="H74" s="46"/>
      <c r="I74" s="20"/>
      <c r="J74" s="32"/>
    </row>
    <row r="75" spans="1:10" ht="13.5" customHeight="1">
      <c r="C75" s="1"/>
      <c r="D75" s="206"/>
      <c r="E75" s="67"/>
      <c r="F75" s="424"/>
      <c r="H75" s="46"/>
      <c r="I75" s="20"/>
      <c r="J75" s="32"/>
    </row>
    <row r="76" spans="1:10" ht="26.25" customHeight="1">
      <c r="C76" s="1"/>
      <c r="D76" s="206"/>
      <c r="E76" s="67"/>
      <c r="F76" s="424"/>
      <c r="H76" s="46"/>
      <c r="I76" s="20"/>
      <c r="J76" s="32"/>
    </row>
    <row r="77" spans="1:10" ht="66" customHeight="1">
      <c r="C77" s="100"/>
      <c r="D77" s="206"/>
      <c r="E77" s="67"/>
      <c r="F77" s="424"/>
      <c r="H77" s="46"/>
      <c r="I77" s="20"/>
      <c r="J77" s="32"/>
    </row>
    <row r="78" spans="1:10" ht="14.25" customHeight="1">
      <c r="C78" s="30"/>
      <c r="D78" s="206"/>
      <c r="E78" s="67"/>
      <c r="F78" s="424"/>
      <c r="H78" s="46"/>
      <c r="I78" s="20"/>
      <c r="J78" s="32"/>
    </row>
    <row r="79" spans="1:10" ht="15.75" customHeight="1">
      <c r="C79" s="30"/>
      <c r="D79" s="206"/>
      <c r="E79" s="67"/>
      <c r="F79" s="424"/>
      <c r="H79" s="46"/>
      <c r="I79" s="20"/>
      <c r="J79" s="32"/>
    </row>
    <row r="80" spans="1:10" ht="14.25" customHeight="1">
      <c r="C80" s="30"/>
      <c r="D80" s="206"/>
      <c r="E80" s="67"/>
      <c r="F80" s="424"/>
      <c r="H80" s="46"/>
      <c r="I80" s="20"/>
      <c r="J80" s="32"/>
    </row>
    <row r="81" spans="3:10" ht="77.25" customHeight="1">
      <c r="C81" s="30"/>
      <c r="D81" s="206"/>
      <c r="E81" s="67"/>
      <c r="F81" s="424"/>
      <c r="H81" s="46"/>
      <c r="I81" s="20"/>
      <c r="J81" s="32"/>
    </row>
    <row r="82" spans="3:10" ht="13.5" customHeight="1">
      <c r="C82" s="30"/>
      <c r="D82" s="206"/>
      <c r="E82" s="67"/>
      <c r="F82" s="424"/>
      <c r="H82" s="46"/>
      <c r="I82" s="20"/>
      <c r="J82" s="32"/>
    </row>
    <row r="83" spans="3:10" ht="12.75" customHeight="1">
      <c r="C83" s="30"/>
      <c r="D83" s="206"/>
      <c r="E83" s="67"/>
      <c r="F83" s="424"/>
      <c r="H83" s="46"/>
      <c r="I83" s="20"/>
      <c r="J83" s="32"/>
    </row>
    <row r="84" spans="3:10" ht="27" customHeight="1">
      <c r="C84" s="30"/>
      <c r="D84" s="206"/>
      <c r="E84" s="67"/>
      <c r="F84" s="424"/>
      <c r="H84" s="46"/>
      <c r="I84" s="20"/>
      <c r="J84" s="32"/>
    </row>
    <row r="85" spans="3:10" ht="13.5" customHeight="1">
      <c r="C85" s="30"/>
      <c r="D85" s="206"/>
      <c r="E85" s="67"/>
      <c r="F85" s="424"/>
      <c r="H85" s="46"/>
      <c r="I85" s="20"/>
      <c r="J85" s="32"/>
    </row>
    <row r="86" spans="3:10" ht="13.5" customHeight="1">
      <c r="C86" s="30"/>
      <c r="D86" s="206"/>
      <c r="E86" s="67"/>
      <c r="F86" s="424"/>
      <c r="J86" s="1"/>
    </row>
    <row r="87" spans="3:10" ht="13.5" customHeight="1">
      <c r="C87" s="30"/>
      <c r="D87" s="206"/>
      <c r="E87" s="67"/>
      <c r="F87" s="424"/>
      <c r="J87" s="1"/>
    </row>
    <row r="88" spans="3:10" ht="27" customHeight="1">
      <c r="C88" s="30"/>
      <c r="D88" s="206"/>
      <c r="E88" s="67"/>
      <c r="F88" s="424"/>
      <c r="J88" s="1"/>
    </row>
    <row r="89" spans="3:10" ht="24" customHeight="1">
      <c r="C89" s="30"/>
      <c r="D89" s="206"/>
      <c r="E89" s="67"/>
      <c r="F89" s="424"/>
      <c r="J89" s="1"/>
    </row>
    <row r="90" spans="3:10" ht="27.75" customHeight="1">
      <c r="C90" s="30"/>
      <c r="D90" s="206"/>
      <c r="E90" s="67"/>
      <c r="F90" s="424"/>
      <c r="J90" s="1"/>
    </row>
    <row r="91" spans="3:10" ht="13.5" customHeight="1">
      <c r="C91" s="30"/>
      <c r="D91" s="206"/>
      <c r="E91" s="67"/>
      <c r="F91" s="424"/>
      <c r="J91" s="1"/>
    </row>
    <row r="92" spans="3:10" ht="13.5" customHeight="1">
      <c r="C92" s="30"/>
      <c r="D92" s="206"/>
      <c r="E92" s="67"/>
      <c r="F92" s="424"/>
      <c r="J92" s="1"/>
    </row>
    <row r="93" spans="3:10" ht="13.5" customHeight="1">
      <c r="C93" s="30"/>
      <c r="D93" s="206"/>
      <c r="E93" s="67"/>
      <c r="F93" s="424"/>
      <c r="J93" s="1"/>
    </row>
    <row r="94" spans="3:10" ht="30.75" customHeight="1">
      <c r="C94" s="30"/>
      <c r="D94" s="206"/>
      <c r="E94" s="67"/>
      <c r="F94" s="424"/>
      <c r="J94" s="1"/>
    </row>
    <row r="95" spans="3:10" ht="13.5" customHeight="1">
      <c r="C95" s="30"/>
      <c r="D95" s="206"/>
      <c r="E95" s="67"/>
      <c r="F95" s="424"/>
      <c r="J95" s="1"/>
    </row>
    <row r="96" spans="3:10" ht="13.5" customHeight="1">
      <c r="C96" s="30"/>
      <c r="D96" s="206"/>
      <c r="E96" s="67"/>
      <c r="F96" s="424"/>
      <c r="J96" s="1"/>
    </row>
    <row r="97" spans="3:10" ht="13.5" customHeight="1">
      <c r="C97" s="30"/>
      <c r="D97" s="206"/>
      <c r="E97" s="67"/>
      <c r="F97" s="424"/>
      <c r="J97" s="1"/>
    </row>
    <row r="98" spans="3:10" ht="21.75" customHeight="1">
      <c r="C98" s="30"/>
      <c r="D98" s="206"/>
      <c r="E98" s="67"/>
      <c r="F98" s="424"/>
      <c r="J98" s="1"/>
    </row>
    <row r="99" spans="3:10" ht="25.5" customHeight="1">
      <c r="C99" s="30"/>
      <c r="D99" s="206"/>
      <c r="E99" s="67"/>
      <c r="F99" s="424"/>
      <c r="J99" s="1"/>
    </row>
    <row r="100" spans="3:10" ht="12.75" customHeight="1">
      <c r="C100" s="30"/>
      <c r="D100" s="206"/>
      <c r="E100" s="67"/>
      <c r="F100" s="424"/>
      <c r="J100" s="1"/>
    </row>
    <row r="101" spans="3:10" ht="12.75" customHeight="1">
      <c r="C101" s="30"/>
      <c r="D101" s="206"/>
      <c r="E101" s="67"/>
      <c r="F101" s="424"/>
      <c r="J101" s="1"/>
    </row>
    <row r="102" spans="3:10" ht="12.75" customHeight="1">
      <c r="C102" s="30"/>
      <c r="D102" s="206"/>
      <c r="E102" s="67"/>
      <c r="F102" s="424"/>
      <c r="J102" s="1"/>
    </row>
    <row r="103" spans="3:10" ht="12.75" customHeight="1">
      <c r="C103" s="30"/>
      <c r="D103" s="206"/>
      <c r="E103" s="67"/>
      <c r="F103" s="424"/>
      <c r="J103" s="1"/>
    </row>
    <row r="104" spans="3:10" ht="28.5" customHeight="1">
      <c r="C104" s="30"/>
      <c r="D104" s="206"/>
      <c r="E104" s="67"/>
      <c r="F104" s="424"/>
      <c r="J104" s="1"/>
    </row>
    <row r="105" spans="3:10" ht="12.75" customHeight="1">
      <c r="C105" s="30"/>
      <c r="D105" s="206"/>
      <c r="E105" s="67"/>
      <c r="F105" s="424"/>
      <c r="J105" s="1"/>
    </row>
    <row r="106" spans="3:10" ht="12.75" customHeight="1">
      <c r="C106" s="30"/>
      <c r="D106" s="206"/>
      <c r="E106" s="67"/>
      <c r="F106" s="424"/>
      <c r="J106" s="1"/>
    </row>
    <row r="107" spans="3:10" ht="12.75" customHeight="1">
      <c r="C107" s="30"/>
      <c r="D107" s="206"/>
      <c r="E107" s="67"/>
      <c r="F107" s="424"/>
      <c r="J107" s="1"/>
    </row>
    <row r="108" spans="3:10" ht="26.25" customHeight="1">
      <c r="C108" s="30"/>
      <c r="D108" s="206"/>
      <c r="E108" s="67"/>
      <c r="F108" s="424"/>
      <c r="J108" s="1"/>
    </row>
    <row r="109" spans="3:10" ht="26.25" customHeight="1">
      <c r="C109" s="30"/>
      <c r="D109" s="206"/>
      <c r="E109" s="67"/>
      <c r="F109" s="424"/>
      <c r="J109" s="1"/>
    </row>
    <row r="110" spans="3:10" ht="28.5" customHeight="1">
      <c r="C110" s="30"/>
      <c r="D110" s="206"/>
      <c r="E110" s="67"/>
      <c r="F110" s="424"/>
      <c r="J110" s="1"/>
    </row>
    <row r="111" spans="3:10" ht="12.75" customHeight="1">
      <c r="C111" s="30"/>
      <c r="D111" s="206"/>
      <c r="E111" s="67"/>
      <c r="F111" s="424"/>
      <c r="J111" s="1"/>
    </row>
    <row r="112" spans="3:10" ht="13.5" customHeight="1">
      <c r="C112" s="30"/>
      <c r="D112" s="206"/>
      <c r="E112" s="67"/>
      <c r="F112" s="424"/>
      <c r="J112" s="1"/>
    </row>
    <row r="113" spans="3:10" ht="14.25" customHeight="1">
      <c r="C113" s="30"/>
      <c r="D113" s="206"/>
      <c r="E113" s="67"/>
      <c r="F113" s="424"/>
      <c r="J113" s="1"/>
    </row>
    <row r="114" spans="3:10" ht="13.5" customHeight="1">
      <c r="C114" s="30"/>
      <c r="D114" s="206"/>
      <c r="E114" s="67"/>
      <c r="F114" s="424"/>
      <c r="J114" s="1"/>
    </row>
    <row r="115" spans="3:10" ht="13.5" customHeight="1">
      <c r="C115" s="30"/>
      <c r="D115" s="206"/>
      <c r="E115" s="67"/>
      <c r="F115" s="424"/>
      <c r="J115" s="1"/>
    </row>
    <row r="116" spans="3:10" ht="24" customHeight="1">
      <c r="C116" s="30"/>
      <c r="D116" s="206"/>
      <c r="E116" s="67"/>
      <c r="F116" s="424"/>
      <c r="J116" s="1"/>
    </row>
    <row r="117" spans="3:10">
      <c r="C117" s="30"/>
      <c r="D117" s="206"/>
      <c r="E117" s="67"/>
      <c r="F117" s="424"/>
      <c r="J117" s="1"/>
    </row>
    <row r="118" spans="3:10">
      <c r="C118" s="30"/>
      <c r="D118" s="206"/>
      <c r="E118" s="67"/>
      <c r="F118" s="424"/>
      <c r="J118" s="1"/>
    </row>
    <row r="119" spans="3:10">
      <c r="C119" s="30"/>
      <c r="D119" s="206"/>
      <c r="E119" s="67"/>
      <c r="F119" s="424"/>
      <c r="J119" s="1"/>
    </row>
    <row r="120" spans="3:10">
      <c r="C120" s="30"/>
      <c r="D120" s="206"/>
      <c r="E120" s="67"/>
      <c r="F120" s="424"/>
      <c r="J120" s="1"/>
    </row>
    <row r="121" spans="3:10" ht="14.25" customHeight="1">
      <c r="C121" s="30"/>
      <c r="D121" s="206"/>
      <c r="E121" s="67"/>
      <c r="F121" s="424"/>
      <c r="J121" s="1"/>
    </row>
    <row r="122" spans="3:10">
      <c r="C122" s="30"/>
      <c r="D122" s="206"/>
      <c r="E122" s="67"/>
      <c r="F122" s="424"/>
      <c r="J122" s="1"/>
    </row>
    <row r="123" spans="3:10" ht="14.25" customHeight="1">
      <c r="C123" s="30"/>
      <c r="D123" s="206"/>
      <c r="E123" s="67"/>
      <c r="F123" s="424"/>
      <c r="J123" s="1"/>
    </row>
    <row r="124" spans="3:10">
      <c r="C124" s="30"/>
      <c r="D124" s="206"/>
      <c r="E124" s="67"/>
      <c r="F124" s="424"/>
      <c r="J124" s="1"/>
    </row>
    <row r="125" spans="3:10" ht="14.25" customHeight="1">
      <c r="C125" s="30"/>
      <c r="D125" s="206"/>
      <c r="E125" s="67"/>
      <c r="F125" s="424"/>
      <c r="J125" s="1"/>
    </row>
    <row r="126" spans="3:10">
      <c r="C126" s="30"/>
      <c r="D126" s="206"/>
      <c r="E126" s="67"/>
      <c r="F126" s="424"/>
      <c r="J126" s="1"/>
    </row>
    <row r="127" spans="3:10" ht="17.25" customHeight="1">
      <c r="C127" s="30"/>
      <c r="D127" s="206"/>
      <c r="E127" s="67"/>
      <c r="F127" s="424"/>
      <c r="J127" s="1"/>
    </row>
    <row r="128" spans="3:10">
      <c r="C128" s="30"/>
      <c r="D128" s="206"/>
      <c r="E128" s="67"/>
      <c r="F128" s="424"/>
      <c r="J128" s="1"/>
    </row>
    <row r="129" spans="3:10" ht="12.75" customHeight="1">
      <c r="C129" s="30"/>
      <c r="D129" s="206"/>
      <c r="E129" s="67"/>
      <c r="F129" s="424"/>
      <c r="J129" s="1"/>
    </row>
    <row r="130" spans="3:10">
      <c r="C130" s="30"/>
      <c r="D130" s="206"/>
      <c r="E130" s="67"/>
      <c r="F130" s="424"/>
      <c r="J130" s="1"/>
    </row>
    <row r="131" spans="3:10" ht="13.5" customHeight="1">
      <c r="C131" s="30"/>
      <c r="D131" s="206"/>
      <c r="E131" s="67"/>
      <c r="F131" s="424"/>
      <c r="J131" s="1"/>
    </row>
    <row r="132" spans="3:10">
      <c r="C132" s="30"/>
      <c r="D132" s="206"/>
      <c r="E132" s="67"/>
      <c r="F132" s="424"/>
      <c r="J132" s="1"/>
    </row>
    <row r="133" spans="3:10" ht="26.25" customHeight="1">
      <c r="C133" s="30"/>
      <c r="D133" s="206"/>
      <c r="E133" s="67"/>
      <c r="F133" s="424"/>
      <c r="J133" s="1"/>
    </row>
    <row r="134" spans="3:10">
      <c r="C134" s="30"/>
      <c r="D134" s="206"/>
      <c r="E134" s="67"/>
      <c r="F134" s="424"/>
      <c r="J134" s="1"/>
    </row>
    <row r="135" spans="3:10" ht="12.75" customHeight="1">
      <c r="C135" s="30"/>
      <c r="D135" s="206"/>
      <c r="E135" s="67"/>
      <c r="F135" s="424"/>
      <c r="J135" s="1"/>
    </row>
    <row r="136" spans="3:10" ht="51" customHeight="1">
      <c r="C136" s="30"/>
      <c r="D136" s="206"/>
      <c r="E136" s="67"/>
      <c r="F136" s="424"/>
      <c r="J136" s="1"/>
    </row>
    <row r="137" spans="3:10">
      <c r="C137" s="30"/>
      <c r="D137" s="206"/>
      <c r="E137" s="67"/>
      <c r="F137" s="424"/>
      <c r="J137" s="1"/>
    </row>
    <row r="138" spans="3:10">
      <c r="C138" s="30"/>
      <c r="D138" s="206"/>
      <c r="E138" s="67"/>
      <c r="F138" s="424"/>
      <c r="J138" s="1"/>
    </row>
    <row r="139" spans="3:10" ht="12.75" customHeight="1">
      <c r="C139" s="30"/>
      <c r="D139" s="206"/>
      <c r="E139" s="67"/>
      <c r="F139" s="424"/>
      <c r="J139" s="1"/>
    </row>
    <row r="140" spans="3:10" ht="43.5" customHeight="1">
      <c r="C140" s="30"/>
      <c r="D140" s="206"/>
      <c r="E140" s="67"/>
      <c r="F140" s="424"/>
      <c r="J140" s="1"/>
    </row>
    <row r="141" spans="3:10">
      <c r="C141" s="30"/>
      <c r="D141" s="206"/>
      <c r="E141" s="67"/>
      <c r="F141" s="424"/>
      <c r="J141" s="1"/>
    </row>
    <row r="142" spans="3:10">
      <c r="C142" s="30"/>
      <c r="D142" s="206"/>
      <c r="E142" s="67"/>
      <c r="F142" s="424"/>
      <c r="J142" s="1"/>
    </row>
    <row r="143" spans="3:10">
      <c r="C143" s="30"/>
      <c r="D143" s="206"/>
      <c r="E143" s="67"/>
      <c r="F143" s="424"/>
      <c r="J143" s="1"/>
    </row>
    <row r="144" spans="3:10" ht="53.25" customHeight="1">
      <c r="C144" s="30"/>
      <c r="D144" s="206"/>
      <c r="E144" s="67"/>
      <c r="F144" s="424"/>
      <c r="J144" s="1"/>
    </row>
    <row r="145" spans="3:10" ht="13.5" customHeight="1">
      <c r="C145" s="30"/>
      <c r="D145" s="206"/>
      <c r="E145" s="67"/>
      <c r="F145" s="424"/>
      <c r="J145" s="1"/>
    </row>
    <row r="146" spans="3:10" ht="15" customHeight="1">
      <c r="C146" s="30"/>
      <c r="D146" s="206"/>
      <c r="E146" s="67"/>
      <c r="F146" s="424"/>
      <c r="J146" s="1"/>
    </row>
    <row r="147" spans="3:10">
      <c r="C147" s="30"/>
      <c r="D147" s="206"/>
      <c r="E147" s="67"/>
      <c r="F147" s="424"/>
      <c r="J147" s="1"/>
    </row>
    <row r="148" spans="3:10" ht="88.5" customHeight="1">
      <c r="C148" s="30"/>
      <c r="D148" s="206"/>
      <c r="E148" s="67"/>
      <c r="F148" s="424"/>
      <c r="J148" s="1"/>
    </row>
    <row r="149" spans="3:10">
      <c r="C149" s="30"/>
      <c r="D149" s="206"/>
      <c r="E149" s="67"/>
      <c r="F149" s="424"/>
      <c r="J149" s="1"/>
    </row>
    <row r="150" spans="3:10">
      <c r="C150" s="30"/>
      <c r="D150" s="206"/>
      <c r="E150" s="67"/>
      <c r="F150" s="424"/>
      <c r="J150" s="1"/>
    </row>
    <row r="151" spans="3:10">
      <c r="C151" s="30"/>
      <c r="D151" s="206"/>
      <c r="E151" s="67"/>
      <c r="F151" s="424"/>
      <c r="J151" s="1"/>
    </row>
    <row r="152" spans="3:10" ht="50.25" customHeight="1">
      <c r="C152" s="30"/>
      <c r="D152" s="206"/>
      <c r="E152" s="67"/>
      <c r="F152" s="424"/>
      <c r="J152" s="1"/>
    </row>
    <row r="153" spans="3:10" ht="15.75" customHeight="1">
      <c r="C153" s="30"/>
      <c r="D153" s="206"/>
      <c r="E153" s="67"/>
      <c r="F153" s="424"/>
      <c r="J153" s="1"/>
    </row>
    <row r="154" spans="3:10" ht="14.25" customHeight="1">
      <c r="C154" s="30"/>
      <c r="D154" s="206"/>
      <c r="E154" s="67"/>
      <c r="F154" s="424"/>
      <c r="J154" s="1"/>
    </row>
    <row r="155" spans="3:10" ht="14.25" customHeight="1">
      <c r="C155" s="30"/>
      <c r="D155" s="206"/>
      <c r="E155" s="67"/>
      <c r="F155" s="424"/>
      <c r="J155" s="1"/>
    </row>
    <row r="156" spans="3:10" ht="15" customHeight="1">
      <c r="C156" s="30"/>
      <c r="D156" s="206"/>
      <c r="E156" s="67"/>
      <c r="F156" s="424"/>
      <c r="J156" s="1"/>
    </row>
    <row r="157" spans="3:10" ht="15" customHeight="1">
      <c r="C157" s="30"/>
      <c r="D157" s="206"/>
      <c r="E157" s="67"/>
      <c r="F157" s="424"/>
      <c r="J157" s="1"/>
    </row>
    <row r="158" spans="3:10" ht="15" customHeight="1">
      <c r="C158" s="30"/>
      <c r="D158" s="206"/>
      <c r="E158" s="67"/>
      <c r="F158" s="424"/>
      <c r="J158" s="1"/>
    </row>
    <row r="159" spans="3:10" ht="13.5" customHeight="1">
      <c r="C159" s="30"/>
      <c r="D159" s="206"/>
      <c r="E159" s="67"/>
      <c r="F159" s="424"/>
      <c r="J159" s="1"/>
    </row>
    <row r="160" spans="3:10" ht="78.75" customHeight="1">
      <c r="C160" s="30"/>
      <c r="D160" s="206"/>
      <c r="E160" s="67"/>
      <c r="F160" s="424"/>
      <c r="J160" s="1"/>
    </row>
    <row r="161" spans="3:10" ht="24" customHeight="1">
      <c r="C161" s="30"/>
      <c r="D161" s="206"/>
      <c r="E161" s="67"/>
      <c r="F161" s="424"/>
      <c r="J161" s="1"/>
    </row>
    <row r="162" spans="3:10" ht="15" customHeight="1">
      <c r="C162" s="30"/>
      <c r="D162" s="206"/>
      <c r="E162" s="67"/>
      <c r="F162" s="424"/>
      <c r="J162" s="1"/>
    </row>
    <row r="163" spans="3:10" ht="213" customHeight="1">
      <c r="C163" s="30"/>
      <c r="D163" s="206"/>
      <c r="E163" s="67"/>
      <c r="F163" s="424"/>
      <c r="J163" s="1"/>
    </row>
    <row r="164" spans="3:10">
      <c r="C164" s="30"/>
      <c r="D164" s="206"/>
      <c r="E164" s="67"/>
      <c r="F164" s="424"/>
      <c r="J164" s="1"/>
    </row>
    <row r="165" spans="3:10">
      <c r="C165" s="30"/>
      <c r="D165" s="206"/>
      <c r="E165" s="67"/>
      <c r="F165" s="424"/>
      <c r="J165" s="1"/>
    </row>
    <row r="166" spans="3:10" ht="140.25" customHeight="1">
      <c r="C166" s="30"/>
      <c r="D166" s="206"/>
      <c r="E166" s="67"/>
      <c r="F166" s="424"/>
      <c r="J166" s="1"/>
    </row>
    <row r="167" spans="3:10" ht="82.5" customHeight="1">
      <c r="C167" s="30"/>
      <c r="D167" s="206"/>
      <c r="E167" s="67"/>
      <c r="F167" s="424"/>
      <c r="J167" s="1"/>
    </row>
    <row r="168" spans="3:10">
      <c r="C168" s="30"/>
      <c r="D168" s="206"/>
      <c r="E168" s="67"/>
      <c r="F168" s="424"/>
      <c r="J168" s="1"/>
    </row>
    <row r="169" spans="3:10">
      <c r="C169" s="30"/>
      <c r="D169" s="206"/>
      <c r="E169" s="67"/>
      <c r="F169" s="424"/>
      <c r="J169" s="1"/>
    </row>
    <row r="170" spans="3:10" ht="53.25" customHeight="1">
      <c r="C170" s="30"/>
      <c r="D170" s="206"/>
      <c r="E170" s="67"/>
      <c r="F170" s="424"/>
      <c r="J170" s="1"/>
    </row>
    <row r="171" spans="3:10">
      <c r="C171" s="30"/>
      <c r="D171" s="206"/>
      <c r="E171" s="67"/>
      <c r="F171" s="424"/>
      <c r="J171" s="1"/>
    </row>
    <row r="172" spans="3:10">
      <c r="C172" s="30"/>
      <c r="D172" s="206"/>
      <c r="E172" s="67"/>
      <c r="F172" s="424"/>
      <c r="J172" s="1"/>
    </row>
    <row r="173" spans="3:10">
      <c r="C173" s="30"/>
      <c r="D173" s="206"/>
      <c r="E173" s="67"/>
      <c r="F173" s="424"/>
      <c r="J173" s="1"/>
    </row>
    <row r="174" spans="3:10">
      <c r="C174" s="30"/>
      <c r="D174" s="206"/>
      <c r="E174" s="67"/>
      <c r="F174" s="424"/>
      <c r="J174" s="1"/>
    </row>
    <row r="175" spans="3:10" ht="13.5" customHeight="1">
      <c r="C175" s="30"/>
      <c r="D175" s="206"/>
      <c r="E175" s="67"/>
      <c r="F175" s="424"/>
      <c r="J175" s="1"/>
    </row>
    <row r="176" spans="3:10" ht="12.75" customHeight="1">
      <c r="C176" s="30"/>
      <c r="D176" s="206"/>
      <c r="E176" s="67"/>
      <c r="F176" s="424"/>
      <c r="J176" s="1"/>
    </row>
    <row r="177" spans="3:10" ht="15" customHeight="1">
      <c r="C177" s="30"/>
      <c r="D177" s="206"/>
      <c r="E177" s="67"/>
      <c r="F177" s="424"/>
      <c r="J177" s="1"/>
    </row>
    <row r="178" spans="3:10">
      <c r="C178" s="30"/>
      <c r="D178" s="206"/>
      <c r="E178" s="67"/>
      <c r="F178" s="424"/>
      <c r="J178" s="1"/>
    </row>
    <row r="179" spans="3:10" ht="12" customHeight="1">
      <c r="C179" s="30"/>
      <c r="D179" s="206"/>
      <c r="E179" s="67"/>
      <c r="F179" s="424"/>
      <c r="J179" s="1"/>
    </row>
    <row r="180" spans="3:10">
      <c r="C180" s="30"/>
      <c r="D180" s="206"/>
      <c r="E180" s="67"/>
      <c r="F180" s="424"/>
      <c r="J180" s="1"/>
    </row>
    <row r="181" spans="3:10">
      <c r="C181" s="30"/>
      <c r="D181" s="206"/>
      <c r="E181" s="67"/>
      <c r="F181" s="424"/>
      <c r="J181" s="1"/>
    </row>
    <row r="182" spans="3:10" ht="37.5" customHeight="1">
      <c r="C182" s="30"/>
      <c r="D182" s="206"/>
      <c r="E182" s="67"/>
      <c r="F182" s="424"/>
      <c r="J182" s="1"/>
    </row>
    <row r="183" spans="3:10" ht="12.75" customHeight="1">
      <c r="C183" s="30"/>
      <c r="D183" s="206"/>
      <c r="E183" s="67"/>
      <c r="F183" s="424"/>
      <c r="J183" s="1"/>
    </row>
    <row r="184" spans="3:10">
      <c r="C184" s="30"/>
      <c r="D184" s="206"/>
      <c r="E184" s="67"/>
      <c r="F184" s="424"/>
      <c r="J184" s="1"/>
    </row>
    <row r="185" spans="3:10" ht="13.5" customHeight="1">
      <c r="C185" s="30"/>
      <c r="D185" s="206"/>
      <c r="E185" s="67"/>
      <c r="F185" s="424"/>
      <c r="J185" s="1"/>
    </row>
    <row r="186" spans="3:10" ht="90" customHeight="1">
      <c r="C186" s="30"/>
      <c r="D186" s="206"/>
      <c r="E186" s="67"/>
      <c r="F186" s="424"/>
      <c r="J186" s="1"/>
    </row>
    <row r="187" spans="3:10">
      <c r="C187" s="30"/>
      <c r="D187" s="206"/>
      <c r="E187" s="67"/>
      <c r="F187" s="424"/>
      <c r="J187" s="1"/>
    </row>
    <row r="188" spans="3:10">
      <c r="C188" s="30"/>
      <c r="D188" s="206"/>
      <c r="E188" s="67"/>
      <c r="F188" s="424"/>
      <c r="J188" s="1"/>
    </row>
    <row r="189" spans="3:10" ht="15.75" customHeight="1">
      <c r="C189" s="30"/>
      <c r="D189" s="206"/>
      <c r="E189" s="67"/>
      <c r="F189" s="424"/>
      <c r="J189" s="1"/>
    </row>
    <row r="190" spans="3:10">
      <c r="C190" s="30"/>
      <c r="D190" s="206"/>
      <c r="E190" s="67"/>
      <c r="F190" s="424"/>
      <c r="J190" s="1"/>
    </row>
    <row r="191" spans="3:10">
      <c r="C191" s="30"/>
      <c r="D191" s="206"/>
      <c r="E191" s="67"/>
      <c r="F191" s="424"/>
      <c r="J191" s="1"/>
    </row>
    <row r="192" spans="3:10">
      <c r="C192" s="30"/>
      <c r="D192" s="206"/>
      <c r="E192" s="67"/>
      <c r="F192" s="424"/>
      <c r="J192" s="1"/>
    </row>
    <row r="193" spans="3:10" ht="14.25" customHeight="1">
      <c r="C193" s="30"/>
      <c r="D193" s="206"/>
      <c r="E193" s="67"/>
      <c r="F193" s="424"/>
      <c r="J193" s="1"/>
    </row>
    <row r="194" spans="3:10" ht="66.75" customHeight="1">
      <c r="C194" s="30"/>
      <c r="D194" s="206"/>
      <c r="E194" s="67"/>
      <c r="F194" s="424"/>
      <c r="J194" s="1"/>
    </row>
    <row r="195" spans="3:10">
      <c r="C195" s="30"/>
      <c r="D195" s="206"/>
      <c r="E195" s="67"/>
      <c r="F195" s="424"/>
      <c r="J195" s="1"/>
    </row>
    <row r="196" spans="3:10">
      <c r="C196" s="30"/>
      <c r="D196" s="206"/>
      <c r="E196" s="67"/>
      <c r="F196" s="424"/>
      <c r="J196" s="1"/>
    </row>
    <row r="197" spans="3:10">
      <c r="C197" s="30"/>
      <c r="D197" s="206"/>
      <c r="E197" s="67"/>
      <c r="F197" s="424"/>
      <c r="J197" s="1"/>
    </row>
    <row r="198" spans="3:10" ht="66" customHeight="1">
      <c r="C198" s="30"/>
      <c r="D198" s="206"/>
      <c r="E198" s="67"/>
      <c r="F198" s="424"/>
      <c r="J198" s="1"/>
    </row>
    <row r="199" spans="3:10">
      <c r="C199" s="30"/>
      <c r="D199" s="206"/>
      <c r="E199" s="67"/>
      <c r="F199" s="424"/>
      <c r="J199" s="1"/>
    </row>
    <row r="200" spans="3:10">
      <c r="C200" s="30"/>
      <c r="D200" s="206"/>
      <c r="E200" s="67"/>
      <c r="F200" s="424"/>
      <c r="J200" s="1"/>
    </row>
    <row r="201" spans="3:10">
      <c r="C201" s="30"/>
      <c r="D201" s="206"/>
      <c r="E201" s="67"/>
      <c r="F201" s="424"/>
      <c r="J201" s="1"/>
    </row>
    <row r="202" spans="3:10">
      <c r="C202" s="30"/>
      <c r="D202" s="206"/>
      <c r="E202" s="67"/>
      <c r="F202" s="424"/>
      <c r="J202" s="1"/>
    </row>
    <row r="203" spans="3:10">
      <c r="C203" s="30"/>
      <c r="D203" s="206"/>
      <c r="E203" s="67"/>
      <c r="F203" s="424"/>
      <c r="J203" s="1"/>
    </row>
    <row r="204" spans="3:10">
      <c r="C204" s="30"/>
      <c r="D204" s="206"/>
      <c r="E204" s="67"/>
      <c r="F204" s="424"/>
      <c r="J204" s="1"/>
    </row>
    <row r="205" spans="3:10">
      <c r="C205" s="30"/>
      <c r="D205" s="206"/>
      <c r="E205" s="67"/>
      <c r="F205" s="424"/>
      <c r="J205" s="1"/>
    </row>
    <row r="206" spans="3:10">
      <c r="C206" s="30"/>
      <c r="D206" s="206"/>
      <c r="E206" s="67"/>
      <c r="F206" s="424"/>
      <c r="J206" s="1"/>
    </row>
    <row r="207" spans="3:10">
      <c r="C207" s="30"/>
      <c r="D207" s="206"/>
      <c r="E207" s="67"/>
      <c r="F207" s="424"/>
      <c r="J207" s="1"/>
    </row>
    <row r="208" spans="3:10">
      <c r="C208" s="30"/>
      <c r="D208" s="206"/>
      <c r="E208" s="67"/>
      <c r="F208" s="424"/>
      <c r="J208" s="1"/>
    </row>
    <row r="209" spans="3:10">
      <c r="C209" s="30"/>
      <c r="D209" s="206"/>
      <c r="E209" s="67"/>
      <c r="F209" s="424"/>
      <c r="J209" s="1"/>
    </row>
    <row r="210" spans="3:10">
      <c r="C210" s="30"/>
      <c r="D210" s="206"/>
      <c r="E210" s="67"/>
      <c r="F210" s="424"/>
      <c r="J210" s="1"/>
    </row>
    <row r="211" spans="3:10">
      <c r="C211" s="30"/>
      <c r="D211" s="206"/>
      <c r="E211" s="67"/>
      <c r="F211" s="424"/>
      <c r="J211" s="1"/>
    </row>
    <row r="212" spans="3:10">
      <c r="C212" s="30"/>
      <c r="D212" s="206"/>
      <c r="E212" s="67"/>
      <c r="F212" s="424"/>
      <c r="J212" s="1"/>
    </row>
    <row r="213" spans="3:10">
      <c r="C213" s="30"/>
      <c r="D213" s="206"/>
      <c r="E213" s="67"/>
      <c r="F213" s="424"/>
      <c r="J213" s="1"/>
    </row>
    <row r="214" spans="3:10">
      <c r="C214" s="30"/>
      <c r="D214" s="206"/>
      <c r="E214" s="67"/>
      <c r="F214" s="424"/>
      <c r="J214" s="1"/>
    </row>
    <row r="215" spans="3:10">
      <c r="C215" s="30"/>
      <c r="D215" s="206"/>
      <c r="E215" s="67"/>
      <c r="F215" s="424"/>
      <c r="J215" s="1"/>
    </row>
    <row r="216" spans="3:10">
      <c r="C216" s="30"/>
      <c r="D216" s="206"/>
      <c r="E216" s="67"/>
      <c r="F216" s="424"/>
      <c r="J216" s="1"/>
    </row>
    <row r="217" spans="3:10">
      <c r="C217" s="30"/>
      <c r="D217" s="206"/>
      <c r="E217" s="67"/>
      <c r="F217" s="424"/>
      <c r="J217" s="1"/>
    </row>
    <row r="218" spans="3:10">
      <c r="C218" s="30"/>
      <c r="D218" s="206"/>
      <c r="E218" s="67"/>
      <c r="F218" s="424"/>
      <c r="J218" s="1"/>
    </row>
    <row r="219" spans="3:10">
      <c r="C219" s="30"/>
      <c r="D219" s="206"/>
      <c r="E219" s="67"/>
      <c r="F219" s="424"/>
      <c r="J219" s="1"/>
    </row>
    <row r="220" spans="3:10">
      <c r="C220" s="30"/>
      <c r="D220" s="206"/>
      <c r="E220" s="67"/>
      <c r="F220" s="424"/>
      <c r="J220" s="1"/>
    </row>
    <row r="221" spans="3:10">
      <c r="C221" s="30"/>
      <c r="D221" s="206"/>
      <c r="E221" s="67"/>
      <c r="F221" s="424"/>
      <c r="J221" s="1"/>
    </row>
    <row r="222" spans="3:10" ht="37.5" customHeight="1">
      <c r="C222" s="30"/>
      <c r="D222" s="206"/>
      <c r="E222" s="67"/>
      <c r="F222" s="424"/>
      <c r="J222" s="1"/>
    </row>
    <row r="223" spans="3:10">
      <c r="C223" s="30"/>
      <c r="D223" s="206"/>
      <c r="E223" s="67"/>
      <c r="F223" s="424"/>
      <c r="J223" s="1"/>
    </row>
    <row r="224" spans="3:10">
      <c r="C224" s="30"/>
      <c r="D224" s="206"/>
      <c r="E224" s="67"/>
      <c r="F224" s="424"/>
      <c r="J224" s="1"/>
    </row>
    <row r="225" spans="3:10">
      <c r="C225" s="30"/>
      <c r="D225" s="206"/>
      <c r="E225" s="67"/>
      <c r="F225" s="424"/>
      <c r="J225" s="1"/>
    </row>
    <row r="226" spans="3:10">
      <c r="C226" s="30"/>
      <c r="D226" s="206"/>
      <c r="E226" s="67"/>
      <c r="F226" s="424"/>
      <c r="J226" s="1"/>
    </row>
    <row r="227" spans="3:10">
      <c r="C227" s="30"/>
      <c r="D227" s="206"/>
      <c r="E227" s="67"/>
      <c r="F227" s="424"/>
      <c r="J227" s="1"/>
    </row>
    <row r="228" spans="3:10">
      <c r="C228" s="30"/>
      <c r="D228" s="206"/>
      <c r="E228" s="67"/>
      <c r="F228" s="424"/>
      <c r="J228" s="1"/>
    </row>
    <row r="229" spans="3:10">
      <c r="C229" s="30"/>
      <c r="D229" s="206"/>
      <c r="E229" s="67"/>
      <c r="F229" s="424"/>
      <c r="J229" s="1"/>
    </row>
    <row r="230" spans="3:10" ht="40.5" customHeight="1">
      <c r="C230" s="30"/>
      <c r="D230" s="206"/>
      <c r="E230" s="67"/>
      <c r="F230" s="424"/>
      <c r="J230" s="1"/>
    </row>
    <row r="231" spans="3:10">
      <c r="C231" s="30"/>
      <c r="D231" s="206"/>
      <c r="E231" s="67"/>
      <c r="F231" s="424"/>
      <c r="J231" s="1"/>
    </row>
    <row r="232" spans="3:10">
      <c r="C232" s="30"/>
      <c r="D232" s="206"/>
      <c r="E232" s="67"/>
      <c r="F232" s="424"/>
      <c r="J232" s="1"/>
    </row>
    <row r="233" spans="3:10">
      <c r="C233" s="30"/>
      <c r="D233" s="206"/>
      <c r="E233" s="67"/>
      <c r="F233" s="424"/>
      <c r="J233" s="1"/>
    </row>
    <row r="234" spans="3:10" ht="53.25" customHeight="1">
      <c r="C234" s="30"/>
      <c r="D234" s="206"/>
      <c r="E234" s="67"/>
      <c r="F234" s="424"/>
      <c r="J234" s="1"/>
    </row>
    <row r="235" spans="3:10">
      <c r="C235" s="30"/>
      <c r="D235" s="206"/>
      <c r="E235" s="67"/>
      <c r="F235" s="424"/>
      <c r="J235" s="1"/>
    </row>
    <row r="236" spans="3:10">
      <c r="C236" s="30"/>
      <c r="D236" s="206"/>
      <c r="E236" s="67"/>
      <c r="F236" s="424"/>
      <c r="J236" s="1"/>
    </row>
    <row r="237" spans="3:10" ht="15" customHeight="1">
      <c r="C237" s="30"/>
      <c r="D237" s="206"/>
      <c r="E237" s="67"/>
      <c r="F237" s="424"/>
      <c r="J237" s="1"/>
    </row>
    <row r="238" spans="3:10">
      <c r="C238" s="30"/>
      <c r="D238" s="206"/>
      <c r="E238" s="67"/>
      <c r="F238" s="424"/>
      <c r="J238" s="1"/>
    </row>
    <row r="239" spans="3:10">
      <c r="C239" s="30"/>
      <c r="D239" s="206"/>
      <c r="E239" s="67"/>
      <c r="F239" s="424"/>
      <c r="J239" s="1"/>
    </row>
    <row r="240" spans="3:10" ht="14.25" customHeight="1">
      <c r="C240" s="30"/>
      <c r="D240" s="206"/>
      <c r="E240" s="67"/>
      <c r="F240" s="424"/>
      <c r="J240" s="1"/>
    </row>
    <row r="241" spans="3:10">
      <c r="C241" s="30"/>
      <c r="D241" s="206"/>
      <c r="E241" s="67"/>
      <c r="F241" s="424"/>
      <c r="J241" s="1"/>
    </row>
    <row r="242" spans="3:10">
      <c r="C242" s="30"/>
      <c r="D242" s="206"/>
      <c r="E242" s="67"/>
      <c r="F242" s="424"/>
      <c r="J242" s="1"/>
    </row>
    <row r="243" spans="3:10">
      <c r="C243" s="30"/>
      <c r="D243" s="206"/>
      <c r="E243" s="67"/>
      <c r="F243" s="424"/>
      <c r="J243" s="1"/>
    </row>
    <row r="244" spans="3:10">
      <c r="C244" s="30"/>
      <c r="D244" s="206"/>
      <c r="E244" s="67"/>
      <c r="F244" s="424"/>
      <c r="J244" s="1"/>
    </row>
    <row r="245" spans="3:10">
      <c r="C245" s="30"/>
      <c r="D245" s="206"/>
      <c r="E245" s="67"/>
      <c r="F245" s="424"/>
      <c r="J245" s="1"/>
    </row>
    <row r="246" spans="3:10">
      <c r="C246" s="30"/>
      <c r="D246" s="206"/>
      <c r="E246" s="67"/>
      <c r="F246" s="424"/>
      <c r="J246" s="1"/>
    </row>
    <row r="247" spans="3:10">
      <c r="C247" s="30"/>
      <c r="D247" s="206"/>
      <c r="E247" s="67"/>
      <c r="F247" s="424"/>
      <c r="J247" s="1"/>
    </row>
    <row r="248" spans="3:10">
      <c r="C248" s="30"/>
      <c r="D248" s="206"/>
      <c r="E248" s="67"/>
      <c r="F248" s="424"/>
      <c r="J248" s="1"/>
    </row>
    <row r="249" spans="3:10">
      <c r="C249" s="30"/>
      <c r="D249" s="206"/>
      <c r="E249" s="67"/>
      <c r="F249" s="424"/>
      <c r="J249" s="1"/>
    </row>
    <row r="250" spans="3:10" ht="12.75" customHeight="1">
      <c r="C250" s="30"/>
      <c r="D250" s="206"/>
      <c r="E250" s="67"/>
      <c r="F250" s="424"/>
      <c r="J250" s="1"/>
    </row>
    <row r="251" spans="3:10">
      <c r="C251" s="30"/>
      <c r="D251" s="206"/>
      <c r="E251" s="67"/>
      <c r="F251" s="424"/>
      <c r="J251" s="1"/>
    </row>
    <row r="252" spans="3:10" ht="14.25" customHeight="1">
      <c r="C252" s="30"/>
      <c r="D252" s="206"/>
      <c r="E252" s="67"/>
      <c r="F252" s="424"/>
      <c r="J252" s="1"/>
    </row>
    <row r="253" spans="3:10">
      <c r="C253" s="30"/>
      <c r="D253" s="206"/>
      <c r="E253" s="67"/>
      <c r="F253" s="424"/>
      <c r="J253" s="1"/>
    </row>
    <row r="254" spans="3:10" ht="51" customHeight="1">
      <c r="C254" s="30"/>
      <c r="D254" s="206"/>
      <c r="E254" s="67"/>
      <c r="F254" s="424"/>
      <c r="J254" s="1"/>
    </row>
    <row r="255" spans="3:10" ht="12.75" customHeight="1">
      <c r="C255" s="30"/>
      <c r="D255" s="206"/>
      <c r="E255" s="67"/>
      <c r="F255" s="424"/>
      <c r="J255" s="1"/>
    </row>
    <row r="256" spans="3:10">
      <c r="C256" s="30"/>
      <c r="D256" s="206"/>
      <c r="E256" s="67"/>
      <c r="F256" s="424"/>
      <c r="J256" s="1"/>
    </row>
    <row r="257" spans="3:10">
      <c r="C257" s="30"/>
      <c r="D257" s="206"/>
      <c r="E257" s="67"/>
      <c r="F257" s="424"/>
      <c r="J257" s="1"/>
    </row>
    <row r="258" spans="3:10">
      <c r="C258" s="30"/>
      <c r="D258" s="206"/>
      <c r="E258" s="67"/>
      <c r="F258" s="424"/>
      <c r="J258" s="1"/>
    </row>
    <row r="259" spans="3:10">
      <c r="C259" s="30"/>
      <c r="D259" s="206"/>
      <c r="E259" s="67"/>
      <c r="F259" s="424"/>
      <c r="J259" s="1"/>
    </row>
    <row r="260" spans="3:10">
      <c r="C260" s="30"/>
      <c r="D260" s="206"/>
      <c r="E260" s="67"/>
      <c r="F260" s="424"/>
      <c r="J260" s="1"/>
    </row>
    <row r="261" spans="3:10">
      <c r="C261" s="30"/>
      <c r="D261" s="206"/>
      <c r="E261" s="67"/>
      <c r="F261" s="424"/>
      <c r="J261" s="1"/>
    </row>
    <row r="262" spans="3:10">
      <c r="C262" s="30"/>
      <c r="D262" s="206"/>
      <c r="E262" s="67"/>
      <c r="F262" s="424"/>
      <c r="J262" s="1"/>
    </row>
    <row r="263" spans="3:10">
      <c r="C263" s="30"/>
      <c r="D263" s="206"/>
      <c r="E263" s="67"/>
      <c r="F263" s="424"/>
      <c r="J263" s="1"/>
    </row>
    <row r="264" spans="3:10" ht="15" customHeight="1">
      <c r="C264" s="30"/>
      <c r="D264" s="206"/>
      <c r="E264" s="67"/>
      <c r="F264" s="424"/>
      <c r="J264" s="1"/>
    </row>
    <row r="265" spans="3:10">
      <c r="C265" s="30"/>
      <c r="D265" s="206"/>
      <c r="E265" s="67"/>
      <c r="F265" s="424"/>
      <c r="J265" s="1"/>
    </row>
    <row r="266" spans="3:10" ht="147.75" customHeight="1">
      <c r="C266" s="30"/>
      <c r="D266" s="206"/>
      <c r="E266" s="67"/>
      <c r="F266" s="424"/>
      <c r="J266" s="1"/>
    </row>
    <row r="267" spans="3:10" ht="82.5" customHeight="1">
      <c r="C267" s="30"/>
      <c r="D267" s="206"/>
      <c r="E267" s="67"/>
      <c r="F267" s="424"/>
      <c r="J267" s="1"/>
    </row>
    <row r="268" spans="3:10" ht="12.75" customHeight="1">
      <c r="C268" s="30"/>
      <c r="D268" s="206"/>
      <c r="E268" s="67"/>
      <c r="F268" s="424"/>
      <c r="J268" s="1"/>
    </row>
    <row r="269" spans="3:10" ht="106.5" customHeight="1">
      <c r="C269" s="30"/>
      <c r="D269" s="206"/>
      <c r="E269" s="67"/>
      <c r="F269" s="424"/>
      <c r="J269" s="1"/>
    </row>
    <row r="270" spans="3:10" ht="227.25" customHeight="1">
      <c r="C270" s="30"/>
      <c r="D270" s="206"/>
      <c r="E270" s="67"/>
      <c r="F270" s="424"/>
      <c r="J270" s="1"/>
    </row>
    <row r="271" spans="3:10" ht="135" customHeight="1">
      <c r="C271" s="30"/>
      <c r="D271" s="206"/>
      <c r="E271" s="67"/>
      <c r="F271" s="424"/>
      <c r="J271" s="1"/>
    </row>
    <row r="272" spans="3:10" ht="81" customHeight="1">
      <c r="C272" s="30"/>
      <c r="D272" s="206"/>
      <c r="E272" s="67"/>
      <c r="F272" s="424"/>
      <c r="J272" s="1"/>
    </row>
    <row r="273" spans="3:10" ht="14.25" customHeight="1">
      <c r="C273" s="30"/>
      <c r="D273" s="206"/>
      <c r="E273" s="67"/>
      <c r="F273" s="424"/>
      <c r="J273" s="1"/>
    </row>
    <row r="274" spans="3:10" ht="13.5" customHeight="1">
      <c r="C274" s="30"/>
      <c r="D274" s="206"/>
      <c r="E274" s="67"/>
      <c r="F274" s="424"/>
      <c r="J274" s="1"/>
    </row>
    <row r="275" spans="3:10" ht="39" customHeight="1">
      <c r="C275" s="30"/>
      <c r="D275" s="206"/>
      <c r="E275" s="67"/>
      <c r="F275" s="424"/>
      <c r="J275" s="1"/>
    </row>
    <row r="276" spans="3:10" ht="27" customHeight="1">
      <c r="C276" s="30"/>
      <c r="D276" s="206"/>
      <c r="E276" s="67"/>
      <c r="F276" s="424"/>
      <c r="J276" s="1"/>
    </row>
    <row r="277" spans="3:10">
      <c r="C277" s="30"/>
      <c r="D277" s="206"/>
      <c r="E277" s="67"/>
      <c r="F277" s="424"/>
      <c r="J277" s="1"/>
    </row>
    <row r="278" spans="3:10">
      <c r="C278" s="30"/>
      <c r="D278" s="206"/>
      <c r="E278" s="67"/>
      <c r="F278" s="424"/>
      <c r="J278" s="1"/>
    </row>
    <row r="279" spans="3:10">
      <c r="C279" s="30"/>
      <c r="D279" s="206"/>
      <c r="E279" s="67"/>
      <c r="F279" s="424"/>
      <c r="J279" s="1"/>
    </row>
    <row r="280" spans="3:10">
      <c r="C280" s="30"/>
      <c r="D280" s="206"/>
      <c r="E280" s="67"/>
      <c r="F280" s="424"/>
      <c r="J280" s="1"/>
    </row>
    <row r="281" spans="3:10">
      <c r="C281" s="30"/>
      <c r="D281" s="206"/>
      <c r="E281" s="67"/>
      <c r="F281" s="424"/>
      <c r="J281" s="1"/>
    </row>
    <row r="282" spans="3:10">
      <c r="C282" s="30"/>
      <c r="D282" s="206"/>
      <c r="E282" s="67"/>
      <c r="F282" s="424"/>
      <c r="J282" s="1"/>
    </row>
    <row r="283" spans="3:10">
      <c r="C283" s="30"/>
      <c r="D283" s="206"/>
      <c r="E283" s="67"/>
      <c r="F283" s="424"/>
      <c r="J283" s="1"/>
    </row>
    <row r="284" spans="3:10">
      <c r="C284" s="30"/>
      <c r="D284" s="206"/>
      <c r="E284" s="67"/>
      <c r="F284" s="424"/>
      <c r="J284" s="1"/>
    </row>
    <row r="285" spans="3:10" ht="12.75" customHeight="1">
      <c r="C285" s="30"/>
      <c r="D285" s="206"/>
      <c r="E285" s="67"/>
      <c r="F285" s="424"/>
      <c r="J285" s="1"/>
    </row>
    <row r="286" spans="3:10">
      <c r="C286" s="30"/>
      <c r="D286" s="206"/>
      <c r="E286" s="67"/>
      <c r="F286" s="424"/>
      <c r="J286" s="1"/>
    </row>
    <row r="287" spans="3:10">
      <c r="C287" s="30"/>
      <c r="D287" s="206"/>
      <c r="E287" s="67"/>
      <c r="F287" s="424"/>
      <c r="J287" s="1"/>
    </row>
    <row r="288" spans="3:10" ht="156.75" customHeight="1">
      <c r="C288" s="30"/>
      <c r="D288" s="206"/>
      <c r="E288" s="67"/>
      <c r="F288" s="424"/>
      <c r="J288" s="1"/>
    </row>
    <row r="289" spans="3:10" ht="169.5" customHeight="1">
      <c r="C289" s="30"/>
      <c r="D289" s="206"/>
      <c r="E289" s="67"/>
      <c r="F289" s="424"/>
      <c r="J289" s="1"/>
    </row>
    <row r="290" spans="3:10" ht="12.75" customHeight="1">
      <c r="C290" s="30"/>
      <c r="D290" s="206"/>
      <c r="E290" s="67"/>
      <c r="F290" s="424"/>
      <c r="J290" s="1"/>
    </row>
    <row r="291" spans="3:10" ht="168.75" customHeight="1">
      <c r="C291" s="30"/>
      <c r="D291" s="206"/>
      <c r="E291" s="67"/>
      <c r="F291" s="424"/>
      <c r="J291" s="1"/>
    </row>
    <row r="292" spans="3:10" ht="113.25" customHeight="1">
      <c r="C292" s="30"/>
      <c r="D292" s="206"/>
      <c r="E292" s="67"/>
      <c r="F292" s="424"/>
      <c r="J292" s="1"/>
    </row>
    <row r="293" spans="3:10" ht="123.75" customHeight="1">
      <c r="C293" s="30"/>
      <c r="D293" s="206"/>
      <c r="E293" s="67"/>
      <c r="F293" s="424"/>
      <c r="J293" s="1"/>
    </row>
    <row r="294" spans="3:10" ht="191.25" customHeight="1">
      <c r="C294" s="30"/>
      <c r="D294" s="206"/>
      <c r="E294" s="67"/>
      <c r="F294" s="424"/>
      <c r="J294" s="1"/>
    </row>
    <row r="295" spans="3:10" ht="13.5" customHeight="1">
      <c r="C295" s="30"/>
      <c r="D295" s="206"/>
      <c r="E295" s="67"/>
      <c r="F295" s="424"/>
      <c r="J295" s="1"/>
    </row>
    <row r="296" spans="3:10" ht="28.5" customHeight="1">
      <c r="C296" s="30"/>
      <c r="D296" s="206"/>
      <c r="E296" s="67"/>
      <c r="F296" s="424"/>
      <c r="J296" s="1"/>
    </row>
    <row r="297" spans="3:10" ht="39" customHeight="1">
      <c r="C297" s="30"/>
      <c r="D297" s="206"/>
      <c r="E297" s="67"/>
      <c r="F297" s="424"/>
      <c r="J297" s="1"/>
    </row>
    <row r="298" spans="3:10">
      <c r="C298" s="30"/>
      <c r="D298" s="206"/>
      <c r="E298" s="67"/>
      <c r="F298" s="424"/>
      <c r="J298" s="1"/>
    </row>
    <row r="299" spans="3:10">
      <c r="C299" s="30"/>
      <c r="D299" s="206"/>
      <c r="E299" s="67"/>
      <c r="F299" s="424"/>
      <c r="J299" s="1"/>
    </row>
    <row r="300" spans="3:10">
      <c r="C300" s="30"/>
      <c r="D300" s="206"/>
      <c r="E300" s="67"/>
      <c r="F300" s="424"/>
      <c r="J300" s="1"/>
    </row>
    <row r="301" spans="3:10">
      <c r="C301" s="30"/>
      <c r="D301" s="206"/>
      <c r="E301" s="67"/>
      <c r="F301" s="424"/>
      <c r="J301" s="1"/>
    </row>
    <row r="302" spans="3:10">
      <c r="C302" s="30"/>
      <c r="D302" s="206"/>
      <c r="E302" s="67"/>
      <c r="F302" s="424"/>
      <c r="J302" s="1"/>
    </row>
    <row r="303" spans="3:10">
      <c r="C303" s="30"/>
      <c r="D303" s="206"/>
      <c r="E303" s="67"/>
      <c r="F303" s="424"/>
      <c r="J303" s="1"/>
    </row>
    <row r="304" spans="3:10">
      <c r="C304" s="30"/>
      <c r="D304" s="206"/>
      <c r="E304" s="67"/>
      <c r="F304" s="424"/>
      <c r="J304" s="1"/>
    </row>
    <row r="305" spans="3:10">
      <c r="C305" s="30"/>
      <c r="D305" s="206"/>
      <c r="E305" s="67"/>
      <c r="F305" s="424"/>
      <c r="J305" s="1"/>
    </row>
    <row r="306" spans="3:10">
      <c r="C306" s="30"/>
      <c r="D306" s="206"/>
      <c r="E306" s="67"/>
      <c r="F306" s="424"/>
      <c r="J306" s="1"/>
    </row>
    <row r="307" spans="3:10">
      <c r="C307" s="30"/>
      <c r="D307" s="206"/>
      <c r="E307" s="67"/>
      <c r="F307" s="424"/>
      <c r="J307" s="1"/>
    </row>
    <row r="308" spans="3:10">
      <c r="C308" s="30"/>
      <c r="D308" s="206"/>
      <c r="E308" s="67"/>
      <c r="F308" s="424"/>
      <c r="J308" s="1"/>
    </row>
    <row r="309" spans="3:10">
      <c r="C309" s="30"/>
      <c r="D309" s="206"/>
      <c r="E309" s="67"/>
      <c r="F309" s="424"/>
      <c r="J309" s="1"/>
    </row>
    <row r="310" spans="3:10">
      <c r="C310" s="30"/>
      <c r="D310" s="206"/>
      <c r="E310" s="67"/>
      <c r="F310" s="424"/>
      <c r="J310" s="1"/>
    </row>
    <row r="311" spans="3:10">
      <c r="C311" s="30"/>
      <c r="D311" s="206"/>
      <c r="E311" s="67"/>
      <c r="F311" s="424"/>
      <c r="J311" s="1"/>
    </row>
    <row r="312" spans="3:10">
      <c r="C312" s="30"/>
      <c r="D312" s="206"/>
      <c r="E312" s="67"/>
      <c r="F312" s="424"/>
      <c r="J312" s="1"/>
    </row>
    <row r="313" spans="3:10">
      <c r="C313" s="30"/>
      <c r="D313" s="206"/>
      <c r="E313" s="67"/>
      <c r="F313" s="424"/>
      <c r="J313" s="1"/>
    </row>
    <row r="314" spans="3:10">
      <c r="C314" s="30"/>
      <c r="D314" s="206"/>
      <c r="E314" s="67"/>
      <c r="F314" s="424"/>
      <c r="J314" s="1"/>
    </row>
    <row r="315" spans="3:10">
      <c r="C315" s="30"/>
      <c r="D315" s="206"/>
      <c r="E315" s="67"/>
      <c r="F315" s="424"/>
      <c r="J315" s="1"/>
    </row>
    <row r="316" spans="3:10">
      <c r="C316" s="30"/>
      <c r="D316" s="206"/>
      <c r="E316" s="67"/>
      <c r="F316" s="424"/>
      <c r="J316" s="1"/>
    </row>
    <row r="317" spans="3:10">
      <c r="C317" s="30"/>
      <c r="D317" s="206"/>
      <c r="E317" s="67"/>
      <c r="F317" s="424"/>
      <c r="J317" s="1"/>
    </row>
    <row r="318" spans="3:10">
      <c r="C318" s="30"/>
      <c r="D318" s="206"/>
      <c r="E318" s="67"/>
      <c r="F318" s="424"/>
      <c r="J318" s="1"/>
    </row>
    <row r="319" spans="3:10">
      <c r="C319" s="30"/>
      <c r="D319" s="206"/>
      <c r="E319" s="67"/>
      <c r="F319" s="424"/>
      <c r="J319" s="1"/>
    </row>
    <row r="320" spans="3:10" ht="13.5" customHeight="1">
      <c r="C320" s="30"/>
      <c r="D320" s="206"/>
      <c r="E320" s="67"/>
      <c r="F320" s="424"/>
      <c r="J320" s="1"/>
    </row>
    <row r="321" spans="3:10">
      <c r="C321" s="30"/>
      <c r="D321" s="206"/>
      <c r="E321" s="67"/>
      <c r="F321" s="424"/>
      <c r="J321" s="1"/>
    </row>
    <row r="322" spans="3:10">
      <c r="C322" s="30"/>
      <c r="D322" s="206"/>
      <c r="E322" s="67"/>
      <c r="F322" s="424"/>
      <c r="J322" s="1"/>
    </row>
    <row r="323" spans="3:10">
      <c r="C323" s="30"/>
      <c r="D323" s="206"/>
      <c r="E323" s="67"/>
      <c r="F323" s="424"/>
      <c r="J323" s="1"/>
    </row>
    <row r="324" spans="3:10">
      <c r="C324" s="30"/>
      <c r="D324" s="206"/>
      <c r="E324" s="67"/>
      <c r="F324" s="424"/>
      <c r="J324" s="1"/>
    </row>
    <row r="325" spans="3:10">
      <c r="C325" s="30"/>
      <c r="D325" s="206"/>
      <c r="E325" s="67"/>
      <c r="F325" s="424"/>
      <c r="J325" s="1"/>
    </row>
    <row r="326" spans="3:10">
      <c r="C326" s="30"/>
      <c r="D326" s="206"/>
      <c r="E326" s="67"/>
      <c r="F326" s="424"/>
      <c r="J326" s="1"/>
    </row>
    <row r="327" spans="3:10">
      <c r="C327" s="30"/>
      <c r="D327" s="206"/>
      <c r="E327" s="67"/>
      <c r="F327" s="424"/>
      <c r="J327" s="1"/>
    </row>
    <row r="328" spans="3:10">
      <c r="C328" s="30"/>
      <c r="D328" s="206"/>
      <c r="E328" s="67"/>
      <c r="F328" s="424"/>
      <c r="J328" s="1"/>
    </row>
    <row r="329" spans="3:10">
      <c r="C329" s="30"/>
      <c r="D329" s="206"/>
      <c r="E329" s="67"/>
      <c r="F329" s="424"/>
      <c r="J329" s="1"/>
    </row>
    <row r="330" spans="3:10">
      <c r="C330" s="30"/>
      <c r="D330" s="206"/>
      <c r="E330" s="67"/>
      <c r="F330" s="424"/>
      <c r="J330" s="1"/>
    </row>
    <row r="331" spans="3:10">
      <c r="C331" s="30"/>
      <c r="D331" s="206"/>
      <c r="E331" s="67"/>
      <c r="F331" s="424"/>
      <c r="J331" s="1"/>
    </row>
    <row r="332" spans="3:10">
      <c r="C332" s="30"/>
      <c r="D332" s="206"/>
      <c r="E332" s="67"/>
      <c r="F332" s="424"/>
      <c r="J332" s="1"/>
    </row>
    <row r="333" spans="3:10">
      <c r="C333" s="30"/>
      <c r="D333" s="206"/>
      <c r="E333" s="67"/>
      <c r="F333" s="424"/>
      <c r="J333" s="1"/>
    </row>
    <row r="334" spans="3:10">
      <c r="C334" s="30"/>
      <c r="D334" s="206"/>
      <c r="E334" s="67"/>
      <c r="F334" s="424"/>
      <c r="J334" s="1"/>
    </row>
    <row r="335" spans="3:10">
      <c r="C335" s="30"/>
      <c r="D335" s="206"/>
      <c r="E335" s="67"/>
      <c r="F335" s="424"/>
      <c r="J335" s="1"/>
    </row>
    <row r="336" spans="3:10">
      <c r="C336" s="30"/>
      <c r="D336" s="206"/>
      <c r="E336" s="67"/>
      <c r="F336" s="424"/>
      <c r="J336" s="1"/>
    </row>
    <row r="337" spans="3:10">
      <c r="C337" s="30"/>
      <c r="D337" s="206"/>
      <c r="E337" s="67"/>
      <c r="F337" s="424"/>
      <c r="J337" s="1"/>
    </row>
    <row r="338" spans="3:10">
      <c r="C338" s="30"/>
      <c r="D338" s="206"/>
      <c r="E338" s="67"/>
      <c r="F338" s="424"/>
      <c r="J338" s="1"/>
    </row>
    <row r="339" spans="3:10">
      <c r="C339" s="30"/>
      <c r="D339" s="206"/>
      <c r="E339" s="67"/>
      <c r="F339" s="424"/>
      <c r="J339" s="1"/>
    </row>
    <row r="340" spans="3:10">
      <c r="C340" s="30"/>
      <c r="D340" s="206"/>
      <c r="E340" s="67"/>
      <c r="F340" s="424"/>
      <c r="J340" s="1"/>
    </row>
    <row r="341" spans="3:10">
      <c r="C341" s="30"/>
      <c r="D341" s="206"/>
      <c r="E341" s="67"/>
      <c r="F341" s="424"/>
      <c r="J341" s="1"/>
    </row>
    <row r="342" spans="3:10">
      <c r="C342" s="30"/>
      <c r="D342" s="206"/>
      <c r="E342" s="67"/>
      <c r="F342" s="424"/>
      <c r="J342" s="1"/>
    </row>
    <row r="343" spans="3:10">
      <c r="C343" s="30"/>
      <c r="D343" s="206"/>
      <c r="E343" s="67"/>
      <c r="F343" s="424"/>
      <c r="J343" s="1"/>
    </row>
    <row r="344" spans="3:10">
      <c r="C344" s="30"/>
      <c r="D344" s="206"/>
      <c r="E344" s="67"/>
      <c r="F344" s="424"/>
      <c r="J344" s="1"/>
    </row>
    <row r="345" spans="3:10">
      <c r="C345" s="30"/>
      <c r="D345" s="206"/>
      <c r="E345" s="67"/>
      <c r="F345" s="424"/>
      <c r="J345" s="1"/>
    </row>
    <row r="346" spans="3:10">
      <c r="C346" s="30"/>
      <c r="D346" s="206"/>
      <c r="E346" s="67"/>
      <c r="F346" s="424"/>
      <c r="J346" s="1"/>
    </row>
    <row r="347" spans="3:10">
      <c r="C347" s="30"/>
      <c r="D347" s="206"/>
      <c r="E347" s="67"/>
      <c r="F347" s="424"/>
      <c r="J347" s="1"/>
    </row>
    <row r="348" spans="3:10">
      <c r="C348" s="30"/>
      <c r="D348" s="206"/>
      <c r="E348" s="67"/>
      <c r="F348" s="424"/>
      <c r="J348" s="1"/>
    </row>
    <row r="349" spans="3:10">
      <c r="C349" s="30"/>
      <c r="D349" s="206"/>
      <c r="E349" s="67"/>
      <c r="F349" s="424"/>
      <c r="J349" s="1"/>
    </row>
    <row r="350" spans="3:10">
      <c r="C350" s="30"/>
      <c r="D350" s="206"/>
      <c r="E350" s="67"/>
      <c r="F350" s="424"/>
      <c r="J350" s="1"/>
    </row>
    <row r="351" spans="3:10">
      <c r="C351" s="30"/>
      <c r="D351" s="206"/>
      <c r="E351" s="67"/>
      <c r="F351" s="424"/>
      <c r="J351" s="1"/>
    </row>
    <row r="352" spans="3:10">
      <c r="C352" s="30"/>
      <c r="D352" s="206"/>
      <c r="E352" s="67"/>
      <c r="F352" s="424"/>
      <c r="J352" s="1"/>
    </row>
    <row r="353" spans="3:10" ht="15" customHeight="1">
      <c r="C353" s="30"/>
      <c r="D353" s="206"/>
      <c r="E353" s="67"/>
      <c r="F353" s="424"/>
      <c r="J353" s="1"/>
    </row>
    <row r="354" spans="3:10">
      <c r="C354" s="30"/>
      <c r="D354" s="206"/>
      <c r="E354" s="67"/>
      <c r="F354" s="424"/>
      <c r="J354" s="1"/>
    </row>
    <row r="355" spans="3:10">
      <c r="C355" s="30"/>
      <c r="D355" s="206"/>
      <c r="E355" s="67"/>
      <c r="F355" s="424"/>
      <c r="J355" s="1"/>
    </row>
    <row r="356" spans="3:10">
      <c r="C356" s="30"/>
      <c r="D356" s="206"/>
      <c r="E356" s="67"/>
      <c r="F356" s="424"/>
      <c r="J356" s="1"/>
    </row>
    <row r="357" spans="3:10" ht="12.75" customHeight="1">
      <c r="C357" s="30"/>
      <c r="D357" s="206"/>
      <c r="E357" s="67"/>
      <c r="F357" s="424"/>
      <c r="J357" s="1"/>
    </row>
    <row r="358" spans="3:10" ht="12.75" customHeight="1">
      <c r="C358" s="30"/>
      <c r="D358" s="206"/>
      <c r="E358" s="67"/>
      <c r="F358" s="424"/>
      <c r="J358" s="1"/>
    </row>
    <row r="359" spans="3:10" ht="129" customHeight="1">
      <c r="C359" s="30"/>
      <c r="D359" s="206"/>
      <c r="E359" s="67"/>
      <c r="F359" s="424"/>
      <c r="J359" s="1"/>
    </row>
    <row r="360" spans="3:10" ht="180" customHeight="1">
      <c r="C360" s="30"/>
      <c r="D360" s="206"/>
      <c r="E360" s="67"/>
      <c r="F360" s="424"/>
      <c r="J360" s="1"/>
    </row>
    <row r="361" spans="3:10" ht="80.25" customHeight="1">
      <c r="C361" s="30"/>
      <c r="D361" s="206"/>
      <c r="E361" s="67"/>
      <c r="F361" s="424"/>
      <c r="J361" s="1"/>
    </row>
    <row r="362" spans="3:10" ht="103.5" customHeight="1">
      <c r="C362" s="30"/>
      <c r="D362" s="206"/>
      <c r="E362" s="67"/>
      <c r="F362" s="424"/>
      <c r="J362" s="1"/>
    </row>
    <row r="363" spans="3:10" ht="15" customHeight="1">
      <c r="C363" s="30"/>
      <c r="D363" s="206"/>
      <c r="E363" s="67"/>
      <c r="F363" s="424"/>
      <c r="J363" s="1"/>
    </row>
    <row r="364" spans="3:10">
      <c r="C364" s="30"/>
      <c r="D364" s="206"/>
      <c r="E364" s="67"/>
      <c r="F364" s="424"/>
      <c r="J364" s="1"/>
    </row>
    <row r="365" spans="3:10" ht="27" customHeight="1">
      <c r="C365" s="30"/>
      <c r="D365" s="206"/>
      <c r="E365" s="67"/>
      <c r="F365" s="424"/>
      <c r="J365" s="1"/>
    </row>
    <row r="366" spans="3:10" ht="13.5" customHeight="1">
      <c r="C366" s="30"/>
      <c r="D366" s="206"/>
      <c r="E366" s="67"/>
      <c r="F366" s="424"/>
      <c r="J366" s="1"/>
    </row>
    <row r="367" spans="3:10" ht="53.25" customHeight="1">
      <c r="C367" s="30"/>
      <c r="D367" s="206"/>
      <c r="E367" s="67"/>
      <c r="F367" s="424"/>
      <c r="J367" s="1"/>
    </row>
    <row r="368" spans="3:10" ht="12.75" customHeight="1">
      <c r="C368" s="30"/>
      <c r="D368" s="206"/>
      <c r="E368" s="67"/>
      <c r="F368" s="424"/>
      <c r="J368" s="1"/>
    </row>
    <row r="369" spans="3:10" ht="13.5" customHeight="1">
      <c r="C369" s="30"/>
      <c r="D369" s="206"/>
      <c r="E369" s="67"/>
      <c r="F369" s="424"/>
      <c r="J369" s="1"/>
    </row>
    <row r="370" spans="3:10">
      <c r="C370" s="30"/>
      <c r="D370" s="206"/>
      <c r="E370" s="67"/>
      <c r="F370" s="424"/>
      <c r="J370" s="1"/>
    </row>
    <row r="371" spans="3:10">
      <c r="C371" s="30"/>
      <c r="D371" s="206"/>
      <c r="E371" s="67"/>
      <c r="F371" s="424"/>
      <c r="J371" s="1"/>
    </row>
    <row r="372" spans="3:10" ht="27" customHeight="1">
      <c r="C372" s="30"/>
      <c r="D372" s="206"/>
      <c r="E372" s="67"/>
      <c r="F372" s="424"/>
      <c r="J372" s="1"/>
    </row>
    <row r="373" spans="3:10" ht="12.75" customHeight="1">
      <c r="C373" s="30"/>
      <c r="D373" s="206"/>
      <c r="E373" s="67"/>
      <c r="F373" s="424"/>
      <c r="J373" s="1"/>
    </row>
    <row r="374" spans="3:10" ht="12" customHeight="1">
      <c r="C374" s="30"/>
      <c r="D374" s="206"/>
      <c r="E374" s="67"/>
      <c r="F374" s="424"/>
      <c r="J374" s="1"/>
    </row>
    <row r="375" spans="3:10">
      <c r="C375" s="30"/>
      <c r="D375" s="206"/>
      <c r="E375" s="67"/>
      <c r="F375" s="424"/>
      <c r="J375" s="1"/>
    </row>
    <row r="376" spans="3:10" ht="13.5" customHeight="1">
      <c r="C376" s="30"/>
      <c r="D376" s="206"/>
      <c r="E376" s="67"/>
      <c r="F376" s="424"/>
      <c r="J376" s="1"/>
    </row>
    <row r="377" spans="3:10">
      <c r="C377" s="30"/>
      <c r="D377" s="206"/>
      <c r="E377" s="67"/>
      <c r="F377" s="424"/>
      <c r="J377" s="1"/>
    </row>
    <row r="378" spans="3:10" ht="15.75" customHeight="1">
      <c r="C378" s="30"/>
      <c r="D378" s="206"/>
      <c r="E378" s="67"/>
      <c r="F378" s="424"/>
      <c r="J378" s="1"/>
    </row>
    <row r="379" spans="3:10">
      <c r="C379" s="30"/>
      <c r="D379" s="206"/>
      <c r="E379" s="67"/>
      <c r="F379" s="424"/>
      <c r="J379" s="1"/>
    </row>
    <row r="380" spans="3:10">
      <c r="C380" s="30"/>
      <c r="D380" s="206"/>
      <c r="E380" s="67"/>
      <c r="F380" s="424"/>
      <c r="J380" s="1"/>
    </row>
    <row r="381" spans="3:10">
      <c r="C381" s="30"/>
      <c r="D381" s="206"/>
      <c r="E381" s="67"/>
      <c r="F381" s="424"/>
      <c r="J381" s="1"/>
    </row>
    <row r="382" spans="3:10" ht="14.25" customHeight="1">
      <c r="C382" s="30"/>
      <c r="D382" s="206"/>
      <c r="E382" s="67"/>
      <c r="F382" s="424"/>
      <c r="J382" s="1"/>
    </row>
    <row r="383" spans="3:10" ht="54" customHeight="1">
      <c r="C383" s="30"/>
      <c r="D383" s="206"/>
      <c r="E383" s="67"/>
      <c r="F383" s="424"/>
      <c r="J383" s="1"/>
    </row>
    <row r="384" spans="3:10">
      <c r="C384" s="30"/>
      <c r="D384" s="206"/>
      <c r="E384" s="67"/>
      <c r="F384" s="424"/>
      <c r="J384" s="1"/>
    </row>
    <row r="385" spans="3:10">
      <c r="C385" s="30"/>
      <c r="D385" s="206"/>
      <c r="E385" s="67"/>
      <c r="F385" s="424"/>
      <c r="J385" s="1"/>
    </row>
    <row r="386" spans="3:10" ht="15" customHeight="1">
      <c r="C386" s="30"/>
      <c r="D386" s="206"/>
      <c r="E386" s="67"/>
      <c r="F386" s="424"/>
      <c r="J386" s="1"/>
    </row>
    <row r="387" spans="3:10">
      <c r="C387" s="30"/>
      <c r="D387" s="206"/>
      <c r="E387" s="67"/>
      <c r="F387" s="424"/>
      <c r="J387" s="1"/>
    </row>
    <row r="388" spans="3:10">
      <c r="C388" s="30"/>
      <c r="D388" s="206"/>
      <c r="E388" s="67"/>
      <c r="F388" s="424"/>
      <c r="J388" s="1"/>
    </row>
    <row r="389" spans="3:10">
      <c r="C389" s="30"/>
      <c r="D389" s="206"/>
      <c r="E389" s="67"/>
      <c r="F389" s="424"/>
      <c r="J389" s="1"/>
    </row>
    <row r="390" spans="3:10" ht="27.75" customHeight="1">
      <c r="C390" s="30"/>
      <c r="D390" s="206"/>
      <c r="E390" s="67"/>
      <c r="F390" s="424"/>
      <c r="J390" s="1"/>
    </row>
    <row r="391" spans="3:10">
      <c r="C391" s="30"/>
      <c r="D391" s="206"/>
      <c r="E391" s="67"/>
      <c r="F391" s="424"/>
      <c r="J391" s="1"/>
    </row>
    <row r="392" spans="3:10">
      <c r="C392" s="30"/>
      <c r="D392" s="206"/>
      <c r="E392" s="67"/>
      <c r="F392" s="424"/>
      <c r="J392" s="1"/>
    </row>
    <row r="393" spans="3:10" ht="13.5" customHeight="1">
      <c r="C393" s="30"/>
      <c r="D393" s="206"/>
      <c r="E393" s="67"/>
      <c r="F393" s="424"/>
      <c r="J393" s="1"/>
    </row>
    <row r="394" spans="3:10">
      <c r="C394" s="30"/>
      <c r="D394" s="206"/>
      <c r="E394" s="67"/>
      <c r="F394" s="424"/>
      <c r="J394" s="1"/>
    </row>
    <row r="395" spans="3:10">
      <c r="C395" s="30"/>
      <c r="D395" s="206"/>
      <c r="E395" s="67"/>
      <c r="F395" s="424"/>
      <c r="J395" s="1"/>
    </row>
    <row r="396" spans="3:10">
      <c r="C396" s="30"/>
      <c r="D396" s="206"/>
      <c r="E396" s="67"/>
      <c r="F396" s="424"/>
      <c r="J396" s="1"/>
    </row>
    <row r="397" spans="3:10">
      <c r="C397" s="30"/>
      <c r="D397" s="206"/>
      <c r="E397" s="67"/>
      <c r="F397" s="424"/>
      <c r="J397" s="1"/>
    </row>
    <row r="398" spans="3:10" ht="12.75" customHeight="1">
      <c r="C398" s="30"/>
      <c r="D398" s="206"/>
      <c r="E398" s="67"/>
      <c r="F398" s="424"/>
      <c r="J398" s="1"/>
    </row>
    <row r="399" spans="3:10">
      <c r="C399" s="30"/>
      <c r="D399" s="206"/>
      <c r="E399" s="67"/>
      <c r="F399" s="424"/>
      <c r="J399" s="1"/>
    </row>
    <row r="400" spans="3:10">
      <c r="C400" s="30"/>
      <c r="D400" s="206"/>
      <c r="E400" s="67"/>
      <c r="F400" s="424"/>
      <c r="J400" s="1"/>
    </row>
    <row r="401" spans="3:10">
      <c r="C401" s="30"/>
      <c r="D401" s="206"/>
      <c r="E401" s="67"/>
      <c r="F401" s="424"/>
      <c r="J401" s="1"/>
    </row>
    <row r="402" spans="3:10">
      <c r="C402" s="30"/>
      <c r="D402" s="206"/>
      <c r="E402" s="67"/>
      <c r="F402" s="424"/>
      <c r="J402" s="1"/>
    </row>
    <row r="403" spans="3:10">
      <c r="C403" s="30"/>
      <c r="D403" s="206"/>
      <c r="E403" s="67"/>
      <c r="F403" s="424"/>
      <c r="J403" s="1"/>
    </row>
    <row r="404" spans="3:10">
      <c r="C404" s="30"/>
      <c r="D404" s="206"/>
      <c r="E404" s="67"/>
      <c r="F404" s="424"/>
      <c r="J404" s="1"/>
    </row>
    <row r="405" spans="3:10">
      <c r="C405" s="30"/>
      <c r="D405" s="206"/>
      <c r="E405" s="67"/>
      <c r="F405" s="424"/>
      <c r="J405" s="1"/>
    </row>
    <row r="406" spans="3:10" ht="15" customHeight="1">
      <c r="C406" s="30"/>
      <c r="D406" s="206"/>
      <c r="E406" s="67"/>
      <c r="F406" s="424"/>
      <c r="J406" s="1"/>
    </row>
    <row r="407" spans="3:10">
      <c r="C407" s="30"/>
      <c r="D407" s="206"/>
      <c r="E407" s="67"/>
      <c r="F407" s="424"/>
      <c r="J407" s="1"/>
    </row>
    <row r="408" spans="3:10">
      <c r="C408" s="30"/>
      <c r="D408" s="206"/>
      <c r="E408" s="67"/>
      <c r="F408" s="424"/>
      <c r="J408" s="1"/>
    </row>
    <row r="409" spans="3:10">
      <c r="C409" s="30"/>
      <c r="D409" s="206"/>
      <c r="E409" s="67"/>
      <c r="F409" s="424"/>
      <c r="J409" s="1"/>
    </row>
    <row r="410" spans="3:10">
      <c r="C410" s="30"/>
      <c r="D410" s="206"/>
      <c r="E410" s="67"/>
      <c r="F410" s="424"/>
      <c r="J410" s="1"/>
    </row>
    <row r="411" spans="3:10">
      <c r="C411" s="30"/>
      <c r="D411" s="206"/>
      <c r="E411" s="67"/>
      <c r="F411" s="424"/>
      <c r="J411" s="1"/>
    </row>
    <row r="412" spans="3:10">
      <c r="C412" s="30"/>
      <c r="D412" s="206"/>
      <c r="E412" s="67"/>
      <c r="F412" s="424"/>
      <c r="J412" s="1"/>
    </row>
    <row r="413" spans="3:10">
      <c r="C413" s="30"/>
      <c r="D413" s="206"/>
      <c r="E413" s="67"/>
      <c r="F413" s="424"/>
      <c r="J413" s="1"/>
    </row>
    <row r="414" spans="3:10">
      <c r="C414" s="30"/>
      <c r="D414" s="206"/>
      <c r="E414" s="67"/>
      <c r="F414" s="424"/>
      <c r="J414" s="1"/>
    </row>
    <row r="415" spans="3:10">
      <c r="C415" s="30"/>
      <c r="D415" s="206"/>
      <c r="E415" s="67"/>
      <c r="F415" s="424"/>
      <c r="J415" s="1"/>
    </row>
    <row r="416" spans="3:10">
      <c r="C416" s="30"/>
      <c r="D416" s="206"/>
      <c r="E416" s="67"/>
      <c r="F416" s="424"/>
      <c r="J416" s="1"/>
    </row>
    <row r="417" spans="3:10">
      <c r="C417" s="30"/>
      <c r="D417" s="206"/>
      <c r="E417" s="67"/>
      <c r="F417" s="424"/>
      <c r="J417" s="1"/>
    </row>
    <row r="418" spans="3:10">
      <c r="C418" s="30"/>
      <c r="D418" s="206"/>
      <c r="E418" s="67"/>
      <c r="F418" s="424"/>
      <c r="J418" s="1"/>
    </row>
    <row r="419" spans="3:10">
      <c r="C419" s="30"/>
      <c r="D419" s="206"/>
      <c r="E419" s="67"/>
      <c r="F419" s="424"/>
      <c r="J419" s="1"/>
    </row>
    <row r="420" spans="3:10">
      <c r="C420" s="30"/>
      <c r="D420" s="206"/>
      <c r="E420" s="67"/>
      <c r="F420" s="424"/>
      <c r="J420" s="1"/>
    </row>
    <row r="421" spans="3:10">
      <c r="C421" s="30"/>
      <c r="D421" s="206"/>
      <c r="E421" s="67"/>
      <c r="F421" s="424"/>
      <c r="J421" s="1"/>
    </row>
    <row r="422" spans="3:10">
      <c r="C422" s="30"/>
      <c r="D422" s="206"/>
      <c r="E422" s="67"/>
      <c r="F422" s="424"/>
      <c r="J422" s="1"/>
    </row>
    <row r="423" spans="3:10">
      <c r="C423" s="30"/>
      <c r="D423" s="206"/>
      <c r="E423" s="67"/>
      <c r="F423" s="424"/>
      <c r="J423" s="1"/>
    </row>
    <row r="424" spans="3:10">
      <c r="C424" s="30"/>
      <c r="D424" s="206"/>
      <c r="E424" s="67"/>
      <c r="F424" s="424"/>
      <c r="J424" s="1"/>
    </row>
    <row r="425" spans="3:10">
      <c r="C425" s="30"/>
      <c r="D425" s="206"/>
      <c r="E425" s="67"/>
      <c r="F425" s="424"/>
      <c r="J425" s="1"/>
    </row>
    <row r="426" spans="3:10">
      <c r="C426" s="30"/>
      <c r="D426" s="206"/>
      <c r="E426" s="67"/>
      <c r="F426" s="424"/>
      <c r="J426" s="1"/>
    </row>
    <row r="427" spans="3:10">
      <c r="C427" s="30"/>
      <c r="D427" s="206"/>
      <c r="E427" s="67"/>
      <c r="F427" s="424"/>
      <c r="J427" s="1"/>
    </row>
    <row r="428" spans="3:10">
      <c r="C428" s="30"/>
      <c r="D428" s="206"/>
      <c r="E428" s="67"/>
      <c r="F428" s="424"/>
      <c r="J428" s="1"/>
    </row>
    <row r="429" spans="3:10">
      <c r="C429" s="30"/>
      <c r="D429" s="206"/>
      <c r="E429" s="67"/>
      <c r="F429" s="424"/>
      <c r="J429" s="1"/>
    </row>
    <row r="430" spans="3:10">
      <c r="C430" s="30"/>
      <c r="D430" s="206"/>
      <c r="E430" s="67"/>
      <c r="F430" s="424"/>
      <c r="J430" s="1"/>
    </row>
    <row r="431" spans="3:10">
      <c r="C431" s="30"/>
      <c r="D431" s="206"/>
      <c r="E431" s="67"/>
      <c r="F431" s="424"/>
      <c r="J431" s="1"/>
    </row>
    <row r="432" spans="3:10">
      <c r="C432" s="30"/>
      <c r="D432" s="206"/>
      <c r="E432" s="67"/>
      <c r="F432" s="424"/>
      <c r="J432" s="1"/>
    </row>
    <row r="433" spans="3:10">
      <c r="C433" s="30"/>
      <c r="D433" s="206"/>
      <c r="E433" s="67"/>
      <c r="F433" s="424"/>
      <c r="J433" s="1"/>
    </row>
    <row r="434" spans="3:10">
      <c r="C434" s="30"/>
      <c r="D434" s="206"/>
      <c r="E434" s="67"/>
      <c r="F434" s="424"/>
      <c r="J434" s="1"/>
    </row>
    <row r="435" spans="3:10">
      <c r="C435" s="30"/>
      <c r="D435" s="206"/>
      <c r="E435" s="67"/>
      <c r="F435" s="424"/>
      <c r="J435" s="1"/>
    </row>
    <row r="436" spans="3:10">
      <c r="C436" s="30"/>
      <c r="D436" s="206"/>
      <c r="E436" s="67"/>
      <c r="F436" s="424"/>
      <c r="J436" s="1"/>
    </row>
    <row r="437" spans="3:10">
      <c r="C437" s="30"/>
      <c r="D437" s="206"/>
      <c r="E437" s="67"/>
      <c r="F437" s="424"/>
      <c r="J437" s="1"/>
    </row>
    <row r="438" spans="3:10">
      <c r="C438" s="30"/>
      <c r="D438" s="206"/>
      <c r="E438" s="67"/>
      <c r="F438" s="424"/>
      <c r="J438" s="1"/>
    </row>
    <row r="439" spans="3:10">
      <c r="C439" s="30"/>
      <c r="D439" s="206"/>
      <c r="E439" s="67"/>
      <c r="F439" s="424"/>
      <c r="J439" s="1"/>
    </row>
    <row r="440" spans="3:10">
      <c r="C440" s="30"/>
      <c r="D440" s="206"/>
      <c r="E440" s="67"/>
      <c r="F440" s="424"/>
      <c r="J440" s="1"/>
    </row>
    <row r="441" spans="3:10">
      <c r="C441" s="30"/>
      <c r="D441" s="206"/>
      <c r="E441" s="67"/>
      <c r="F441" s="424"/>
      <c r="J441" s="1"/>
    </row>
    <row r="442" spans="3:10">
      <c r="C442" s="30"/>
      <c r="D442" s="206"/>
      <c r="E442" s="67"/>
      <c r="F442" s="424"/>
      <c r="J442" s="1"/>
    </row>
    <row r="443" spans="3:10">
      <c r="C443" s="30"/>
      <c r="D443" s="206"/>
      <c r="E443" s="67"/>
      <c r="F443" s="424"/>
      <c r="J443" s="1"/>
    </row>
    <row r="444" spans="3:10">
      <c r="C444" s="30"/>
      <c r="D444" s="206"/>
      <c r="E444" s="67"/>
      <c r="F444" s="424"/>
      <c r="J444" s="1"/>
    </row>
    <row r="445" spans="3:10" ht="52.5" customHeight="1">
      <c r="C445" s="30"/>
      <c r="D445" s="206"/>
      <c r="E445" s="67"/>
      <c r="F445" s="424"/>
      <c r="J445" s="1"/>
    </row>
    <row r="446" spans="3:10">
      <c r="C446" s="30"/>
      <c r="D446" s="206"/>
      <c r="E446" s="67"/>
      <c r="F446" s="424"/>
      <c r="J446" s="1"/>
    </row>
    <row r="447" spans="3:10">
      <c r="C447" s="30"/>
      <c r="D447" s="206"/>
      <c r="E447" s="67"/>
      <c r="F447" s="424"/>
      <c r="J447" s="1"/>
    </row>
    <row r="448" spans="3:10">
      <c r="C448" s="30"/>
      <c r="D448" s="206"/>
      <c r="E448" s="67"/>
      <c r="F448" s="424"/>
      <c r="J448" s="1"/>
    </row>
    <row r="449" spans="3:10">
      <c r="C449" s="30"/>
      <c r="D449" s="206"/>
      <c r="E449" s="67"/>
      <c r="F449" s="424"/>
      <c r="J449" s="1"/>
    </row>
    <row r="450" spans="3:10">
      <c r="C450" s="30"/>
      <c r="D450" s="206"/>
      <c r="E450" s="67"/>
      <c r="F450" s="424"/>
      <c r="J450" s="1"/>
    </row>
    <row r="451" spans="3:10" ht="51.75" customHeight="1">
      <c r="C451" s="30"/>
      <c r="D451" s="206"/>
      <c r="E451" s="67"/>
      <c r="F451" s="424"/>
      <c r="J451" s="1"/>
    </row>
    <row r="452" spans="3:10">
      <c r="C452" s="30"/>
      <c r="D452" s="206"/>
      <c r="E452" s="67"/>
      <c r="F452" s="424"/>
      <c r="J452" s="1"/>
    </row>
    <row r="453" spans="3:10">
      <c r="C453" s="30"/>
      <c r="D453" s="206"/>
      <c r="E453" s="67"/>
      <c r="F453" s="424"/>
      <c r="J453" s="1"/>
    </row>
    <row r="454" spans="3:10" ht="54.75" customHeight="1">
      <c r="C454" s="30"/>
      <c r="D454" s="206"/>
      <c r="E454" s="67"/>
      <c r="F454" s="424"/>
      <c r="J454" s="1"/>
    </row>
    <row r="455" spans="3:10" ht="13.5" customHeight="1">
      <c r="C455" s="30"/>
      <c r="D455" s="206"/>
      <c r="E455" s="67"/>
      <c r="F455" s="424"/>
      <c r="J455" s="1"/>
    </row>
    <row r="456" spans="3:10" ht="13.5" customHeight="1">
      <c r="C456" s="30"/>
      <c r="D456" s="206"/>
      <c r="E456" s="67"/>
      <c r="F456" s="424"/>
      <c r="J456" s="1"/>
    </row>
    <row r="457" spans="3:10">
      <c r="C457" s="30"/>
      <c r="D457" s="206"/>
      <c r="E457" s="67"/>
      <c r="F457" s="424"/>
      <c r="J457" s="1"/>
    </row>
    <row r="458" spans="3:10" ht="88.5" customHeight="1">
      <c r="C458" s="30"/>
      <c r="D458" s="206"/>
      <c r="E458" s="67"/>
      <c r="F458" s="424"/>
      <c r="J458" s="1"/>
    </row>
    <row r="459" spans="3:10" ht="54" customHeight="1">
      <c r="C459" s="30"/>
      <c r="D459" s="206"/>
      <c r="E459" s="67"/>
      <c r="F459" s="424"/>
      <c r="J459" s="1"/>
    </row>
    <row r="460" spans="3:10">
      <c r="C460" s="30"/>
      <c r="D460" s="206"/>
      <c r="E460" s="67"/>
      <c r="F460" s="424"/>
      <c r="J460" s="1"/>
    </row>
    <row r="461" spans="3:10">
      <c r="C461" s="30"/>
      <c r="D461" s="206"/>
      <c r="E461" s="67"/>
      <c r="F461" s="424"/>
      <c r="J461" s="1"/>
    </row>
    <row r="462" spans="3:10" ht="55.5" customHeight="1">
      <c r="C462" s="30"/>
      <c r="D462" s="206"/>
      <c r="E462" s="67"/>
      <c r="F462" s="424"/>
      <c r="J462" s="1"/>
    </row>
    <row r="463" spans="3:10">
      <c r="C463" s="30"/>
      <c r="D463" s="206"/>
      <c r="E463" s="67"/>
      <c r="F463" s="424"/>
      <c r="J463" s="1"/>
    </row>
    <row r="464" spans="3:10">
      <c r="C464" s="30"/>
      <c r="D464" s="206"/>
      <c r="E464" s="67"/>
      <c r="F464" s="424"/>
      <c r="J464" s="1"/>
    </row>
    <row r="465" spans="3:10">
      <c r="C465" s="30"/>
      <c r="D465" s="206"/>
      <c r="E465" s="67"/>
      <c r="F465" s="424"/>
      <c r="J465" s="1"/>
    </row>
    <row r="466" spans="3:10" ht="51" customHeight="1">
      <c r="C466" s="30"/>
      <c r="D466" s="206"/>
      <c r="E466" s="67"/>
      <c r="F466" s="424"/>
      <c r="J466" s="1"/>
    </row>
    <row r="467" spans="3:10" ht="56.25" customHeight="1">
      <c r="C467" s="30"/>
      <c r="D467" s="206"/>
      <c r="E467" s="67"/>
      <c r="F467" s="424"/>
      <c r="J467" s="1"/>
    </row>
    <row r="468" spans="3:10">
      <c r="C468" s="30"/>
      <c r="D468" s="206"/>
      <c r="E468" s="67"/>
      <c r="F468" s="424"/>
      <c r="J468" s="1"/>
    </row>
    <row r="469" spans="3:10">
      <c r="C469" s="30"/>
      <c r="D469" s="206"/>
      <c r="E469" s="67"/>
      <c r="F469" s="424"/>
      <c r="J469" s="1"/>
    </row>
    <row r="470" spans="3:10" ht="54.75" customHeight="1">
      <c r="C470" s="30"/>
      <c r="D470" s="206"/>
      <c r="E470" s="67"/>
      <c r="F470" s="424"/>
      <c r="J470" s="1"/>
    </row>
    <row r="471" spans="3:10">
      <c r="C471" s="30"/>
      <c r="D471" s="206"/>
      <c r="E471" s="67"/>
      <c r="F471" s="424"/>
      <c r="J471" s="1"/>
    </row>
    <row r="472" spans="3:10">
      <c r="C472" s="30"/>
      <c r="D472" s="206"/>
      <c r="E472" s="67"/>
      <c r="F472" s="424"/>
      <c r="J472" s="1"/>
    </row>
    <row r="473" spans="3:10" ht="15.75" customHeight="1">
      <c r="C473" s="30"/>
      <c r="D473" s="206"/>
      <c r="E473" s="67"/>
      <c r="F473" s="424"/>
      <c r="J473" s="1"/>
    </row>
    <row r="474" spans="3:10" ht="39.75" customHeight="1">
      <c r="C474" s="30"/>
      <c r="D474" s="206"/>
      <c r="E474" s="67"/>
      <c r="F474" s="424"/>
      <c r="J474" s="1"/>
    </row>
    <row r="475" spans="3:10">
      <c r="C475" s="30"/>
      <c r="D475" s="206"/>
      <c r="E475" s="67"/>
      <c r="F475" s="424"/>
      <c r="J475" s="1"/>
    </row>
    <row r="476" spans="3:10">
      <c r="C476" s="30"/>
      <c r="D476" s="206"/>
      <c r="E476" s="67"/>
      <c r="F476" s="424"/>
      <c r="J476" s="1"/>
    </row>
    <row r="477" spans="3:10">
      <c r="C477" s="30"/>
      <c r="D477" s="206"/>
      <c r="E477" s="67"/>
      <c r="F477" s="424"/>
      <c r="J477" s="1"/>
    </row>
    <row r="478" spans="3:10">
      <c r="C478" s="30"/>
      <c r="D478" s="206"/>
      <c r="E478" s="67"/>
      <c r="F478" s="424"/>
      <c r="J478" s="1"/>
    </row>
    <row r="479" spans="3:10">
      <c r="C479" s="30"/>
      <c r="D479" s="206"/>
      <c r="E479" s="67"/>
      <c r="F479" s="424"/>
      <c r="J479" s="1"/>
    </row>
    <row r="480" spans="3:10">
      <c r="C480" s="30"/>
      <c r="D480" s="206"/>
      <c r="E480" s="67"/>
      <c r="F480" s="424"/>
      <c r="J480" s="1"/>
    </row>
    <row r="481" spans="3:10">
      <c r="C481" s="30"/>
      <c r="D481" s="206"/>
      <c r="E481" s="67"/>
      <c r="F481" s="424"/>
      <c r="J481" s="1"/>
    </row>
    <row r="482" spans="3:10">
      <c r="C482" s="30"/>
      <c r="D482" s="206"/>
      <c r="E482" s="67"/>
      <c r="F482" s="424"/>
      <c r="J482" s="1"/>
    </row>
    <row r="483" spans="3:10">
      <c r="C483" s="30"/>
      <c r="D483" s="206"/>
      <c r="E483" s="67"/>
      <c r="F483" s="424"/>
      <c r="J483" s="1"/>
    </row>
    <row r="484" spans="3:10">
      <c r="C484" s="30"/>
      <c r="D484" s="206"/>
      <c r="E484" s="67"/>
      <c r="F484" s="424"/>
      <c r="J484" s="1"/>
    </row>
    <row r="485" spans="3:10">
      <c r="C485" s="30"/>
      <c r="D485" s="206"/>
      <c r="E485" s="67"/>
      <c r="F485" s="424"/>
      <c r="J485" s="1"/>
    </row>
    <row r="486" spans="3:10">
      <c r="C486" s="30"/>
      <c r="D486" s="206"/>
      <c r="E486" s="67"/>
      <c r="F486" s="424"/>
      <c r="J486" s="1"/>
    </row>
    <row r="487" spans="3:10">
      <c r="C487" s="30"/>
      <c r="D487" s="206"/>
      <c r="E487" s="67"/>
      <c r="F487" s="424"/>
      <c r="J487" s="1"/>
    </row>
    <row r="488" spans="3:10">
      <c r="C488" s="30"/>
      <c r="D488" s="206"/>
      <c r="E488" s="67"/>
      <c r="F488" s="424"/>
      <c r="J488" s="1"/>
    </row>
    <row r="489" spans="3:10">
      <c r="C489" s="30"/>
      <c r="D489" s="206"/>
      <c r="E489" s="67"/>
      <c r="F489" s="424"/>
      <c r="J489" s="1"/>
    </row>
    <row r="490" spans="3:10">
      <c r="C490" s="30"/>
      <c r="D490" s="206"/>
      <c r="E490" s="67"/>
      <c r="F490" s="424"/>
      <c r="J490" s="1"/>
    </row>
    <row r="491" spans="3:10">
      <c r="C491" s="30"/>
      <c r="D491" s="206"/>
      <c r="E491" s="67"/>
      <c r="F491" s="424"/>
      <c r="J491" s="1"/>
    </row>
    <row r="492" spans="3:10">
      <c r="C492" s="30"/>
      <c r="D492" s="206"/>
      <c r="E492" s="67"/>
      <c r="F492" s="424"/>
      <c r="J492" s="1"/>
    </row>
    <row r="493" spans="3:10">
      <c r="C493" s="30"/>
      <c r="D493" s="206"/>
      <c r="E493" s="67"/>
      <c r="F493" s="424"/>
      <c r="J493" s="1"/>
    </row>
    <row r="494" spans="3:10">
      <c r="C494" s="30"/>
      <c r="D494" s="206"/>
      <c r="E494" s="67"/>
      <c r="F494" s="424"/>
      <c r="J494" s="1"/>
    </row>
    <row r="495" spans="3:10">
      <c r="C495" s="30"/>
      <c r="D495" s="206"/>
      <c r="E495" s="67"/>
      <c r="F495" s="424"/>
      <c r="J495" s="1"/>
    </row>
    <row r="496" spans="3:10">
      <c r="C496" s="30"/>
      <c r="D496" s="206"/>
      <c r="E496" s="67"/>
      <c r="F496" s="424"/>
      <c r="J496" s="1"/>
    </row>
    <row r="497" spans="3:10">
      <c r="C497" s="30"/>
      <c r="D497" s="206"/>
      <c r="E497" s="67"/>
      <c r="F497" s="424"/>
      <c r="J497" s="1"/>
    </row>
    <row r="498" spans="3:10">
      <c r="C498" s="30"/>
      <c r="D498" s="206"/>
      <c r="E498" s="67"/>
      <c r="F498" s="424"/>
      <c r="J498" s="1"/>
    </row>
    <row r="499" spans="3:10">
      <c r="C499" s="30"/>
      <c r="D499" s="206"/>
      <c r="E499" s="67"/>
      <c r="F499" s="424"/>
      <c r="J499" s="1"/>
    </row>
    <row r="500" spans="3:10">
      <c r="C500" s="30"/>
      <c r="D500" s="206"/>
      <c r="E500" s="67"/>
      <c r="F500" s="424"/>
      <c r="J500" s="1"/>
    </row>
    <row r="501" spans="3:10">
      <c r="C501" s="30"/>
      <c r="D501" s="206"/>
      <c r="E501" s="67"/>
      <c r="F501" s="424"/>
      <c r="J501" s="1"/>
    </row>
    <row r="502" spans="3:10" ht="14.25" customHeight="1">
      <c r="C502" s="30"/>
      <c r="D502" s="206"/>
      <c r="E502" s="67"/>
      <c r="F502" s="424"/>
      <c r="J502" s="1"/>
    </row>
    <row r="503" spans="3:10">
      <c r="C503" s="30"/>
      <c r="D503" s="206"/>
      <c r="E503" s="67"/>
      <c r="F503" s="424"/>
      <c r="J503" s="1"/>
    </row>
    <row r="504" spans="3:10" ht="28.5" customHeight="1">
      <c r="C504" s="30"/>
      <c r="D504" s="206"/>
      <c r="E504" s="67"/>
      <c r="F504" s="424"/>
      <c r="J504" s="1"/>
    </row>
    <row r="505" spans="3:10">
      <c r="C505" s="30"/>
      <c r="D505" s="206"/>
      <c r="E505" s="67"/>
      <c r="F505" s="424"/>
      <c r="J505" s="1"/>
    </row>
    <row r="506" spans="3:10">
      <c r="C506" s="30"/>
      <c r="D506" s="206"/>
      <c r="E506" s="67"/>
      <c r="F506" s="424"/>
      <c r="J506" s="1"/>
    </row>
    <row r="507" spans="3:10" ht="15" customHeight="1">
      <c r="C507" s="30"/>
      <c r="D507" s="206"/>
      <c r="E507" s="67"/>
      <c r="F507" s="424"/>
      <c r="J507" s="1"/>
    </row>
    <row r="508" spans="3:10">
      <c r="C508" s="30"/>
      <c r="D508" s="206"/>
      <c r="E508" s="67"/>
      <c r="F508" s="424"/>
      <c r="J508" s="1"/>
    </row>
    <row r="509" spans="3:10">
      <c r="C509" s="30"/>
      <c r="D509" s="206"/>
      <c r="E509" s="67"/>
      <c r="F509" s="424"/>
      <c r="J509" s="1"/>
    </row>
    <row r="510" spans="3:10">
      <c r="C510" s="30"/>
      <c r="D510" s="206"/>
      <c r="E510" s="67"/>
      <c r="F510" s="424"/>
      <c r="J510" s="1"/>
    </row>
    <row r="511" spans="3:10">
      <c r="C511" s="30"/>
      <c r="D511" s="206"/>
      <c r="E511" s="67"/>
      <c r="F511" s="424"/>
      <c r="J511" s="1"/>
    </row>
    <row r="512" spans="3:10" ht="15" customHeight="1">
      <c r="C512" s="30"/>
      <c r="D512" s="206"/>
      <c r="E512" s="67"/>
      <c r="F512" s="424"/>
      <c r="J512" s="1"/>
    </row>
    <row r="513" spans="3:10" ht="26.25" customHeight="1">
      <c r="C513" s="30"/>
      <c r="D513" s="206"/>
      <c r="E513" s="67"/>
      <c r="F513" s="424"/>
      <c r="J513" s="1"/>
    </row>
    <row r="514" spans="3:10">
      <c r="C514" s="30"/>
      <c r="D514" s="206"/>
      <c r="E514" s="67"/>
      <c r="F514" s="424"/>
      <c r="J514" s="1"/>
    </row>
    <row r="515" spans="3:10">
      <c r="C515" s="30"/>
      <c r="D515" s="206"/>
      <c r="E515" s="67"/>
      <c r="F515" s="424"/>
      <c r="J515" s="1"/>
    </row>
    <row r="516" spans="3:10">
      <c r="C516" s="30"/>
      <c r="D516" s="206"/>
      <c r="E516" s="67"/>
      <c r="F516" s="424"/>
      <c r="J516" s="1"/>
    </row>
    <row r="517" spans="3:10">
      <c r="C517" s="30"/>
      <c r="D517" s="206"/>
      <c r="E517" s="67"/>
      <c r="F517" s="424"/>
      <c r="J517" s="1"/>
    </row>
    <row r="518" spans="3:10">
      <c r="C518" s="30"/>
      <c r="D518" s="206"/>
      <c r="E518" s="67"/>
      <c r="F518" s="424"/>
      <c r="J518" s="1"/>
    </row>
    <row r="519" spans="3:10">
      <c r="C519" s="30"/>
      <c r="D519" s="206"/>
      <c r="E519" s="67"/>
      <c r="F519" s="424"/>
      <c r="J519" s="1"/>
    </row>
    <row r="520" spans="3:10">
      <c r="C520" s="30"/>
      <c r="D520" s="206"/>
      <c r="E520" s="67"/>
      <c r="F520" s="424"/>
      <c r="J520" s="1"/>
    </row>
    <row r="521" spans="3:10">
      <c r="C521" s="30"/>
      <c r="D521" s="206"/>
      <c r="E521" s="67"/>
      <c r="F521" s="424"/>
      <c r="J521" s="1"/>
    </row>
    <row r="522" spans="3:10">
      <c r="C522" s="30"/>
      <c r="D522" s="206"/>
      <c r="E522" s="67"/>
      <c r="F522" s="424"/>
      <c r="J522" s="1"/>
    </row>
    <row r="523" spans="3:10">
      <c r="C523" s="30"/>
      <c r="D523" s="206"/>
      <c r="E523" s="67"/>
      <c r="F523" s="424"/>
      <c r="J523" s="1"/>
    </row>
    <row r="524" spans="3:10">
      <c r="C524" s="30"/>
      <c r="D524" s="206"/>
      <c r="E524" s="67"/>
      <c r="F524" s="424"/>
      <c r="J524" s="1"/>
    </row>
    <row r="525" spans="3:10">
      <c r="C525" s="30"/>
      <c r="D525" s="206"/>
      <c r="E525" s="67"/>
      <c r="F525" s="424"/>
      <c r="J525" s="1"/>
    </row>
    <row r="526" spans="3:10">
      <c r="C526" s="30"/>
      <c r="D526" s="206"/>
      <c r="E526" s="67"/>
      <c r="F526" s="424"/>
      <c r="J526" s="1"/>
    </row>
    <row r="527" spans="3:10">
      <c r="C527" s="30"/>
      <c r="D527" s="206"/>
      <c r="E527" s="262"/>
      <c r="F527" s="424"/>
      <c r="J527" s="1"/>
    </row>
    <row r="528" spans="3:10">
      <c r="C528" s="30"/>
      <c r="D528" s="206"/>
      <c r="E528" s="67"/>
      <c r="F528" s="424"/>
      <c r="J528" s="1"/>
    </row>
    <row r="529" spans="3:10">
      <c r="C529" s="30"/>
      <c r="D529" s="206"/>
      <c r="E529" s="67"/>
      <c r="F529" s="424"/>
      <c r="J529" s="1"/>
    </row>
    <row r="530" spans="3:10">
      <c r="C530" s="30"/>
      <c r="D530" s="206"/>
      <c r="E530" s="67"/>
      <c r="F530" s="424"/>
      <c r="J530" s="1"/>
    </row>
    <row r="531" spans="3:10">
      <c r="C531" s="30"/>
      <c r="D531" s="206"/>
      <c r="E531" s="67"/>
      <c r="F531" s="424"/>
      <c r="J531" s="1"/>
    </row>
    <row r="532" spans="3:10">
      <c r="C532" s="30"/>
      <c r="D532" s="206"/>
      <c r="E532" s="67"/>
      <c r="F532" s="424"/>
      <c r="J532" s="1"/>
    </row>
    <row r="533" spans="3:10">
      <c r="C533" s="30"/>
      <c r="D533" s="206"/>
      <c r="E533" s="67"/>
      <c r="F533" s="424"/>
      <c r="J533" s="1"/>
    </row>
    <row r="534" spans="3:10">
      <c r="C534" s="30"/>
      <c r="D534" s="206"/>
      <c r="E534" s="67"/>
      <c r="F534" s="424"/>
      <c r="J534" s="1"/>
    </row>
    <row r="535" spans="3:10">
      <c r="C535" s="30"/>
      <c r="D535" s="206"/>
      <c r="E535" s="67"/>
      <c r="F535" s="424"/>
      <c r="J535" s="1"/>
    </row>
    <row r="536" spans="3:10">
      <c r="C536" s="30"/>
      <c r="D536" s="206"/>
      <c r="E536" s="67"/>
      <c r="F536" s="424"/>
      <c r="J536" s="1"/>
    </row>
    <row r="537" spans="3:10">
      <c r="C537" s="30"/>
      <c r="D537" s="206"/>
      <c r="E537" s="67"/>
      <c r="F537" s="424"/>
      <c r="J537" s="1"/>
    </row>
    <row r="538" spans="3:10">
      <c r="C538" s="30"/>
      <c r="D538" s="206"/>
      <c r="E538" s="67"/>
      <c r="F538" s="424"/>
      <c r="J538" s="1"/>
    </row>
    <row r="539" spans="3:10">
      <c r="C539" s="30"/>
      <c r="D539" s="206"/>
      <c r="E539" s="67"/>
      <c r="F539" s="424"/>
      <c r="J539" s="1"/>
    </row>
    <row r="540" spans="3:10" ht="16.5" customHeight="1">
      <c r="C540" s="30"/>
      <c r="D540" s="206"/>
      <c r="E540" s="67"/>
      <c r="F540" s="424"/>
      <c r="J540" s="1"/>
    </row>
    <row r="541" spans="3:10">
      <c r="C541" s="30"/>
      <c r="D541" s="206"/>
      <c r="E541" s="67"/>
      <c r="F541" s="424"/>
      <c r="J541" s="1"/>
    </row>
    <row r="542" spans="3:10">
      <c r="C542" s="30"/>
      <c r="D542" s="206"/>
      <c r="E542" s="67"/>
      <c r="F542" s="424"/>
      <c r="J542" s="1"/>
    </row>
    <row r="543" spans="3:10">
      <c r="C543" s="30"/>
      <c r="D543" s="206"/>
      <c r="E543" s="67"/>
      <c r="F543" s="424"/>
      <c r="J543" s="1"/>
    </row>
    <row r="544" spans="3:10">
      <c r="C544" s="30"/>
      <c r="D544" s="206"/>
      <c r="E544" s="67"/>
      <c r="F544" s="424"/>
      <c r="J544" s="1"/>
    </row>
    <row r="545" spans="3:10">
      <c r="C545" s="30"/>
      <c r="D545" s="206"/>
      <c r="E545" s="67"/>
      <c r="F545" s="424"/>
      <c r="J545" s="1"/>
    </row>
    <row r="546" spans="3:10">
      <c r="C546" s="30"/>
      <c r="D546" s="206"/>
      <c r="E546" s="67"/>
      <c r="F546" s="424"/>
      <c r="J546" s="1"/>
    </row>
    <row r="547" spans="3:10">
      <c r="C547" s="30"/>
      <c r="D547" s="206"/>
      <c r="E547" s="67"/>
      <c r="F547" s="424"/>
      <c r="J547" s="1"/>
    </row>
    <row r="548" spans="3:10">
      <c r="C548" s="30"/>
      <c r="D548" s="206"/>
      <c r="E548" s="67"/>
      <c r="F548" s="424"/>
      <c r="J548" s="1"/>
    </row>
    <row r="549" spans="3:10">
      <c r="C549" s="30"/>
      <c r="D549" s="206"/>
      <c r="E549" s="67"/>
      <c r="F549" s="424"/>
      <c r="J549" s="1"/>
    </row>
    <row r="550" spans="3:10">
      <c r="C550" s="30"/>
      <c r="D550" s="206"/>
      <c r="E550" s="67"/>
      <c r="F550" s="424"/>
      <c r="J550" s="1"/>
    </row>
    <row r="551" spans="3:10">
      <c r="C551" s="30"/>
      <c r="D551" s="206"/>
      <c r="E551" s="67"/>
      <c r="F551" s="424"/>
      <c r="J551" s="1"/>
    </row>
    <row r="552" spans="3:10">
      <c r="C552" s="30"/>
      <c r="D552" s="206"/>
      <c r="E552" s="67"/>
      <c r="F552" s="424"/>
      <c r="J552" s="1"/>
    </row>
    <row r="553" spans="3:10">
      <c r="C553" s="30"/>
      <c r="D553" s="206"/>
      <c r="E553" s="67"/>
      <c r="F553" s="424"/>
      <c r="J553" s="1"/>
    </row>
    <row r="554" spans="3:10">
      <c r="C554" s="30"/>
      <c r="D554" s="206"/>
      <c r="E554" s="67"/>
      <c r="F554" s="424"/>
      <c r="J554" s="1"/>
    </row>
    <row r="555" spans="3:10">
      <c r="C555" s="30"/>
      <c r="D555" s="206"/>
      <c r="E555" s="67"/>
      <c r="F555" s="424"/>
      <c r="J555" s="1"/>
    </row>
    <row r="556" spans="3:10">
      <c r="C556" s="30"/>
      <c r="D556" s="206"/>
      <c r="E556" s="67"/>
      <c r="F556" s="424"/>
      <c r="J556" s="1"/>
    </row>
    <row r="557" spans="3:10">
      <c r="C557" s="30"/>
      <c r="D557" s="206"/>
      <c r="E557" s="67"/>
      <c r="F557" s="424"/>
      <c r="J557" s="1"/>
    </row>
    <row r="558" spans="3:10">
      <c r="C558" s="30"/>
      <c r="D558" s="206"/>
      <c r="E558" s="67"/>
      <c r="F558" s="424"/>
      <c r="J558" s="1"/>
    </row>
    <row r="559" spans="3:10">
      <c r="C559" s="30"/>
      <c r="D559" s="206"/>
      <c r="E559" s="67"/>
      <c r="F559" s="424"/>
      <c r="J559" s="1"/>
    </row>
    <row r="560" spans="3:10">
      <c r="C560" s="30"/>
      <c r="D560" s="206"/>
      <c r="E560" s="67"/>
      <c r="F560" s="424"/>
      <c r="J560" s="1"/>
    </row>
    <row r="561" spans="3:10">
      <c r="C561" s="30"/>
      <c r="D561" s="206"/>
      <c r="E561" s="67"/>
      <c r="F561" s="424"/>
      <c r="J561" s="1"/>
    </row>
    <row r="562" spans="3:10">
      <c r="C562" s="30"/>
      <c r="D562" s="206"/>
      <c r="E562" s="67"/>
      <c r="F562" s="424"/>
      <c r="J562" s="1"/>
    </row>
    <row r="563" spans="3:10">
      <c r="C563" s="30"/>
      <c r="D563" s="206"/>
      <c r="E563" s="67"/>
      <c r="F563" s="424"/>
      <c r="J563" s="1"/>
    </row>
    <row r="564" spans="3:10">
      <c r="C564" s="30"/>
      <c r="D564" s="206"/>
      <c r="E564" s="67"/>
      <c r="F564" s="424"/>
      <c r="J564" s="1"/>
    </row>
    <row r="565" spans="3:10">
      <c r="C565" s="30"/>
      <c r="D565" s="206"/>
      <c r="E565" s="67"/>
      <c r="F565" s="424"/>
      <c r="J565" s="1"/>
    </row>
    <row r="566" spans="3:10">
      <c r="C566" s="30"/>
      <c r="D566" s="206"/>
      <c r="E566" s="67"/>
      <c r="F566" s="424"/>
      <c r="J566" s="1"/>
    </row>
    <row r="567" spans="3:10" ht="53.25" customHeight="1">
      <c r="C567" s="30"/>
      <c r="D567" s="206"/>
      <c r="E567" s="67"/>
      <c r="F567" s="424"/>
      <c r="J567" s="1"/>
    </row>
    <row r="568" spans="3:10" ht="13.5" customHeight="1">
      <c r="C568" s="30"/>
      <c r="D568" s="206"/>
      <c r="E568" s="67"/>
      <c r="F568" s="424"/>
      <c r="J568" s="1"/>
    </row>
    <row r="569" spans="3:10">
      <c r="C569" s="30"/>
      <c r="D569" s="206"/>
      <c r="E569" s="67"/>
      <c r="F569" s="424"/>
      <c r="J569" s="1"/>
    </row>
    <row r="570" spans="3:10">
      <c r="C570" s="30"/>
      <c r="D570" s="206"/>
      <c r="E570" s="67"/>
      <c r="F570" s="424"/>
      <c r="J570" s="1"/>
    </row>
    <row r="571" spans="3:10" ht="66.75" customHeight="1">
      <c r="C571" s="30"/>
      <c r="D571" s="206"/>
      <c r="E571" s="67"/>
      <c r="F571" s="424"/>
      <c r="J571" s="1"/>
    </row>
    <row r="572" spans="3:10" ht="14.25" customHeight="1">
      <c r="C572" s="30"/>
      <c r="D572" s="206"/>
      <c r="E572" s="67"/>
      <c r="F572" s="424"/>
      <c r="J572" s="1"/>
    </row>
    <row r="573" spans="3:10">
      <c r="C573" s="30"/>
      <c r="D573" s="206"/>
      <c r="E573" s="67"/>
      <c r="F573" s="424"/>
      <c r="J573" s="1"/>
    </row>
    <row r="574" spans="3:10">
      <c r="C574" s="30"/>
      <c r="D574" s="206"/>
      <c r="E574" s="67"/>
      <c r="F574" s="424"/>
      <c r="J574" s="1"/>
    </row>
    <row r="575" spans="3:10">
      <c r="C575" s="30"/>
      <c r="D575" s="206"/>
      <c r="E575" s="67"/>
      <c r="F575" s="424"/>
      <c r="J575" s="1"/>
    </row>
    <row r="576" spans="3:10" ht="12.75" customHeight="1">
      <c r="C576" s="30"/>
      <c r="D576" s="206"/>
      <c r="E576" s="67"/>
      <c r="F576" s="424"/>
      <c r="J576" s="1"/>
    </row>
    <row r="577" spans="3:10">
      <c r="C577" s="30"/>
      <c r="D577" s="206"/>
      <c r="E577" s="67"/>
      <c r="F577" s="424"/>
      <c r="J577" s="1"/>
    </row>
    <row r="578" spans="3:10">
      <c r="C578" s="30"/>
      <c r="D578" s="206"/>
      <c r="E578" s="67"/>
      <c r="F578" s="424"/>
      <c r="J578" s="1"/>
    </row>
    <row r="579" spans="3:10">
      <c r="C579" s="30"/>
      <c r="D579" s="206"/>
      <c r="E579" s="67"/>
      <c r="F579" s="424"/>
      <c r="J579" s="1"/>
    </row>
    <row r="580" spans="3:10">
      <c r="C580" s="30"/>
      <c r="D580" s="206"/>
      <c r="E580" s="67"/>
      <c r="F580" s="424"/>
      <c r="J580" s="1"/>
    </row>
    <row r="581" spans="3:10">
      <c r="C581" s="30"/>
      <c r="D581" s="206"/>
      <c r="E581" s="67"/>
      <c r="F581" s="424"/>
      <c r="J581" s="1"/>
    </row>
    <row r="582" spans="3:10">
      <c r="C582" s="30"/>
      <c r="D582" s="206"/>
      <c r="E582" s="67"/>
      <c r="F582" s="424"/>
      <c r="J582" s="1"/>
    </row>
    <row r="583" spans="3:10">
      <c r="C583" s="30"/>
      <c r="D583" s="206"/>
      <c r="E583" s="67"/>
      <c r="F583" s="424"/>
      <c r="J583" s="1"/>
    </row>
    <row r="584" spans="3:10">
      <c r="C584" s="30"/>
      <c r="D584" s="206"/>
      <c r="E584" s="67"/>
      <c r="F584" s="424"/>
      <c r="J584" s="1"/>
    </row>
    <row r="585" spans="3:10">
      <c r="C585" s="30"/>
      <c r="D585" s="206"/>
      <c r="E585" s="67"/>
      <c r="F585" s="424"/>
      <c r="J585" s="1"/>
    </row>
    <row r="586" spans="3:10">
      <c r="C586" s="30"/>
      <c r="D586" s="206"/>
      <c r="E586" s="67"/>
      <c r="F586" s="424"/>
      <c r="J586" s="1"/>
    </row>
    <row r="587" spans="3:10">
      <c r="C587" s="30"/>
      <c r="D587" s="206"/>
      <c r="E587" s="67"/>
      <c r="F587" s="424"/>
      <c r="J587" s="1"/>
    </row>
    <row r="588" spans="3:10">
      <c r="C588" s="30"/>
      <c r="D588" s="206"/>
      <c r="E588" s="67"/>
      <c r="F588" s="424"/>
      <c r="J588" s="1"/>
    </row>
    <row r="589" spans="3:10">
      <c r="C589" s="30"/>
      <c r="D589" s="206"/>
      <c r="E589" s="67"/>
      <c r="F589" s="424"/>
      <c r="J589" s="1"/>
    </row>
    <row r="590" spans="3:10">
      <c r="C590" s="30"/>
      <c r="D590" s="206"/>
      <c r="E590" s="67"/>
      <c r="F590" s="424"/>
      <c r="J590" s="1"/>
    </row>
    <row r="591" spans="3:10">
      <c r="C591" s="30"/>
      <c r="D591" s="206"/>
      <c r="E591" s="67"/>
      <c r="F591" s="424"/>
      <c r="J591" s="1"/>
    </row>
    <row r="592" spans="3:10" ht="55.5" customHeight="1">
      <c r="C592" s="30"/>
      <c r="D592" s="206"/>
      <c r="E592" s="67"/>
      <c r="F592" s="424"/>
      <c r="J592" s="1"/>
    </row>
    <row r="593" spans="3:10">
      <c r="C593" s="30"/>
      <c r="D593" s="206"/>
      <c r="E593" s="67"/>
      <c r="F593" s="424"/>
      <c r="J593" s="1"/>
    </row>
    <row r="594" spans="3:10">
      <c r="C594" s="30"/>
      <c r="D594" s="206"/>
      <c r="E594" s="67"/>
      <c r="F594" s="424"/>
      <c r="J594" s="1"/>
    </row>
    <row r="595" spans="3:10">
      <c r="C595" s="30"/>
      <c r="D595" s="206"/>
      <c r="E595" s="67"/>
      <c r="F595" s="424"/>
      <c r="J595" s="1"/>
    </row>
    <row r="596" spans="3:10">
      <c r="C596" s="30"/>
      <c r="D596" s="206"/>
      <c r="E596" s="67"/>
      <c r="F596" s="424"/>
      <c r="J596" s="1"/>
    </row>
    <row r="597" spans="3:10">
      <c r="C597" s="30"/>
      <c r="D597" s="206"/>
      <c r="E597" s="67"/>
      <c r="F597" s="424"/>
      <c r="J597" s="1"/>
    </row>
    <row r="598" spans="3:10">
      <c r="C598" s="30"/>
      <c r="D598" s="206"/>
      <c r="E598" s="67"/>
      <c r="F598" s="424"/>
      <c r="J598" s="1"/>
    </row>
    <row r="599" spans="3:10" ht="12.75" customHeight="1">
      <c r="C599" s="30"/>
      <c r="D599" s="206"/>
      <c r="E599" s="67"/>
      <c r="F599" s="424"/>
      <c r="J599" s="1"/>
    </row>
    <row r="600" spans="3:10">
      <c r="C600" s="30"/>
      <c r="D600" s="206"/>
      <c r="E600" s="67"/>
      <c r="F600" s="424"/>
      <c r="J600" s="1"/>
    </row>
    <row r="601" spans="3:10">
      <c r="C601" s="30"/>
      <c r="D601" s="206"/>
      <c r="E601" s="67"/>
      <c r="F601" s="424"/>
      <c r="J601" s="1"/>
    </row>
    <row r="602" spans="3:10">
      <c r="C602" s="30"/>
      <c r="D602" s="206"/>
      <c r="E602" s="67"/>
      <c r="F602" s="424"/>
      <c r="J602" s="1"/>
    </row>
    <row r="603" spans="3:10">
      <c r="C603" s="30"/>
      <c r="D603" s="206"/>
      <c r="E603" s="67"/>
      <c r="F603" s="424"/>
      <c r="J603" s="1"/>
    </row>
    <row r="604" spans="3:10">
      <c r="C604" s="30"/>
      <c r="D604" s="206"/>
      <c r="E604" s="67"/>
      <c r="F604" s="424"/>
      <c r="J604" s="1"/>
    </row>
    <row r="605" spans="3:10">
      <c r="C605" s="30"/>
      <c r="D605" s="206"/>
      <c r="E605" s="67"/>
      <c r="F605" s="424"/>
      <c r="J605" s="1"/>
    </row>
    <row r="606" spans="3:10">
      <c r="C606" s="30"/>
      <c r="D606" s="206"/>
      <c r="E606" s="67"/>
      <c r="F606" s="424"/>
      <c r="J606" s="1"/>
    </row>
    <row r="607" spans="3:10">
      <c r="C607" s="30"/>
      <c r="D607" s="206"/>
      <c r="E607" s="67"/>
      <c r="F607" s="424"/>
      <c r="J607" s="1"/>
    </row>
    <row r="608" spans="3:10">
      <c r="C608" s="30"/>
      <c r="D608" s="206"/>
      <c r="E608" s="67"/>
      <c r="F608" s="424"/>
      <c r="J608" s="1"/>
    </row>
    <row r="609" spans="3:10">
      <c r="C609" s="30"/>
      <c r="D609" s="206"/>
      <c r="E609" s="67"/>
      <c r="F609" s="424"/>
      <c r="J609" s="1"/>
    </row>
    <row r="610" spans="3:10">
      <c r="C610" s="30"/>
      <c r="D610" s="206"/>
      <c r="E610" s="67"/>
      <c r="F610" s="424"/>
      <c r="J610" s="1"/>
    </row>
    <row r="611" spans="3:10">
      <c r="C611" s="30"/>
      <c r="D611" s="206"/>
      <c r="E611" s="67"/>
      <c r="F611" s="424"/>
      <c r="J611" s="1"/>
    </row>
    <row r="612" spans="3:10">
      <c r="C612" s="30"/>
      <c r="D612" s="206"/>
      <c r="E612" s="67"/>
      <c r="F612" s="424"/>
      <c r="J612" s="1"/>
    </row>
    <row r="613" spans="3:10">
      <c r="C613" s="30"/>
      <c r="D613" s="206"/>
      <c r="E613" s="67"/>
      <c r="F613" s="424"/>
      <c r="J613" s="1"/>
    </row>
    <row r="614" spans="3:10" ht="15.75" customHeight="1">
      <c r="C614" s="30"/>
      <c r="D614" s="206"/>
      <c r="E614" s="67"/>
      <c r="F614" s="424"/>
      <c r="J614" s="1"/>
    </row>
    <row r="615" spans="3:10">
      <c r="C615" s="30"/>
      <c r="D615" s="206"/>
      <c r="E615" s="67"/>
      <c r="F615" s="424"/>
      <c r="J615" s="1"/>
    </row>
    <row r="616" spans="3:10">
      <c r="C616" s="30"/>
      <c r="D616" s="206"/>
      <c r="E616" s="67"/>
      <c r="F616" s="424"/>
      <c r="J616" s="1"/>
    </row>
    <row r="617" spans="3:10" ht="13.5" customHeight="1">
      <c r="C617" s="30"/>
      <c r="D617" s="206"/>
      <c r="E617" s="67"/>
      <c r="F617" s="424"/>
      <c r="J617" s="1"/>
    </row>
    <row r="618" spans="3:10">
      <c r="C618" s="30"/>
      <c r="D618" s="206"/>
      <c r="E618" s="67"/>
      <c r="F618" s="424"/>
      <c r="J618" s="1"/>
    </row>
    <row r="619" spans="3:10">
      <c r="C619" s="30"/>
      <c r="D619" s="206"/>
      <c r="E619" s="67"/>
      <c r="F619" s="424"/>
      <c r="J619" s="1"/>
    </row>
    <row r="620" spans="3:10">
      <c r="C620" s="30"/>
      <c r="D620" s="206"/>
      <c r="E620" s="67"/>
      <c r="F620" s="424"/>
      <c r="J620" s="1"/>
    </row>
    <row r="621" spans="3:10">
      <c r="C621" s="30"/>
      <c r="D621" s="206"/>
      <c r="E621" s="67"/>
      <c r="F621" s="424"/>
      <c r="J621" s="1"/>
    </row>
    <row r="622" spans="3:10">
      <c r="C622" s="30"/>
      <c r="D622" s="206"/>
      <c r="E622" s="67"/>
      <c r="F622" s="424"/>
      <c r="J622" s="1"/>
    </row>
    <row r="623" spans="3:10">
      <c r="C623" s="30"/>
      <c r="D623" s="206"/>
      <c r="E623" s="67"/>
      <c r="F623" s="424"/>
      <c r="J623" s="1"/>
    </row>
    <row r="624" spans="3:10">
      <c r="C624" s="30"/>
      <c r="D624" s="206"/>
      <c r="E624" s="67"/>
      <c r="F624" s="424"/>
      <c r="J624" s="1"/>
    </row>
    <row r="625" spans="3:10">
      <c r="C625" s="30"/>
      <c r="D625" s="206"/>
      <c r="E625" s="67"/>
      <c r="F625" s="424"/>
      <c r="J625" s="1"/>
    </row>
    <row r="626" spans="3:10">
      <c r="C626" s="30"/>
      <c r="D626" s="206"/>
      <c r="E626" s="67"/>
      <c r="F626" s="424"/>
      <c r="J626" s="1"/>
    </row>
    <row r="627" spans="3:10">
      <c r="C627" s="30"/>
      <c r="D627" s="206"/>
      <c r="E627" s="67"/>
      <c r="F627" s="424"/>
      <c r="J627" s="1"/>
    </row>
    <row r="628" spans="3:10">
      <c r="C628" s="30"/>
      <c r="D628" s="206"/>
      <c r="E628" s="67"/>
      <c r="F628" s="424"/>
      <c r="J628" s="1"/>
    </row>
    <row r="629" spans="3:10">
      <c r="C629" s="30"/>
      <c r="D629" s="206"/>
      <c r="E629" s="67"/>
      <c r="F629" s="424"/>
      <c r="J629" s="1"/>
    </row>
    <row r="630" spans="3:10">
      <c r="C630" s="30"/>
      <c r="D630" s="206"/>
      <c r="E630" s="67"/>
      <c r="F630" s="424"/>
      <c r="J630" s="1"/>
    </row>
    <row r="631" spans="3:10">
      <c r="C631" s="30"/>
      <c r="D631" s="206"/>
      <c r="E631" s="67"/>
      <c r="F631" s="424"/>
      <c r="J631" s="1"/>
    </row>
    <row r="632" spans="3:10">
      <c r="C632" s="30"/>
      <c r="D632" s="206"/>
      <c r="E632" s="67"/>
      <c r="F632" s="424"/>
      <c r="J632" s="1"/>
    </row>
    <row r="633" spans="3:10">
      <c r="C633" s="30"/>
      <c r="D633" s="206"/>
      <c r="E633" s="67"/>
      <c r="F633" s="424"/>
      <c r="J633" s="1"/>
    </row>
    <row r="634" spans="3:10">
      <c r="C634" s="30"/>
      <c r="D634" s="206"/>
      <c r="E634" s="67"/>
      <c r="F634" s="424"/>
      <c r="J634" s="1"/>
    </row>
    <row r="635" spans="3:10">
      <c r="C635" s="30"/>
      <c r="D635" s="206"/>
      <c r="E635" s="67"/>
      <c r="F635" s="424"/>
      <c r="J635" s="1"/>
    </row>
    <row r="636" spans="3:10">
      <c r="C636" s="30"/>
      <c r="D636" s="206"/>
      <c r="E636" s="67"/>
      <c r="F636" s="424"/>
      <c r="J636" s="1"/>
    </row>
    <row r="637" spans="3:10">
      <c r="C637" s="30"/>
      <c r="D637" s="206"/>
      <c r="E637" s="67"/>
      <c r="F637" s="424"/>
      <c r="J637" s="1"/>
    </row>
    <row r="638" spans="3:10">
      <c r="C638" s="30"/>
      <c r="D638" s="206"/>
      <c r="E638" s="67"/>
      <c r="F638" s="424"/>
      <c r="J638" s="1"/>
    </row>
    <row r="639" spans="3:10">
      <c r="C639" s="30"/>
      <c r="D639" s="206"/>
      <c r="E639" s="67"/>
      <c r="F639" s="424"/>
      <c r="J639" s="1"/>
    </row>
    <row r="640" spans="3:10" ht="28.5" customHeight="1">
      <c r="C640" s="30"/>
      <c r="D640" s="206"/>
      <c r="E640" s="67"/>
      <c r="F640" s="424"/>
      <c r="J640" s="1"/>
    </row>
    <row r="641" spans="3:10" ht="15.75" customHeight="1">
      <c r="C641" s="30"/>
      <c r="D641" s="206"/>
      <c r="E641" s="67"/>
      <c r="F641" s="424"/>
      <c r="J641" s="1"/>
    </row>
    <row r="642" spans="3:10" ht="14.25" customHeight="1">
      <c r="C642" s="30"/>
      <c r="D642" s="206"/>
      <c r="E642" s="67"/>
      <c r="F642" s="424"/>
      <c r="J642" s="1"/>
    </row>
    <row r="643" spans="3:10">
      <c r="C643" s="30"/>
      <c r="D643" s="206"/>
      <c r="E643" s="67"/>
      <c r="F643" s="424"/>
      <c r="J643" s="1"/>
    </row>
    <row r="644" spans="3:10">
      <c r="C644" s="30"/>
      <c r="D644" s="206"/>
      <c r="E644" s="67"/>
      <c r="F644" s="424"/>
      <c r="J644" s="1"/>
    </row>
    <row r="645" spans="3:10">
      <c r="C645" s="30"/>
      <c r="D645" s="206"/>
      <c r="E645" s="67"/>
      <c r="F645" s="424"/>
      <c r="J645" s="1"/>
    </row>
    <row r="646" spans="3:10">
      <c r="C646" s="30"/>
      <c r="D646" s="206"/>
      <c r="E646" s="67"/>
      <c r="F646" s="424"/>
      <c r="J646" s="1"/>
    </row>
    <row r="647" spans="3:10">
      <c r="C647" s="30"/>
      <c r="D647" s="206"/>
      <c r="E647" s="67"/>
      <c r="F647" s="424"/>
      <c r="J647" s="1"/>
    </row>
    <row r="648" spans="3:10">
      <c r="C648" s="30"/>
      <c r="D648" s="206"/>
      <c r="E648" s="67"/>
      <c r="F648" s="424"/>
      <c r="J648" s="1"/>
    </row>
    <row r="649" spans="3:10">
      <c r="C649" s="30"/>
      <c r="D649" s="206"/>
      <c r="E649" s="67"/>
      <c r="F649" s="424"/>
      <c r="J649" s="1"/>
    </row>
    <row r="650" spans="3:10">
      <c r="C650" s="30"/>
      <c r="D650" s="206"/>
      <c r="E650" s="67"/>
      <c r="F650" s="424"/>
      <c r="J650" s="1"/>
    </row>
    <row r="651" spans="3:10">
      <c r="C651" s="30"/>
      <c r="D651" s="206"/>
      <c r="E651" s="67"/>
      <c r="F651" s="424"/>
      <c r="J651" s="1"/>
    </row>
    <row r="652" spans="3:10">
      <c r="C652" s="30"/>
      <c r="D652" s="206"/>
      <c r="E652" s="67"/>
      <c r="F652" s="424"/>
      <c r="J652" s="1"/>
    </row>
    <row r="653" spans="3:10">
      <c r="C653" s="30"/>
      <c r="D653" s="206"/>
      <c r="E653" s="67"/>
      <c r="F653" s="424"/>
      <c r="J653" s="1"/>
    </row>
    <row r="654" spans="3:10">
      <c r="C654" s="30"/>
      <c r="D654" s="206"/>
      <c r="E654" s="67"/>
      <c r="F654" s="424"/>
      <c r="J654" s="1"/>
    </row>
    <row r="655" spans="3:10">
      <c r="C655" s="30"/>
      <c r="D655" s="206"/>
      <c r="E655" s="67"/>
      <c r="F655" s="424"/>
      <c r="J655" s="1"/>
    </row>
    <row r="656" spans="3:10">
      <c r="C656" s="30"/>
      <c r="D656" s="206"/>
      <c r="E656" s="67"/>
      <c r="F656" s="424"/>
      <c r="J656" s="1"/>
    </row>
    <row r="657" spans="3:10">
      <c r="C657" s="30"/>
      <c r="D657" s="206"/>
      <c r="E657" s="67"/>
      <c r="F657" s="424"/>
      <c r="J657" s="1"/>
    </row>
    <row r="658" spans="3:10">
      <c r="C658" s="30"/>
      <c r="D658" s="206"/>
      <c r="E658" s="67"/>
      <c r="F658" s="424"/>
      <c r="J658" s="1"/>
    </row>
    <row r="659" spans="3:10">
      <c r="C659" s="30"/>
      <c r="D659" s="206"/>
      <c r="E659" s="67"/>
      <c r="F659" s="424"/>
      <c r="J659" s="1"/>
    </row>
    <row r="660" spans="3:10">
      <c r="C660" s="30"/>
      <c r="D660" s="206"/>
      <c r="E660" s="67"/>
      <c r="F660" s="424"/>
      <c r="J660" s="1"/>
    </row>
    <row r="661" spans="3:10">
      <c r="C661" s="30"/>
      <c r="D661" s="206"/>
      <c r="E661" s="67"/>
      <c r="F661" s="424"/>
      <c r="J661" s="1"/>
    </row>
    <row r="662" spans="3:10">
      <c r="C662" s="30"/>
      <c r="D662" s="206"/>
      <c r="E662" s="67"/>
      <c r="F662" s="424"/>
      <c r="J662" s="1"/>
    </row>
    <row r="663" spans="3:10" ht="15" customHeight="1">
      <c r="C663" s="30"/>
      <c r="D663" s="206"/>
      <c r="E663" s="67"/>
      <c r="F663" s="424"/>
      <c r="J663" s="1"/>
    </row>
    <row r="664" spans="3:10" ht="12.75" customHeight="1">
      <c r="C664" s="30"/>
      <c r="D664" s="206"/>
      <c r="E664" s="67"/>
      <c r="F664" s="424"/>
      <c r="J664" s="1"/>
    </row>
    <row r="665" spans="3:10" ht="14.25" customHeight="1">
      <c r="C665" s="30"/>
      <c r="D665" s="206"/>
      <c r="E665" s="67"/>
      <c r="F665" s="424"/>
      <c r="J665" s="1"/>
    </row>
    <row r="666" spans="3:10" ht="13.5" customHeight="1">
      <c r="C666" s="30"/>
      <c r="D666" s="206"/>
      <c r="E666" s="67"/>
      <c r="F666" s="424"/>
      <c r="J666" s="1"/>
    </row>
    <row r="667" spans="3:10" ht="12.75" customHeight="1">
      <c r="C667" s="30"/>
      <c r="D667" s="206"/>
      <c r="E667" s="67"/>
      <c r="F667" s="424"/>
      <c r="J667" s="1"/>
    </row>
    <row r="668" spans="3:10" ht="13.5" customHeight="1">
      <c r="C668" s="30"/>
      <c r="D668" s="206"/>
      <c r="E668" s="67"/>
      <c r="F668" s="424"/>
      <c r="J668" s="1"/>
    </row>
    <row r="669" spans="3:10">
      <c r="C669" s="30"/>
      <c r="D669" s="206"/>
      <c r="E669" s="67"/>
      <c r="F669" s="424"/>
      <c r="J669" s="1"/>
    </row>
    <row r="670" spans="3:10" ht="15.75" customHeight="1">
      <c r="C670" s="30"/>
      <c r="D670" s="206"/>
      <c r="E670" s="67"/>
      <c r="F670" s="424"/>
      <c r="J670" s="1"/>
    </row>
    <row r="671" spans="3:10">
      <c r="C671" s="30"/>
      <c r="D671" s="206"/>
      <c r="E671" s="67"/>
      <c r="F671" s="424"/>
      <c r="J671" s="1"/>
    </row>
    <row r="672" spans="3:10">
      <c r="C672" s="30"/>
      <c r="D672" s="206"/>
      <c r="E672" s="67"/>
      <c r="F672" s="424"/>
      <c r="J672" s="1"/>
    </row>
    <row r="673" spans="3:10">
      <c r="C673" s="30"/>
      <c r="D673" s="206"/>
      <c r="E673" s="67"/>
      <c r="F673" s="424"/>
      <c r="J673" s="1"/>
    </row>
    <row r="674" spans="3:10">
      <c r="C674" s="30"/>
      <c r="D674" s="206"/>
      <c r="E674" s="67"/>
      <c r="F674" s="424"/>
      <c r="J674" s="1"/>
    </row>
    <row r="675" spans="3:10">
      <c r="C675" s="30"/>
      <c r="D675" s="206"/>
      <c r="E675" s="67"/>
      <c r="F675" s="424"/>
      <c r="J675" s="1"/>
    </row>
    <row r="676" spans="3:10">
      <c r="C676" s="30"/>
      <c r="D676" s="206"/>
      <c r="E676" s="67"/>
      <c r="F676" s="424"/>
      <c r="J676" s="1"/>
    </row>
    <row r="677" spans="3:10">
      <c r="C677" s="30"/>
      <c r="D677" s="206"/>
      <c r="E677" s="67"/>
      <c r="F677" s="424"/>
      <c r="J677" s="1"/>
    </row>
    <row r="678" spans="3:10" ht="13.5" customHeight="1">
      <c r="C678" s="30"/>
      <c r="D678" s="206"/>
      <c r="E678" s="67"/>
      <c r="F678" s="424"/>
      <c r="J678" s="1"/>
    </row>
    <row r="679" spans="3:10">
      <c r="C679" s="30"/>
      <c r="D679" s="206"/>
      <c r="E679" s="67"/>
      <c r="F679" s="424"/>
      <c r="J679" s="1"/>
    </row>
    <row r="680" spans="3:10">
      <c r="C680" s="30"/>
      <c r="D680" s="206"/>
      <c r="E680" s="67"/>
      <c r="F680" s="424"/>
      <c r="J680" s="1"/>
    </row>
    <row r="681" spans="3:10">
      <c r="C681" s="30"/>
      <c r="D681" s="206"/>
      <c r="E681" s="67"/>
      <c r="F681" s="424"/>
      <c r="J681" s="1"/>
    </row>
    <row r="682" spans="3:10">
      <c r="C682" s="30"/>
      <c r="D682" s="206"/>
      <c r="E682" s="67"/>
      <c r="F682" s="424"/>
      <c r="J682" s="1"/>
    </row>
    <row r="683" spans="3:10">
      <c r="C683" s="30"/>
      <c r="D683" s="206"/>
      <c r="E683" s="67"/>
      <c r="F683" s="424"/>
      <c r="J683" s="1"/>
    </row>
    <row r="684" spans="3:10">
      <c r="C684" s="30"/>
      <c r="D684" s="206"/>
      <c r="E684" s="67"/>
      <c r="F684" s="424"/>
      <c r="J684" s="1"/>
    </row>
    <row r="685" spans="3:10">
      <c r="C685" s="30"/>
      <c r="D685" s="206"/>
      <c r="E685" s="67"/>
      <c r="F685" s="424"/>
      <c r="J685" s="1"/>
    </row>
    <row r="686" spans="3:10" ht="12.75" customHeight="1">
      <c r="C686" s="30"/>
      <c r="D686" s="206"/>
      <c r="E686" s="67"/>
      <c r="F686" s="424"/>
      <c r="J686" s="1"/>
    </row>
    <row r="687" spans="3:10" ht="14.25" customHeight="1">
      <c r="C687" s="30"/>
      <c r="D687" s="206"/>
      <c r="E687" s="67"/>
      <c r="F687" s="424"/>
      <c r="J687" s="1"/>
    </row>
    <row r="688" spans="3:10">
      <c r="C688" s="30"/>
      <c r="D688" s="206"/>
      <c r="E688" s="67"/>
      <c r="F688" s="424"/>
      <c r="J688" s="1"/>
    </row>
    <row r="689" spans="3:10">
      <c r="C689" s="30"/>
      <c r="D689" s="206"/>
      <c r="E689" s="67"/>
      <c r="F689" s="424"/>
      <c r="J689" s="1"/>
    </row>
    <row r="690" spans="3:10" ht="13.5" customHeight="1">
      <c r="C690" s="30"/>
      <c r="D690" s="206"/>
      <c r="E690" s="67"/>
      <c r="F690" s="424"/>
      <c r="J690" s="1"/>
    </row>
    <row r="691" spans="3:10" ht="14.25" customHeight="1">
      <c r="C691" s="30"/>
      <c r="D691" s="206"/>
      <c r="E691" s="67"/>
      <c r="F691" s="424"/>
      <c r="J691" s="1"/>
    </row>
    <row r="692" spans="3:10" ht="13.5" customHeight="1">
      <c r="C692" s="30"/>
      <c r="D692" s="206"/>
      <c r="E692" s="67"/>
      <c r="F692" s="424"/>
      <c r="J692" s="1"/>
    </row>
    <row r="693" spans="3:10" ht="13.5" customHeight="1">
      <c r="C693" s="30"/>
      <c r="D693" s="206"/>
      <c r="E693" s="67"/>
      <c r="F693" s="424"/>
      <c r="J693" s="1"/>
    </row>
    <row r="694" spans="3:10">
      <c r="C694" s="30"/>
      <c r="D694" s="206"/>
      <c r="E694" s="67"/>
      <c r="F694" s="424"/>
      <c r="J694" s="1"/>
    </row>
    <row r="695" spans="3:10" ht="11.25" customHeight="1">
      <c r="C695" s="30"/>
      <c r="D695" s="206"/>
      <c r="E695" s="67"/>
      <c r="F695" s="424"/>
      <c r="J695" s="1"/>
    </row>
    <row r="696" spans="3:10">
      <c r="C696" s="30"/>
      <c r="D696" s="206"/>
      <c r="E696" s="67"/>
      <c r="F696" s="424"/>
      <c r="J696" s="1"/>
    </row>
    <row r="697" spans="3:10">
      <c r="C697" s="30"/>
      <c r="D697" s="206"/>
      <c r="E697" s="67"/>
      <c r="F697" s="424"/>
      <c r="J697" s="1"/>
    </row>
    <row r="698" spans="3:10" ht="13.5" customHeight="1">
      <c r="C698" s="30"/>
      <c r="D698" s="206"/>
      <c r="E698" s="67"/>
      <c r="F698" s="424"/>
      <c r="J698" s="1"/>
    </row>
    <row r="699" spans="3:10">
      <c r="C699" s="30"/>
      <c r="D699" s="206"/>
      <c r="E699" s="67"/>
      <c r="F699" s="424"/>
      <c r="J699" s="1"/>
    </row>
    <row r="700" spans="3:10">
      <c r="C700" s="30"/>
      <c r="D700" s="206"/>
      <c r="E700" s="67"/>
      <c r="F700" s="424"/>
      <c r="J700" s="1"/>
    </row>
    <row r="701" spans="3:10">
      <c r="C701" s="30"/>
      <c r="D701" s="206"/>
      <c r="E701" s="67"/>
      <c r="F701" s="424"/>
      <c r="J701" s="1"/>
    </row>
    <row r="702" spans="3:10">
      <c r="C702" s="30"/>
      <c r="D702" s="206"/>
      <c r="E702" s="67"/>
      <c r="F702" s="424"/>
      <c r="J702" s="1"/>
    </row>
    <row r="703" spans="3:10">
      <c r="C703" s="30"/>
      <c r="D703" s="206"/>
      <c r="E703" s="67"/>
      <c r="F703" s="424"/>
      <c r="J703" s="1"/>
    </row>
    <row r="704" spans="3:10">
      <c r="C704" s="30"/>
      <c r="D704" s="206"/>
      <c r="E704" s="67"/>
      <c r="F704" s="424"/>
      <c r="J704" s="1"/>
    </row>
    <row r="705" spans="3:10">
      <c r="C705" s="30"/>
      <c r="D705" s="206"/>
      <c r="E705" s="67"/>
      <c r="F705" s="424"/>
      <c r="J705" s="1"/>
    </row>
    <row r="706" spans="3:10">
      <c r="C706" s="30"/>
      <c r="D706" s="206"/>
      <c r="E706" s="67"/>
      <c r="F706" s="424"/>
      <c r="J706" s="1"/>
    </row>
    <row r="707" spans="3:10">
      <c r="C707" s="30"/>
      <c r="D707" s="206"/>
      <c r="E707" s="67"/>
      <c r="F707" s="424"/>
      <c r="J707" s="1"/>
    </row>
    <row r="708" spans="3:10">
      <c r="C708" s="30"/>
      <c r="D708" s="206"/>
      <c r="E708" s="67"/>
      <c r="F708" s="424"/>
      <c r="J708" s="1"/>
    </row>
    <row r="709" spans="3:10" ht="12" customHeight="1">
      <c r="C709" s="30"/>
      <c r="D709" s="206"/>
      <c r="E709" s="67"/>
      <c r="F709" s="424"/>
      <c r="J709" s="1"/>
    </row>
    <row r="710" spans="3:10" ht="145.5" customHeight="1">
      <c r="C710" s="30"/>
      <c r="D710" s="206"/>
      <c r="E710" s="67"/>
      <c r="F710" s="424"/>
      <c r="J710" s="1"/>
    </row>
    <row r="711" spans="3:10">
      <c r="C711" s="30"/>
      <c r="D711" s="206"/>
      <c r="E711" s="67"/>
      <c r="F711" s="424"/>
      <c r="J711" s="1"/>
    </row>
    <row r="712" spans="3:10">
      <c r="C712" s="30"/>
      <c r="D712" s="206"/>
      <c r="E712" s="67"/>
      <c r="F712" s="424"/>
      <c r="J712" s="1"/>
    </row>
    <row r="713" spans="3:10" ht="12" customHeight="1">
      <c r="C713" s="30"/>
      <c r="D713" s="206"/>
      <c r="E713" s="67"/>
      <c r="F713" s="424"/>
      <c r="J713" s="1"/>
    </row>
    <row r="714" spans="3:10">
      <c r="C714" s="30"/>
      <c r="D714" s="206"/>
      <c r="E714" s="67"/>
      <c r="F714" s="424"/>
      <c r="J714" s="1"/>
    </row>
    <row r="715" spans="3:10">
      <c r="C715" s="30"/>
      <c r="D715" s="206"/>
      <c r="E715" s="67"/>
      <c r="F715" s="424"/>
      <c r="J715" s="1"/>
    </row>
    <row r="716" spans="3:10">
      <c r="C716" s="30"/>
      <c r="D716" s="206"/>
      <c r="E716" s="67"/>
      <c r="F716" s="424"/>
      <c r="J716" s="1"/>
    </row>
    <row r="717" spans="3:10">
      <c r="C717" s="30"/>
      <c r="D717" s="206"/>
      <c r="E717" s="67"/>
      <c r="F717" s="424"/>
      <c r="J717" s="1"/>
    </row>
    <row r="718" spans="3:10">
      <c r="C718" s="30"/>
      <c r="D718" s="206"/>
      <c r="E718" s="67"/>
      <c r="F718" s="424"/>
      <c r="J718" s="1"/>
    </row>
    <row r="719" spans="3:10" ht="11.25" customHeight="1">
      <c r="C719" s="30"/>
      <c r="D719" s="206"/>
      <c r="E719" s="67"/>
      <c r="F719" s="424"/>
      <c r="J719" s="1"/>
    </row>
    <row r="720" spans="3:10">
      <c r="C720" s="30"/>
      <c r="D720" s="206"/>
      <c r="E720" s="67"/>
      <c r="F720" s="424"/>
      <c r="J720" s="1"/>
    </row>
    <row r="721" spans="3:10">
      <c r="C721" s="30"/>
      <c r="D721" s="206"/>
      <c r="E721" s="67"/>
      <c r="F721" s="424"/>
      <c r="J721" s="1"/>
    </row>
    <row r="722" spans="3:10">
      <c r="C722" s="30"/>
      <c r="D722" s="206"/>
      <c r="E722" s="67"/>
      <c r="F722" s="424"/>
      <c r="J722" s="1"/>
    </row>
    <row r="723" spans="3:10">
      <c r="C723" s="30"/>
      <c r="D723" s="206"/>
      <c r="E723" s="67"/>
      <c r="F723" s="424"/>
      <c r="J723" s="1"/>
    </row>
    <row r="724" spans="3:10">
      <c r="C724" s="30"/>
      <c r="D724" s="206"/>
      <c r="E724" s="67"/>
      <c r="F724" s="424"/>
      <c r="J724" s="1"/>
    </row>
    <row r="725" spans="3:10">
      <c r="C725" s="30"/>
      <c r="D725" s="206"/>
      <c r="E725" s="67"/>
      <c r="F725" s="424"/>
      <c r="J725" s="1"/>
    </row>
    <row r="726" spans="3:10" ht="12.75" customHeight="1">
      <c r="C726" s="30"/>
      <c r="D726" s="206"/>
      <c r="E726" s="67"/>
      <c r="F726" s="424"/>
      <c r="J726" s="1"/>
    </row>
    <row r="727" spans="3:10" ht="13.5" customHeight="1">
      <c r="C727" s="30"/>
      <c r="D727" s="206"/>
      <c r="E727" s="67"/>
      <c r="F727" s="424"/>
      <c r="J727" s="1"/>
    </row>
    <row r="728" spans="3:10" ht="12.75" customHeight="1">
      <c r="C728" s="30"/>
      <c r="D728" s="206"/>
      <c r="E728" s="67"/>
      <c r="F728" s="424"/>
      <c r="J728" s="1"/>
    </row>
    <row r="729" spans="3:10">
      <c r="C729" s="30"/>
      <c r="D729" s="206"/>
      <c r="E729" s="67"/>
      <c r="F729" s="424"/>
      <c r="J729" s="1"/>
    </row>
    <row r="730" spans="3:10" ht="12.75" customHeight="1">
      <c r="C730" s="30"/>
      <c r="D730" s="206"/>
      <c r="E730" s="67"/>
      <c r="F730" s="424"/>
      <c r="J730" s="1"/>
    </row>
    <row r="731" spans="3:10" ht="15" customHeight="1">
      <c r="C731" s="30"/>
      <c r="D731" s="206"/>
      <c r="E731" s="67"/>
      <c r="F731" s="424"/>
      <c r="J731" s="1"/>
    </row>
    <row r="732" spans="3:10">
      <c r="C732" s="30"/>
      <c r="D732" s="206"/>
      <c r="E732" s="67"/>
      <c r="F732" s="424"/>
      <c r="J732" s="1"/>
    </row>
    <row r="733" spans="3:10" ht="28.5" customHeight="1">
      <c r="C733" s="30"/>
      <c r="D733" s="206"/>
      <c r="E733" s="67"/>
      <c r="F733" s="424"/>
      <c r="J733" s="1"/>
    </row>
    <row r="734" spans="3:10" ht="14.25" customHeight="1">
      <c r="C734" s="30"/>
      <c r="D734" s="206"/>
      <c r="E734" s="67"/>
      <c r="F734" s="424"/>
      <c r="J734" s="1"/>
    </row>
    <row r="735" spans="3:10" ht="27" customHeight="1">
      <c r="C735" s="30"/>
      <c r="D735" s="206"/>
      <c r="E735" s="67"/>
      <c r="F735" s="424"/>
      <c r="J735" s="1"/>
    </row>
    <row r="736" spans="3:10">
      <c r="C736" s="30"/>
      <c r="D736" s="206"/>
      <c r="E736" s="67"/>
      <c r="F736" s="424"/>
      <c r="J736" s="1"/>
    </row>
    <row r="737" spans="3:10">
      <c r="C737" s="30"/>
      <c r="D737" s="206"/>
      <c r="E737" s="67"/>
      <c r="F737" s="424"/>
      <c r="J737" s="1"/>
    </row>
    <row r="738" spans="3:10" ht="53.25" customHeight="1">
      <c r="C738" s="30"/>
      <c r="D738" s="206"/>
      <c r="E738" s="67"/>
      <c r="F738" s="424"/>
      <c r="J738" s="1"/>
    </row>
    <row r="739" spans="3:10">
      <c r="C739" s="30"/>
      <c r="D739" s="206"/>
      <c r="E739" s="67"/>
      <c r="F739" s="424"/>
      <c r="J739" s="1"/>
    </row>
    <row r="740" spans="3:10">
      <c r="C740" s="30"/>
      <c r="D740" s="206"/>
      <c r="E740" s="67"/>
      <c r="F740" s="424"/>
      <c r="J740" s="1"/>
    </row>
    <row r="741" spans="3:10">
      <c r="C741" s="30"/>
      <c r="D741" s="206"/>
      <c r="E741" s="67"/>
      <c r="F741" s="424"/>
      <c r="J741" s="1"/>
    </row>
    <row r="742" spans="3:10">
      <c r="C742" s="30"/>
      <c r="D742" s="206"/>
      <c r="E742" s="67"/>
      <c r="F742" s="424"/>
      <c r="J742" s="1"/>
    </row>
    <row r="743" spans="3:10">
      <c r="C743" s="30"/>
      <c r="D743" s="206"/>
      <c r="E743" s="67"/>
      <c r="F743" s="424"/>
      <c r="J743" s="1"/>
    </row>
    <row r="744" spans="3:10">
      <c r="C744" s="30"/>
      <c r="D744" s="206"/>
      <c r="E744" s="67"/>
      <c r="F744" s="424"/>
      <c r="J744" s="1"/>
    </row>
    <row r="745" spans="3:10">
      <c r="C745" s="30"/>
      <c r="D745" s="206"/>
      <c r="E745" s="67"/>
      <c r="F745" s="424"/>
      <c r="J745" s="1"/>
    </row>
    <row r="746" spans="3:10">
      <c r="C746" s="30"/>
      <c r="D746" s="206"/>
      <c r="E746" s="67"/>
      <c r="F746" s="424"/>
      <c r="J746" s="1"/>
    </row>
    <row r="747" spans="3:10">
      <c r="C747" s="30"/>
      <c r="D747" s="206"/>
      <c r="E747" s="67"/>
      <c r="F747" s="424"/>
      <c r="J747" s="1"/>
    </row>
    <row r="748" spans="3:10">
      <c r="C748" s="30"/>
      <c r="D748" s="206"/>
      <c r="E748" s="67"/>
      <c r="F748" s="424"/>
      <c r="J748" s="1"/>
    </row>
    <row r="749" spans="3:10">
      <c r="C749" s="30"/>
      <c r="D749" s="206"/>
      <c r="E749" s="67"/>
      <c r="F749" s="424"/>
      <c r="J749" s="1"/>
    </row>
    <row r="750" spans="3:10">
      <c r="C750" s="30"/>
      <c r="D750" s="206"/>
      <c r="E750" s="67"/>
      <c r="F750" s="424"/>
      <c r="J750" s="1"/>
    </row>
    <row r="751" spans="3:10">
      <c r="C751" s="30"/>
      <c r="D751" s="206"/>
      <c r="E751" s="67"/>
      <c r="F751" s="424"/>
      <c r="J751" s="1"/>
    </row>
    <row r="752" spans="3:10">
      <c r="C752" s="30"/>
      <c r="D752" s="206"/>
      <c r="E752" s="67"/>
      <c r="F752" s="424"/>
      <c r="J752" s="1"/>
    </row>
    <row r="753" spans="3:10">
      <c r="C753" s="30"/>
      <c r="D753" s="206"/>
      <c r="E753" s="67"/>
      <c r="F753" s="424"/>
      <c r="J753" s="1"/>
    </row>
    <row r="754" spans="3:10">
      <c r="C754" s="30"/>
      <c r="D754" s="206"/>
      <c r="E754" s="67"/>
      <c r="F754" s="424"/>
      <c r="J754" s="1"/>
    </row>
    <row r="755" spans="3:10">
      <c r="C755" s="30"/>
      <c r="D755" s="206"/>
      <c r="E755" s="67"/>
      <c r="F755" s="424"/>
      <c r="J755" s="1"/>
    </row>
    <row r="756" spans="3:10">
      <c r="C756" s="30"/>
      <c r="D756" s="206"/>
      <c r="E756" s="67"/>
      <c r="F756" s="424"/>
      <c r="J756" s="1"/>
    </row>
    <row r="757" spans="3:10">
      <c r="C757" s="30"/>
      <c r="D757" s="206"/>
      <c r="E757" s="67"/>
      <c r="F757" s="424"/>
      <c r="J757" s="1"/>
    </row>
    <row r="758" spans="3:10" ht="15" customHeight="1">
      <c r="C758" s="30"/>
      <c r="D758" s="206"/>
      <c r="E758" s="67"/>
      <c r="F758" s="424"/>
      <c r="J758" s="1"/>
    </row>
    <row r="759" spans="3:10">
      <c r="C759" s="30"/>
      <c r="D759" s="206"/>
      <c r="E759" s="67"/>
      <c r="F759" s="424"/>
      <c r="J759" s="1"/>
    </row>
    <row r="760" spans="3:10">
      <c r="C760" s="30"/>
      <c r="D760" s="206"/>
      <c r="E760" s="67"/>
      <c r="F760" s="424"/>
      <c r="J760" s="1"/>
    </row>
    <row r="761" spans="3:10">
      <c r="C761" s="30"/>
      <c r="D761" s="206"/>
      <c r="E761" s="67"/>
      <c r="F761" s="424"/>
      <c r="J761" s="1"/>
    </row>
    <row r="762" spans="3:10">
      <c r="C762" s="30"/>
      <c r="D762" s="206"/>
      <c r="E762" s="67"/>
      <c r="F762" s="424"/>
      <c r="J762" s="1"/>
    </row>
    <row r="763" spans="3:10">
      <c r="C763" s="30"/>
      <c r="D763" s="206"/>
      <c r="E763" s="67"/>
      <c r="F763" s="424"/>
      <c r="J763" s="1"/>
    </row>
    <row r="764" spans="3:10">
      <c r="C764" s="30"/>
      <c r="D764" s="206"/>
      <c r="E764" s="67"/>
      <c r="F764" s="424"/>
      <c r="J764" s="1"/>
    </row>
    <row r="765" spans="3:10">
      <c r="C765" s="30"/>
      <c r="D765" s="206"/>
      <c r="E765" s="67"/>
      <c r="F765" s="424"/>
      <c r="J765" s="1"/>
    </row>
    <row r="766" spans="3:10">
      <c r="C766" s="30"/>
      <c r="D766" s="206"/>
      <c r="E766" s="67"/>
      <c r="F766" s="424"/>
      <c r="J766" s="1"/>
    </row>
    <row r="767" spans="3:10" ht="12" customHeight="1">
      <c r="C767" s="1"/>
      <c r="D767" s="206"/>
      <c r="E767" s="67"/>
      <c r="F767" s="424"/>
      <c r="J767" s="1"/>
    </row>
    <row r="768" spans="3:10" ht="12" customHeight="1">
      <c r="C768" s="1"/>
      <c r="D768" s="206"/>
      <c r="E768" s="67"/>
      <c r="F768" s="424"/>
      <c r="J768" s="1"/>
    </row>
    <row r="769" spans="3:10" ht="12" customHeight="1">
      <c r="C769" s="1"/>
      <c r="D769" s="206"/>
      <c r="E769" s="67"/>
      <c r="F769" s="424"/>
      <c r="J769" s="1"/>
    </row>
    <row r="770" spans="3:10" ht="14.25" customHeight="1">
      <c r="C770" s="1"/>
      <c r="D770" s="206"/>
      <c r="E770" s="67"/>
      <c r="F770" s="424"/>
      <c r="J770" s="1"/>
    </row>
    <row r="771" spans="3:10" ht="14.25" customHeight="1">
      <c r="C771" s="1"/>
      <c r="D771" s="206"/>
      <c r="E771" s="67"/>
      <c r="F771" s="424"/>
      <c r="J771" s="1"/>
    </row>
    <row r="772" spans="3:10" ht="52.5" customHeight="1">
      <c r="C772" s="1"/>
      <c r="D772" s="206"/>
      <c r="E772" s="67"/>
      <c r="F772" s="424"/>
      <c r="J772" s="1"/>
    </row>
    <row r="773" spans="3:10">
      <c r="C773" s="1"/>
      <c r="D773" s="206"/>
      <c r="E773" s="67"/>
      <c r="F773" s="424"/>
      <c r="J773" s="1"/>
    </row>
    <row r="774" spans="3:10">
      <c r="C774" s="1"/>
      <c r="D774" s="206"/>
      <c r="E774" s="67"/>
      <c r="F774" s="424"/>
      <c r="J774" s="1"/>
    </row>
    <row r="775" spans="3:10" ht="12.75" customHeight="1">
      <c r="C775" s="1"/>
      <c r="D775" s="206"/>
      <c r="E775" s="67"/>
      <c r="F775" s="424"/>
      <c r="J775" s="1"/>
    </row>
    <row r="776" spans="3:10" ht="12.75" customHeight="1">
      <c r="C776" s="1"/>
      <c r="D776" s="206"/>
      <c r="E776" s="67"/>
      <c r="F776" s="424"/>
      <c r="J776" s="1"/>
    </row>
    <row r="777" spans="3:10">
      <c r="C777" s="1"/>
      <c r="D777" s="206"/>
      <c r="E777" s="67"/>
      <c r="F777" s="424"/>
      <c r="J777" s="1"/>
    </row>
    <row r="778" spans="3:10" ht="25.5" customHeight="1">
      <c r="C778" s="30"/>
      <c r="D778" s="206"/>
      <c r="E778" s="67"/>
      <c r="F778" s="424"/>
      <c r="J778" s="1"/>
    </row>
    <row r="779" spans="3:10" ht="63" customHeight="1">
      <c r="C779" s="30"/>
      <c r="D779" s="206"/>
      <c r="E779" s="67"/>
      <c r="F779" s="424"/>
      <c r="J779" s="1"/>
    </row>
    <row r="780" spans="3:10" ht="13.5" customHeight="1">
      <c r="C780" s="30"/>
      <c r="D780" s="206"/>
      <c r="E780" s="67"/>
      <c r="F780" s="424"/>
      <c r="J780" s="1"/>
    </row>
    <row r="781" spans="3:10" ht="13.5" customHeight="1">
      <c r="C781" s="30"/>
      <c r="D781" s="206"/>
      <c r="E781" s="67"/>
      <c r="F781" s="424"/>
      <c r="J781" s="1"/>
    </row>
    <row r="782" spans="3:10">
      <c r="C782" s="30"/>
      <c r="D782" s="206"/>
      <c r="E782" s="67"/>
      <c r="F782" s="424"/>
      <c r="J782" s="1"/>
    </row>
    <row r="783" spans="3:10">
      <c r="C783" s="30"/>
      <c r="D783" s="206"/>
      <c r="E783" s="67"/>
      <c r="F783" s="424"/>
      <c r="J783" s="1"/>
    </row>
    <row r="784" spans="3:10">
      <c r="C784" s="30"/>
      <c r="D784" s="206"/>
      <c r="E784" s="67"/>
      <c r="F784" s="424"/>
      <c r="J784" s="1"/>
    </row>
    <row r="785" spans="3:10">
      <c r="C785" s="30"/>
      <c r="D785" s="206"/>
      <c r="E785" s="67"/>
      <c r="F785" s="424"/>
      <c r="J785" s="1"/>
    </row>
    <row r="786" spans="3:10" ht="13.5" customHeight="1">
      <c r="C786" s="30"/>
      <c r="D786" s="206"/>
      <c r="E786" s="67"/>
      <c r="F786" s="424"/>
      <c r="J786" s="1"/>
    </row>
    <row r="787" spans="3:10" ht="27" customHeight="1">
      <c r="C787" s="30"/>
      <c r="D787" s="206"/>
      <c r="E787" s="67"/>
      <c r="F787" s="424"/>
      <c r="J787" s="1"/>
    </row>
    <row r="788" spans="3:10">
      <c r="C788" s="30"/>
      <c r="D788" s="206"/>
      <c r="E788" s="67"/>
      <c r="F788" s="424"/>
      <c r="J788" s="1"/>
    </row>
    <row r="789" spans="3:10">
      <c r="C789" s="30"/>
      <c r="D789" s="206"/>
      <c r="E789" s="67"/>
      <c r="F789" s="424"/>
      <c r="J789" s="1"/>
    </row>
    <row r="790" spans="3:10">
      <c r="C790" s="30"/>
      <c r="D790" s="206"/>
      <c r="E790" s="67"/>
      <c r="F790" s="424"/>
      <c r="J790" s="1"/>
    </row>
    <row r="791" spans="3:10">
      <c r="C791" s="30"/>
      <c r="D791" s="206"/>
      <c r="E791" s="67"/>
      <c r="F791" s="424"/>
      <c r="J791" s="1"/>
    </row>
    <row r="792" spans="3:10">
      <c r="C792" s="30"/>
      <c r="D792" s="206"/>
      <c r="E792" s="67"/>
      <c r="F792" s="424"/>
      <c r="J792" s="1"/>
    </row>
    <row r="793" spans="3:10">
      <c r="C793" s="30"/>
      <c r="D793" s="206"/>
      <c r="E793" s="67"/>
      <c r="F793" s="424"/>
      <c r="J793" s="1"/>
    </row>
    <row r="794" spans="3:10">
      <c r="C794" s="30"/>
      <c r="D794" s="206"/>
      <c r="E794" s="67"/>
      <c r="F794" s="424"/>
      <c r="J794" s="1"/>
    </row>
    <row r="795" spans="3:10">
      <c r="C795" s="30"/>
      <c r="D795" s="206"/>
      <c r="E795" s="67"/>
      <c r="F795" s="424"/>
      <c r="J795" s="1"/>
    </row>
    <row r="796" spans="3:10">
      <c r="C796" s="30"/>
      <c r="D796" s="206"/>
      <c r="E796" s="67"/>
      <c r="F796" s="424"/>
      <c r="J796" s="1"/>
    </row>
    <row r="797" spans="3:10" ht="14.25" customHeight="1">
      <c r="C797" s="30"/>
      <c r="D797" s="206"/>
      <c r="E797" s="67"/>
      <c r="F797" s="424"/>
      <c r="J797" s="1"/>
    </row>
    <row r="798" spans="3:10">
      <c r="C798" s="30"/>
      <c r="D798" s="206"/>
      <c r="E798" s="67"/>
      <c r="F798" s="424"/>
      <c r="J798" s="1"/>
    </row>
    <row r="799" spans="3:10" ht="90.75" customHeight="1">
      <c r="C799" s="30"/>
      <c r="D799" s="206"/>
      <c r="E799" s="67"/>
      <c r="F799" s="424"/>
      <c r="J799" s="1"/>
    </row>
    <row r="800" spans="3:10">
      <c r="C800" s="30"/>
      <c r="D800" s="206"/>
      <c r="E800" s="67"/>
      <c r="F800" s="424"/>
      <c r="J800" s="1"/>
    </row>
    <row r="801" spans="3:10" ht="13.5" customHeight="1">
      <c r="C801" s="30"/>
      <c r="D801" s="206"/>
      <c r="E801" s="67"/>
      <c r="F801" s="424"/>
      <c r="J801" s="1"/>
    </row>
    <row r="802" spans="3:10">
      <c r="C802" s="30"/>
      <c r="D802" s="206"/>
      <c r="E802" s="67"/>
      <c r="F802" s="424"/>
      <c r="J802" s="1"/>
    </row>
    <row r="803" spans="3:10" ht="26.25" customHeight="1">
      <c r="C803" s="30"/>
      <c r="D803" s="206"/>
      <c r="E803" s="67"/>
      <c r="F803" s="424"/>
      <c r="J803" s="1"/>
    </row>
    <row r="804" spans="3:10" ht="12" customHeight="1">
      <c r="C804" s="30"/>
      <c r="D804" s="206"/>
      <c r="E804" s="67"/>
      <c r="F804" s="424"/>
      <c r="J804" s="1"/>
    </row>
    <row r="805" spans="3:10" ht="13.5" customHeight="1">
      <c r="C805" s="30"/>
      <c r="D805" s="206"/>
      <c r="E805" s="67"/>
      <c r="F805" s="424"/>
      <c r="J805" s="1"/>
    </row>
    <row r="806" spans="3:10">
      <c r="C806" s="30"/>
      <c r="D806" s="206"/>
      <c r="E806" s="67"/>
      <c r="F806" s="424"/>
      <c r="J806" s="1"/>
    </row>
    <row r="807" spans="3:10">
      <c r="C807" s="30"/>
      <c r="D807" s="206"/>
      <c r="E807" s="67"/>
      <c r="F807" s="424"/>
      <c r="J807" s="1"/>
    </row>
    <row r="808" spans="3:10" ht="25.5" customHeight="1">
      <c r="C808" s="30"/>
      <c r="D808" s="206"/>
      <c r="E808" s="67"/>
      <c r="F808" s="424"/>
      <c r="J808" s="1"/>
    </row>
    <row r="809" spans="3:10">
      <c r="C809" s="30"/>
      <c r="D809" s="206"/>
      <c r="E809" s="67"/>
      <c r="F809" s="424"/>
      <c r="J809" s="1"/>
    </row>
    <row r="810" spans="3:10">
      <c r="C810" s="30"/>
      <c r="D810" s="206"/>
      <c r="E810" s="67"/>
      <c r="F810" s="424"/>
      <c r="J810" s="1"/>
    </row>
    <row r="811" spans="3:10">
      <c r="C811" s="30"/>
      <c r="D811" s="206"/>
      <c r="E811" s="67"/>
      <c r="F811" s="424"/>
      <c r="J811" s="1"/>
    </row>
    <row r="812" spans="3:10">
      <c r="C812" s="30"/>
      <c r="D812" s="206"/>
      <c r="E812" s="67"/>
      <c r="F812" s="424"/>
      <c r="J812" s="1"/>
    </row>
    <row r="813" spans="3:10">
      <c r="C813" s="30"/>
      <c r="D813" s="206"/>
      <c r="E813" s="67"/>
      <c r="F813" s="424"/>
      <c r="J813" s="1"/>
    </row>
    <row r="814" spans="3:10">
      <c r="C814" s="30"/>
      <c r="D814" s="206"/>
      <c r="E814" s="67"/>
      <c r="F814" s="424"/>
      <c r="J814" s="1"/>
    </row>
    <row r="815" spans="3:10">
      <c r="C815" s="30"/>
      <c r="D815" s="206"/>
      <c r="E815" s="67"/>
      <c r="F815" s="424"/>
      <c r="J815" s="1"/>
    </row>
    <row r="816" spans="3:10">
      <c r="C816" s="30"/>
      <c r="D816" s="206"/>
      <c r="E816" s="67"/>
      <c r="F816" s="424"/>
      <c r="J816" s="1"/>
    </row>
    <row r="817" spans="3:10">
      <c r="C817" s="30"/>
      <c r="D817" s="206"/>
      <c r="E817" s="67"/>
      <c r="F817" s="424"/>
      <c r="J817" s="1"/>
    </row>
    <row r="818" spans="3:10">
      <c r="C818" s="30"/>
      <c r="D818" s="206"/>
      <c r="E818" s="67"/>
      <c r="F818" s="424"/>
      <c r="J818" s="1"/>
    </row>
    <row r="819" spans="3:10">
      <c r="C819" s="30"/>
      <c r="D819" s="206"/>
      <c r="E819" s="67"/>
      <c r="F819" s="424"/>
      <c r="J819" s="1"/>
    </row>
    <row r="820" spans="3:10">
      <c r="C820" s="30"/>
      <c r="D820" s="206"/>
      <c r="E820" s="67"/>
      <c r="F820" s="424"/>
      <c r="J820" s="1"/>
    </row>
    <row r="821" spans="3:10">
      <c r="C821" s="30"/>
      <c r="D821" s="206"/>
      <c r="E821" s="67"/>
      <c r="F821" s="424"/>
      <c r="J821" s="1"/>
    </row>
    <row r="822" spans="3:10">
      <c r="C822" s="30"/>
      <c r="D822" s="206"/>
      <c r="E822" s="67"/>
      <c r="F822" s="424"/>
      <c r="J822" s="1"/>
    </row>
    <row r="823" spans="3:10">
      <c r="C823" s="30"/>
      <c r="D823" s="206"/>
      <c r="E823" s="67"/>
      <c r="F823" s="424"/>
      <c r="J823" s="1"/>
    </row>
    <row r="824" spans="3:10">
      <c r="C824" s="30"/>
      <c r="D824" s="206"/>
      <c r="E824" s="67"/>
      <c r="F824" s="424"/>
      <c r="J824" s="1"/>
    </row>
    <row r="825" spans="3:10">
      <c r="C825" s="30"/>
      <c r="D825" s="206"/>
      <c r="E825" s="67"/>
      <c r="F825" s="424"/>
      <c r="J825" s="1"/>
    </row>
    <row r="826" spans="3:10">
      <c r="C826" s="30"/>
      <c r="D826" s="206"/>
      <c r="E826" s="67"/>
      <c r="F826" s="424"/>
      <c r="J826" s="1"/>
    </row>
    <row r="827" spans="3:10" ht="42" customHeight="1">
      <c r="C827" s="30"/>
      <c r="D827" s="206"/>
      <c r="E827" s="67"/>
      <c r="F827" s="424"/>
      <c r="J827" s="1"/>
    </row>
    <row r="828" spans="3:10">
      <c r="C828" s="30"/>
      <c r="D828" s="206"/>
      <c r="E828" s="67"/>
      <c r="F828" s="424"/>
      <c r="J828" s="1"/>
    </row>
    <row r="829" spans="3:10">
      <c r="C829" s="30"/>
      <c r="D829" s="206"/>
      <c r="E829" s="67"/>
      <c r="F829" s="424"/>
      <c r="J829" s="1"/>
    </row>
    <row r="830" spans="3:10">
      <c r="C830" s="30"/>
      <c r="D830" s="206"/>
      <c r="E830" s="67"/>
      <c r="F830" s="424"/>
      <c r="J830" s="1"/>
    </row>
    <row r="831" spans="3:10">
      <c r="C831" s="30"/>
      <c r="D831" s="206"/>
      <c r="E831" s="67"/>
      <c r="F831" s="424"/>
      <c r="J831" s="1"/>
    </row>
    <row r="832" spans="3:10">
      <c r="C832" s="30"/>
      <c r="D832" s="206"/>
      <c r="E832" s="67"/>
      <c r="F832" s="424"/>
      <c r="J832" s="1"/>
    </row>
    <row r="833" spans="3:10">
      <c r="C833" s="30"/>
      <c r="D833" s="206"/>
      <c r="E833" s="67"/>
      <c r="F833" s="424"/>
      <c r="J833" s="1"/>
    </row>
    <row r="834" spans="3:10">
      <c r="C834" s="30"/>
      <c r="D834" s="206"/>
      <c r="E834" s="67"/>
      <c r="F834" s="424"/>
      <c r="J834" s="1"/>
    </row>
    <row r="835" spans="3:10" ht="14.25" customHeight="1">
      <c r="C835" s="30"/>
      <c r="D835" s="206"/>
      <c r="E835" s="67"/>
      <c r="F835" s="424"/>
      <c r="J835" s="1"/>
    </row>
    <row r="836" spans="3:10" ht="12.75" customHeight="1">
      <c r="C836" s="30"/>
      <c r="D836" s="206"/>
      <c r="E836" s="67"/>
      <c r="F836" s="424"/>
      <c r="J836" s="1"/>
    </row>
    <row r="837" spans="3:10" ht="15" customHeight="1">
      <c r="C837" s="30"/>
      <c r="D837" s="206"/>
      <c r="E837" s="67"/>
      <c r="F837" s="424"/>
      <c r="J837" s="1"/>
    </row>
    <row r="838" spans="3:10">
      <c r="C838" s="30"/>
      <c r="D838" s="206"/>
      <c r="E838" s="67"/>
      <c r="F838" s="424"/>
      <c r="J838" s="1"/>
    </row>
    <row r="839" spans="3:10">
      <c r="C839" s="30"/>
      <c r="D839" s="206"/>
      <c r="E839" s="67"/>
      <c r="F839" s="424"/>
      <c r="J839" s="1"/>
    </row>
    <row r="840" spans="3:10">
      <c r="C840" s="30"/>
      <c r="D840" s="206"/>
      <c r="E840" s="67"/>
      <c r="F840" s="424"/>
      <c r="J840" s="1"/>
    </row>
    <row r="841" spans="3:10">
      <c r="C841" s="30"/>
      <c r="D841" s="206"/>
      <c r="E841" s="67"/>
      <c r="F841" s="424"/>
      <c r="J841" s="1"/>
    </row>
    <row r="842" spans="3:10" ht="15" customHeight="1">
      <c r="C842" s="30"/>
      <c r="D842" s="206"/>
      <c r="E842" s="67"/>
      <c r="F842" s="424"/>
      <c r="J842" s="1"/>
    </row>
    <row r="843" spans="3:10" ht="213.75" customHeight="1">
      <c r="C843" s="30"/>
      <c r="D843" s="206"/>
      <c r="E843" s="67"/>
      <c r="F843" s="424"/>
      <c r="J843" s="1"/>
    </row>
    <row r="844" spans="3:10">
      <c r="C844" s="30"/>
      <c r="D844" s="206"/>
      <c r="E844" s="67"/>
      <c r="F844" s="424"/>
      <c r="J844" s="1"/>
    </row>
    <row r="845" spans="3:10">
      <c r="C845" s="30"/>
      <c r="D845" s="206"/>
      <c r="E845" s="67"/>
      <c r="F845" s="424"/>
      <c r="J845" s="1"/>
    </row>
    <row r="846" spans="3:10">
      <c r="C846" s="30"/>
      <c r="D846" s="206"/>
      <c r="E846" s="67"/>
      <c r="F846" s="424"/>
      <c r="J846" s="1"/>
    </row>
    <row r="847" spans="3:10">
      <c r="C847" s="30"/>
      <c r="D847" s="206"/>
      <c r="E847" s="67"/>
      <c r="F847" s="424"/>
      <c r="J847" s="1"/>
    </row>
    <row r="848" spans="3:10">
      <c r="C848" s="30"/>
      <c r="D848" s="206"/>
      <c r="E848" s="67"/>
      <c r="F848" s="424"/>
      <c r="J848" s="1"/>
    </row>
    <row r="849" spans="3:10">
      <c r="C849" s="30"/>
      <c r="D849" s="206"/>
      <c r="E849" s="67"/>
      <c r="F849" s="424"/>
      <c r="J849" s="1"/>
    </row>
    <row r="850" spans="3:10">
      <c r="C850" s="30"/>
      <c r="D850" s="206"/>
      <c r="E850" s="67"/>
      <c r="F850" s="424"/>
      <c r="J850" s="1"/>
    </row>
    <row r="851" spans="3:10">
      <c r="C851" s="30"/>
      <c r="D851" s="206"/>
      <c r="E851" s="67"/>
      <c r="F851" s="424"/>
      <c r="J851" s="1"/>
    </row>
    <row r="852" spans="3:10">
      <c r="C852" s="30"/>
      <c r="D852" s="206"/>
      <c r="E852" s="67"/>
      <c r="F852" s="424"/>
      <c r="J852" s="1"/>
    </row>
    <row r="853" spans="3:10">
      <c r="C853" s="30"/>
      <c r="D853" s="206"/>
      <c r="E853" s="67"/>
      <c r="F853" s="424"/>
      <c r="J853" s="1"/>
    </row>
    <row r="854" spans="3:10" ht="27" customHeight="1">
      <c r="C854" s="30"/>
      <c r="D854" s="206"/>
      <c r="E854" s="67"/>
      <c r="F854" s="424"/>
      <c r="J854" s="1"/>
    </row>
    <row r="855" spans="3:10">
      <c r="C855" s="30"/>
      <c r="D855" s="206"/>
      <c r="E855" s="67"/>
      <c r="F855" s="424"/>
      <c r="J855" s="1"/>
    </row>
    <row r="856" spans="3:10">
      <c r="C856" s="30"/>
      <c r="D856" s="206"/>
      <c r="E856" s="67"/>
      <c r="F856" s="424"/>
      <c r="J856" s="1"/>
    </row>
    <row r="857" spans="3:10">
      <c r="C857" s="30"/>
      <c r="D857" s="206"/>
      <c r="E857" s="67"/>
      <c r="F857" s="424"/>
      <c r="J857" s="1"/>
    </row>
    <row r="858" spans="3:10">
      <c r="C858" s="30"/>
      <c r="D858" s="206"/>
      <c r="E858" s="67"/>
      <c r="F858" s="424"/>
      <c r="J858" s="1"/>
    </row>
    <row r="859" spans="3:10">
      <c r="C859" s="30"/>
      <c r="D859" s="206"/>
      <c r="E859" s="67"/>
      <c r="F859" s="424"/>
      <c r="J859" s="1"/>
    </row>
    <row r="860" spans="3:10">
      <c r="C860" s="30"/>
      <c r="D860" s="206"/>
      <c r="E860" s="67"/>
      <c r="F860" s="424"/>
      <c r="J860" s="1"/>
    </row>
    <row r="861" spans="3:10">
      <c r="C861" s="30"/>
      <c r="D861" s="206"/>
      <c r="E861" s="67"/>
      <c r="F861" s="424"/>
      <c r="J861" s="1"/>
    </row>
    <row r="862" spans="3:10">
      <c r="C862" s="30"/>
      <c r="D862" s="206"/>
      <c r="E862" s="67"/>
      <c r="F862" s="424"/>
      <c r="J862" s="1"/>
    </row>
    <row r="863" spans="3:10">
      <c r="C863" s="30"/>
      <c r="D863" s="206"/>
      <c r="E863" s="67"/>
      <c r="F863" s="424"/>
      <c r="J863" s="1"/>
    </row>
    <row r="864" spans="3:10">
      <c r="C864" s="30"/>
      <c r="D864" s="206"/>
      <c r="E864" s="67"/>
      <c r="F864" s="424"/>
      <c r="J864" s="1"/>
    </row>
    <row r="865" spans="3:10">
      <c r="C865" s="30"/>
      <c r="D865" s="206"/>
      <c r="E865" s="67"/>
      <c r="F865" s="424"/>
      <c r="J865" s="1"/>
    </row>
    <row r="866" spans="3:10">
      <c r="C866" s="30"/>
      <c r="D866" s="206"/>
      <c r="E866" s="67"/>
      <c r="F866" s="424"/>
      <c r="J866" s="1"/>
    </row>
    <row r="867" spans="3:10">
      <c r="C867" s="30"/>
      <c r="D867" s="206"/>
      <c r="E867" s="67"/>
      <c r="F867" s="424"/>
      <c r="J867" s="1"/>
    </row>
    <row r="868" spans="3:10">
      <c r="C868" s="30"/>
      <c r="D868" s="206"/>
      <c r="E868" s="67"/>
      <c r="F868" s="424"/>
      <c r="J868" s="1"/>
    </row>
    <row r="869" spans="3:10">
      <c r="C869" s="30"/>
      <c r="D869" s="206"/>
      <c r="E869" s="67"/>
      <c r="F869" s="424"/>
      <c r="J869" s="1"/>
    </row>
    <row r="870" spans="3:10">
      <c r="C870" s="30"/>
      <c r="D870" s="206"/>
      <c r="E870" s="67"/>
      <c r="F870" s="424"/>
      <c r="J870" s="1"/>
    </row>
    <row r="871" spans="3:10">
      <c r="C871" s="30"/>
      <c r="D871" s="206"/>
      <c r="E871" s="67"/>
      <c r="F871" s="424"/>
      <c r="J871" s="1"/>
    </row>
    <row r="872" spans="3:10">
      <c r="C872" s="30"/>
      <c r="D872" s="206"/>
      <c r="E872" s="67"/>
      <c r="F872" s="424"/>
      <c r="J872" s="1"/>
    </row>
    <row r="873" spans="3:10">
      <c r="C873" s="30"/>
      <c r="D873" s="206"/>
      <c r="E873" s="67"/>
      <c r="F873" s="424"/>
      <c r="J873" s="1"/>
    </row>
    <row r="874" spans="3:10">
      <c r="C874" s="30"/>
      <c r="D874" s="206"/>
      <c r="E874" s="67"/>
      <c r="F874" s="424"/>
      <c r="J874" s="1"/>
    </row>
    <row r="875" spans="3:10">
      <c r="C875" s="30"/>
      <c r="D875" s="206"/>
      <c r="E875" s="67"/>
      <c r="F875" s="424"/>
      <c r="J875" s="1"/>
    </row>
    <row r="876" spans="3:10">
      <c r="C876" s="30"/>
      <c r="D876" s="206"/>
      <c r="E876" s="67"/>
      <c r="F876" s="424"/>
      <c r="J876" s="1"/>
    </row>
    <row r="877" spans="3:10">
      <c r="C877" s="30"/>
      <c r="D877" s="206"/>
      <c r="E877" s="67"/>
      <c r="F877" s="424"/>
      <c r="J877" s="1"/>
    </row>
    <row r="878" spans="3:10">
      <c r="C878" s="30"/>
      <c r="D878" s="206"/>
      <c r="E878" s="67"/>
      <c r="F878" s="424"/>
      <c r="J878" s="1"/>
    </row>
    <row r="879" spans="3:10">
      <c r="C879" s="30"/>
      <c r="D879" s="206"/>
      <c r="E879" s="67"/>
      <c r="F879" s="424"/>
      <c r="J879" s="1"/>
    </row>
    <row r="880" spans="3:10">
      <c r="C880" s="30"/>
      <c r="D880" s="206"/>
      <c r="E880" s="67"/>
      <c r="F880" s="424"/>
      <c r="J880" s="1"/>
    </row>
    <row r="881" spans="3:10">
      <c r="C881" s="30"/>
      <c r="D881" s="206"/>
      <c r="E881" s="67"/>
      <c r="F881" s="424"/>
      <c r="J881" s="1"/>
    </row>
    <row r="882" spans="3:10">
      <c r="C882" s="139"/>
      <c r="D882" s="206"/>
      <c r="E882" s="67"/>
      <c r="F882" s="689"/>
      <c r="G882" s="32"/>
      <c r="J882" s="1"/>
    </row>
    <row r="883" spans="3:10">
      <c r="J883" s="1"/>
    </row>
    <row r="884" spans="3:10">
      <c r="J884" s="1"/>
    </row>
    <row r="885" spans="3:10">
      <c r="J885" s="1"/>
    </row>
    <row r="886" spans="3:10">
      <c r="J886" s="1"/>
    </row>
    <row r="887" spans="3:10">
      <c r="J887" s="1"/>
    </row>
    <row r="888" spans="3:10">
      <c r="J888" s="1"/>
    </row>
    <row r="889" spans="3:10">
      <c r="J889" s="1"/>
    </row>
    <row r="890" spans="3:10">
      <c r="J890" s="1"/>
    </row>
    <row r="891" spans="3:10">
      <c r="J891" s="1"/>
    </row>
    <row r="892" spans="3:10">
      <c r="J892" s="1"/>
    </row>
    <row r="893" spans="3:10">
      <c r="J893" s="1"/>
    </row>
    <row r="894" spans="3:10" ht="78" customHeight="1">
      <c r="J894" s="1"/>
    </row>
    <row r="895" spans="3:10">
      <c r="J895" s="1"/>
    </row>
    <row r="896" spans="3:10">
      <c r="J896" s="1"/>
    </row>
    <row r="897" spans="10:10">
      <c r="J897" s="1"/>
    </row>
    <row r="898" spans="10:10">
      <c r="J898" s="1"/>
    </row>
    <row r="899" spans="10:10">
      <c r="J899" s="1"/>
    </row>
    <row r="900" spans="10:10">
      <c r="J900" s="1"/>
    </row>
    <row r="901" spans="10:10">
      <c r="J901" s="1"/>
    </row>
    <row r="902" spans="10:10">
      <c r="J902" s="1"/>
    </row>
    <row r="903" spans="10:10">
      <c r="J903" s="1"/>
    </row>
    <row r="904" spans="10:10">
      <c r="J904" s="1"/>
    </row>
    <row r="905" spans="10:10">
      <c r="J905" s="1"/>
    </row>
    <row r="906" spans="10:10">
      <c r="J906" s="1"/>
    </row>
    <row r="907" spans="10:10">
      <c r="J907" s="1"/>
    </row>
    <row r="908" spans="10:10">
      <c r="J908" s="1"/>
    </row>
    <row r="909" spans="10:10">
      <c r="J909" s="1"/>
    </row>
    <row r="910" spans="10:10">
      <c r="J910" s="1"/>
    </row>
    <row r="911" spans="10:10">
      <c r="J911" s="1"/>
    </row>
    <row r="912" spans="10:10">
      <c r="J912" s="1"/>
    </row>
    <row r="913" spans="10:10">
      <c r="J913" s="1"/>
    </row>
    <row r="914" spans="10:10">
      <c r="J914" s="1"/>
    </row>
    <row r="915" spans="10:10">
      <c r="J915" s="1"/>
    </row>
    <row r="916" spans="10:10">
      <c r="J916" s="1"/>
    </row>
    <row r="917" spans="10:10">
      <c r="J917" s="1"/>
    </row>
    <row r="918" spans="10:10">
      <c r="J918" s="1"/>
    </row>
  </sheetData>
  <sheetProtection password="EBEA" sheet="1" objects="1" scenarios="1" selectLockedCells="1"/>
  <mergeCells count="4">
    <mergeCell ref="G2:G3"/>
    <mergeCell ref="A2:B3"/>
    <mergeCell ref="C2:C3"/>
    <mergeCell ref="D2:F2"/>
  </mergeCells>
  <phoneticPr fontId="0" type="noConversion"/>
  <pageMargins left="0.94488188976377963" right="0.23622047244094491" top="0.39370078740157483" bottom="0.39370078740157483" header="0.51181102362204722" footer="0.51181102362204722"/>
  <pageSetup paperSize="9" scale="89" firstPageNumber="12" orientation="portrait" useFirstPageNumber="1"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905"/>
  <sheetViews>
    <sheetView workbookViewId="0">
      <selection activeCell="F20" sqref="F20"/>
    </sheetView>
  </sheetViews>
  <sheetFormatPr defaultColWidth="9.28515625" defaultRowHeight="12.75"/>
  <cols>
    <col min="1" max="1" width="7" style="1" customWidth="1"/>
    <col min="2" max="2" width="3.28515625" style="1" customWidth="1"/>
    <col min="3" max="3" width="44.28515625" style="29" customWidth="1"/>
    <col min="4" max="4" width="7" style="210" customWidth="1"/>
    <col min="5" max="5" width="8.5703125" style="217" customWidth="1"/>
    <col min="6" max="6" width="10.28515625" style="688" customWidth="1"/>
    <col min="7" max="7" width="12.7109375" style="1" customWidth="1"/>
    <col min="8" max="9" width="9.28515625" style="1"/>
    <col min="10" max="10" width="9.5703125" style="30" customWidth="1"/>
    <col min="11" max="16384" width="9.28515625" style="1"/>
  </cols>
  <sheetData>
    <row r="1" spans="1:11" ht="14.25" customHeight="1" thickBot="1">
      <c r="A1" s="53"/>
      <c r="D1" s="33"/>
      <c r="E1" s="33"/>
      <c r="F1" s="424"/>
      <c r="H1" s="33"/>
      <c r="I1" s="33"/>
      <c r="J1" s="32"/>
    </row>
    <row r="2" spans="1:11" ht="16.5" customHeight="1">
      <c r="A2" s="1021" t="s">
        <v>656</v>
      </c>
      <c r="B2" s="1022"/>
      <c r="C2" s="1025" t="s">
        <v>680</v>
      </c>
      <c r="D2" s="1027" t="s">
        <v>571</v>
      </c>
      <c r="E2" s="1027"/>
      <c r="F2" s="1028"/>
      <c r="G2" s="1019" t="s">
        <v>660</v>
      </c>
      <c r="H2" s="33"/>
      <c r="I2" s="33"/>
      <c r="J2" s="32"/>
    </row>
    <row r="3" spans="1:11" ht="22.5" customHeight="1" thickBot="1">
      <c r="A3" s="1023"/>
      <c r="B3" s="1024"/>
      <c r="C3" s="1026"/>
      <c r="D3" s="98" t="s">
        <v>657</v>
      </c>
      <c r="E3" s="98" t="s">
        <v>658</v>
      </c>
      <c r="F3" s="101" t="s">
        <v>659</v>
      </c>
      <c r="G3" s="1020"/>
      <c r="H3" s="33"/>
      <c r="I3" s="33"/>
      <c r="J3" s="32"/>
    </row>
    <row r="4" spans="1:11" ht="12.75" customHeight="1">
      <c r="A4" s="55"/>
      <c r="B4" s="54"/>
      <c r="C4" s="54"/>
      <c r="D4" s="33"/>
      <c r="E4" s="67"/>
      <c r="F4" s="613"/>
      <c r="G4" s="32"/>
      <c r="H4" s="33"/>
      <c r="I4" s="33"/>
      <c r="J4" s="32"/>
    </row>
    <row r="5" spans="1:11" ht="12.75" customHeight="1">
      <c r="A5" s="55"/>
      <c r="B5" s="54"/>
      <c r="C5" s="54"/>
      <c r="D5" s="33"/>
      <c r="E5" s="67"/>
      <c r="F5" s="613"/>
      <c r="G5" s="32"/>
      <c r="H5" s="33"/>
      <c r="I5" s="33"/>
      <c r="J5" s="32"/>
    </row>
    <row r="6" spans="1:11" s="40" customFormat="1" ht="18">
      <c r="A6" s="835" t="s">
        <v>567</v>
      </c>
      <c r="B6" s="835"/>
      <c r="C6" s="836" t="s">
        <v>568</v>
      </c>
      <c r="D6" s="837"/>
      <c r="E6" s="838"/>
      <c r="F6" s="839"/>
      <c r="G6" s="840"/>
      <c r="H6" s="208"/>
      <c r="K6" s="329"/>
    </row>
    <row r="7" spans="1:11" s="40" customFormat="1" ht="18">
      <c r="A7" s="835"/>
      <c r="B7" s="835"/>
      <c r="C7" s="836"/>
      <c r="D7" s="837"/>
      <c r="E7" s="838"/>
      <c r="F7" s="839"/>
      <c r="G7" s="840"/>
      <c r="H7" s="208"/>
      <c r="K7" s="329"/>
    </row>
    <row r="8" spans="1:11" ht="12" customHeight="1">
      <c r="A8" s="44"/>
      <c r="B8" s="39"/>
      <c r="D8" s="206"/>
      <c r="E8" s="215"/>
      <c r="F8" s="689"/>
      <c r="G8" s="32"/>
      <c r="H8" s="33"/>
      <c r="I8" s="33"/>
      <c r="J8" s="32"/>
    </row>
    <row r="9" spans="1:11" s="40" customFormat="1" ht="15" customHeight="1">
      <c r="A9" s="776" t="s">
        <v>198</v>
      </c>
      <c r="B9" s="859"/>
      <c r="C9" s="841" t="s">
        <v>665</v>
      </c>
      <c r="D9" s="845"/>
      <c r="E9" s="845"/>
      <c r="F9" s="891"/>
      <c r="G9" s="853"/>
      <c r="H9" s="207"/>
      <c r="I9" s="207"/>
      <c r="J9" s="42"/>
    </row>
    <row r="10" spans="1:11" ht="12.75" customHeight="1">
      <c r="A10" s="99"/>
      <c r="B10" s="115"/>
      <c r="C10" s="140"/>
      <c r="D10" s="207"/>
      <c r="E10" s="207"/>
      <c r="F10" s="696"/>
      <c r="G10" s="142"/>
      <c r="H10" s="33"/>
      <c r="I10" s="33"/>
      <c r="J10" s="32"/>
    </row>
    <row r="11" spans="1:11" ht="307.5" customHeight="1">
      <c r="A11" s="99"/>
      <c r="B11" s="115"/>
      <c r="C11" s="334" t="s">
        <v>407</v>
      </c>
      <c r="D11" s="207"/>
      <c r="E11" s="207"/>
      <c r="F11" s="696"/>
      <c r="G11" s="142"/>
      <c r="H11" s="33"/>
      <c r="I11" s="33"/>
      <c r="J11" s="32"/>
    </row>
    <row r="12" spans="1:11" ht="39.75" customHeight="1">
      <c r="A12" s="99"/>
      <c r="B12" s="115"/>
      <c r="C12" s="334" t="s">
        <v>408</v>
      </c>
      <c r="D12" s="207"/>
      <c r="E12" s="207"/>
      <c r="F12" s="696"/>
      <c r="G12" s="142"/>
      <c r="H12" s="33"/>
      <c r="I12" s="33"/>
      <c r="J12" s="32"/>
    </row>
    <row r="13" spans="1:11" ht="12.75" customHeight="1">
      <c r="A13" s="99"/>
      <c r="B13" s="115"/>
      <c r="C13" s="140"/>
      <c r="D13" s="207"/>
      <c r="E13" s="207"/>
      <c r="F13" s="696"/>
      <c r="G13" s="142"/>
      <c r="H13" s="33"/>
      <c r="I13" s="33"/>
      <c r="J13" s="32"/>
    </row>
    <row r="14" spans="1:11" ht="253.5" customHeight="1">
      <c r="A14" s="99"/>
      <c r="B14" s="115"/>
      <c r="C14" s="308" t="s">
        <v>352</v>
      </c>
      <c r="D14" s="207"/>
      <c r="E14" s="207"/>
      <c r="F14" s="696"/>
      <c r="G14" s="142"/>
      <c r="H14" s="33"/>
      <c r="I14" s="33"/>
      <c r="J14" s="32"/>
    </row>
    <row r="15" spans="1:11" ht="313.5" customHeight="1">
      <c r="A15" s="99"/>
      <c r="B15" s="115"/>
      <c r="C15" s="308" t="s">
        <v>286</v>
      </c>
      <c r="D15" s="207"/>
      <c r="E15" s="207"/>
      <c r="F15" s="696"/>
      <c r="G15" s="142"/>
      <c r="H15" s="33"/>
      <c r="I15" s="33"/>
      <c r="J15" s="32"/>
    </row>
    <row r="16" spans="1:11" ht="32.25" customHeight="1">
      <c r="A16" s="99"/>
      <c r="B16" s="115"/>
      <c r="C16" s="29" t="s">
        <v>287</v>
      </c>
      <c r="D16" s="207"/>
      <c r="E16" s="207"/>
      <c r="F16" s="696"/>
      <c r="G16" s="142"/>
      <c r="H16" s="33"/>
      <c r="I16" s="33"/>
      <c r="J16" s="32"/>
    </row>
    <row r="17" spans="1:10" ht="13.5" customHeight="1">
      <c r="A17" s="99"/>
      <c r="B17" s="115"/>
      <c r="C17" s="308"/>
      <c r="D17" s="207"/>
      <c r="E17" s="207"/>
      <c r="F17" s="696"/>
      <c r="G17" s="142"/>
      <c r="H17" s="33"/>
      <c r="I17" s="33"/>
      <c r="J17" s="32"/>
    </row>
    <row r="18" spans="1:10" ht="12.75" customHeight="1">
      <c r="A18" s="55" t="s">
        <v>294</v>
      </c>
      <c r="C18" s="37" t="s">
        <v>2086</v>
      </c>
      <c r="D18" s="206"/>
      <c r="E18" s="215"/>
      <c r="F18" s="689"/>
      <c r="G18" s="32"/>
      <c r="H18" s="43"/>
      <c r="I18" s="20"/>
      <c r="J18" s="32"/>
    </row>
    <row r="19" spans="1:10" ht="135.75" customHeight="1">
      <c r="A19" s="99"/>
      <c r="B19" s="115"/>
      <c r="C19" s="651" t="s">
        <v>2125</v>
      </c>
      <c r="D19" s="207"/>
      <c r="E19" s="207"/>
      <c r="F19" s="696"/>
      <c r="G19" s="142"/>
      <c r="H19" s="33"/>
      <c r="I19" s="33"/>
      <c r="J19" s="32"/>
    </row>
    <row r="20" spans="1:10" ht="15.75" customHeight="1">
      <c r="A20" s="44"/>
      <c r="B20" s="39"/>
      <c r="C20" s="432" t="s">
        <v>2087</v>
      </c>
      <c r="D20" s="266" t="s">
        <v>310</v>
      </c>
      <c r="E20" s="804">
        <v>760</v>
      </c>
      <c r="F20" s="907">
        <v>0</v>
      </c>
      <c r="G20" s="32">
        <f>E20*F20</f>
        <v>0</v>
      </c>
      <c r="H20" s="43"/>
      <c r="I20" s="20"/>
      <c r="J20" s="32"/>
    </row>
    <row r="21" spans="1:10" ht="13.5" customHeight="1">
      <c r="A21" s="99"/>
      <c r="B21" s="115"/>
      <c r="C21" s="308"/>
      <c r="D21" s="207"/>
      <c r="E21" s="207"/>
      <c r="F21" s="696"/>
      <c r="G21" s="142"/>
      <c r="H21" s="33"/>
      <c r="I21" s="33"/>
      <c r="J21" s="32"/>
    </row>
    <row r="22" spans="1:10" ht="28.5" customHeight="1">
      <c r="A22" s="55" t="s">
        <v>880</v>
      </c>
      <c r="C22" s="37" t="s">
        <v>2088</v>
      </c>
      <c r="D22" s="206"/>
      <c r="E22" s="215"/>
      <c r="F22" s="689"/>
      <c r="G22" s="32"/>
      <c r="H22" s="43"/>
      <c r="I22" s="20"/>
      <c r="J22" s="32"/>
    </row>
    <row r="23" spans="1:10" ht="129" customHeight="1">
      <c r="A23" s="99"/>
      <c r="B23" s="115"/>
      <c r="C23" s="651" t="s">
        <v>2125</v>
      </c>
      <c r="D23" s="207"/>
      <c r="E23" s="207"/>
      <c r="F23" s="696"/>
      <c r="G23" s="142"/>
      <c r="H23" s="33"/>
      <c r="I23" s="33"/>
      <c r="J23" s="32"/>
    </row>
    <row r="24" spans="1:10" ht="15.75" customHeight="1">
      <c r="A24" s="44"/>
      <c r="B24" s="39"/>
      <c r="C24" s="432" t="s">
        <v>2087</v>
      </c>
      <c r="D24" s="266" t="s">
        <v>310</v>
      </c>
      <c r="E24" s="804">
        <v>421.2</v>
      </c>
      <c r="F24" s="907">
        <v>0</v>
      </c>
      <c r="G24" s="32">
        <f>E24*F24</f>
        <v>0</v>
      </c>
      <c r="H24" s="43"/>
      <c r="I24" s="20"/>
      <c r="J24" s="32"/>
    </row>
    <row r="25" spans="1:10" ht="13.5" customHeight="1">
      <c r="A25" s="99"/>
      <c r="B25" s="115"/>
      <c r="C25" s="308"/>
      <c r="D25" s="207"/>
      <c r="E25" s="207"/>
      <c r="F25" s="696"/>
      <c r="G25" s="142"/>
      <c r="H25" s="33"/>
      <c r="I25" s="33"/>
      <c r="J25" s="32"/>
    </row>
    <row r="26" spans="1:10" ht="32.25" customHeight="1">
      <c r="A26" s="60" t="s">
        <v>572</v>
      </c>
      <c r="B26" s="2"/>
      <c r="C26" s="723" t="s">
        <v>2089</v>
      </c>
      <c r="D26" s="833"/>
      <c r="E26" s="293"/>
      <c r="F26" s="727"/>
      <c r="G26" s="18"/>
      <c r="H26" s="43"/>
      <c r="I26" s="20"/>
      <c r="J26" s="32"/>
    </row>
    <row r="27" spans="1:10" ht="137.25" customHeight="1">
      <c r="A27" s="99"/>
      <c r="B27" s="115"/>
      <c r="C27" s="651" t="s">
        <v>2126</v>
      </c>
      <c r="D27" s="207"/>
      <c r="E27" s="207"/>
      <c r="F27" s="696"/>
      <c r="G27" s="142"/>
      <c r="H27" s="33"/>
      <c r="I27" s="33"/>
      <c r="J27" s="32"/>
    </row>
    <row r="28" spans="1:10" ht="15.75" customHeight="1">
      <c r="A28" s="44"/>
      <c r="B28" s="39"/>
      <c r="C28" s="432" t="s">
        <v>2087</v>
      </c>
      <c r="D28" s="266" t="s">
        <v>310</v>
      </c>
      <c r="E28" s="804">
        <v>140.4</v>
      </c>
      <c r="F28" s="907">
        <v>0</v>
      </c>
      <c r="G28" s="32">
        <f>E28*F28</f>
        <v>0</v>
      </c>
      <c r="H28" s="43"/>
      <c r="I28" s="20"/>
      <c r="J28" s="32"/>
    </row>
    <row r="29" spans="1:10" ht="13.5" customHeight="1">
      <c r="A29" s="99"/>
      <c r="B29" s="115"/>
      <c r="C29" s="308"/>
      <c r="D29" s="207"/>
      <c r="E29" s="207"/>
      <c r="F29" s="696"/>
      <c r="G29" s="142"/>
      <c r="H29" s="33"/>
      <c r="I29" s="33"/>
      <c r="J29" s="32"/>
    </row>
    <row r="30" spans="1:10" ht="13.5" customHeight="1">
      <c r="A30" s="55" t="s">
        <v>289</v>
      </c>
      <c r="C30" s="37" t="s">
        <v>2160</v>
      </c>
      <c r="D30" s="206"/>
      <c r="E30" s="215"/>
      <c r="F30" s="689"/>
      <c r="G30" s="32"/>
      <c r="H30" s="43"/>
      <c r="I30" s="20"/>
      <c r="J30" s="32"/>
    </row>
    <row r="31" spans="1:10" ht="51">
      <c r="A31" s="44"/>
      <c r="B31" s="39"/>
      <c r="C31" s="433" t="s">
        <v>2161</v>
      </c>
      <c r="D31" s="298" t="s">
        <v>563</v>
      </c>
      <c r="E31" s="434">
        <f>(39.6+29)*2</f>
        <v>137.19999999999999</v>
      </c>
      <c r="F31" s="921">
        <v>0</v>
      </c>
      <c r="G31" s="434">
        <f t="shared" ref="G31" si="0">E31*F31</f>
        <v>0</v>
      </c>
      <c r="H31" s="43"/>
      <c r="I31" s="20"/>
      <c r="J31" s="32"/>
    </row>
    <row r="32" spans="1:10" ht="13.5" customHeight="1">
      <c r="A32" s="99"/>
      <c r="B32" s="115"/>
      <c r="C32" s="308"/>
      <c r="D32" s="207"/>
      <c r="E32" s="207"/>
      <c r="F32" s="696"/>
      <c r="G32" s="142"/>
      <c r="H32" s="33"/>
      <c r="I32" s="33"/>
      <c r="J32" s="32"/>
    </row>
    <row r="33" spans="1:10" ht="12.75" customHeight="1">
      <c r="A33" s="55" t="s">
        <v>290</v>
      </c>
      <c r="C33" s="37" t="s">
        <v>881</v>
      </c>
      <c r="D33" s="266"/>
      <c r="E33" s="215"/>
      <c r="F33" s="689"/>
      <c r="G33" s="32"/>
      <c r="H33" s="43"/>
      <c r="I33" s="20"/>
      <c r="J33" s="32"/>
    </row>
    <row r="34" spans="1:10" ht="69.75" customHeight="1">
      <c r="A34" s="99"/>
      <c r="B34" s="115"/>
      <c r="C34" s="433" t="s">
        <v>882</v>
      </c>
      <c r="D34" s="207"/>
      <c r="E34" s="207"/>
      <c r="F34" s="696"/>
      <c r="G34" s="142"/>
      <c r="H34" s="33"/>
      <c r="I34" s="33"/>
      <c r="J34" s="32"/>
    </row>
    <row r="35" spans="1:10" ht="33" customHeight="1">
      <c r="A35" s="99"/>
      <c r="B35" s="115"/>
      <c r="C35" s="395" t="s">
        <v>1896</v>
      </c>
      <c r="D35" s="207"/>
      <c r="E35" s="207"/>
      <c r="F35" s="696"/>
      <c r="G35" s="142"/>
      <c r="H35" s="33"/>
      <c r="I35" s="33"/>
      <c r="J35" s="32"/>
    </row>
    <row r="36" spans="1:10" ht="12.75" customHeight="1">
      <c r="A36" s="44"/>
      <c r="B36" s="39"/>
      <c r="C36" s="139" t="s">
        <v>288</v>
      </c>
      <c r="D36" s="298" t="s">
        <v>563</v>
      </c>
      <c r="E36" s="215">
        <f>80+57</f>
        <v>137</v>
      </c>
      <c r="F36" s="907">
        <v>0</v>
      </c>
      <c r="G36" s="32">
        <f>E36*F36</f>
        <v>0</v>
      </c>
      <c r="H36" s="43"/>
      <c r="I36" s="20"/>
      <c r="J36" s="32"/>
    </row>
    <row r="37" spans="1:10" ht="12.75" customHeight="1">
      <c r="A37" s="44"/>
      <c r="B37" s="39"/>
      <c r="C37" s="139"/>
      <c r="D37" s="298"/>
      <c r="E37" s="215"/>
      <c r="F37" s="689"/>
      <c r="G37" s="32"/>
      <c r="H37" s="43"/>
      <c r="I37" s="20"/>
      <c r="J37" s="32"/>
    </row>
    <row r="38" spans="1:10" s="424" customFormat="1" ht="25.5">
      <c r="A38" s="44" t="s">
        <v>291</v>
      </c>
      <c r="B38" s="39"/>
      <c r="C38" s="37" t="s">
        <v>2147</v>
      </c>
      <c r="D38" s="774"/>
      <c r="E38" s="627"/>
      <c r="F38" s="689"/>
      <c r="G38" s="689"/>
      <c r="H38" s="43"/>
      <c r="I38" s="20"/>
      <c r="J38" s="689"/>
    </row>
    <row r="39" spans="1:10" ht="76.5">
      <c r="A39" s="44"/>
      <c r="B39" s="39"/>
      <c r="C39" s="440" t="s">
        <v>2162</v>
      </c>
      <c r="D39" s="298"/>
      <c r="E39" s="215"/>
      <c r="F39" s="689"/>
      <c r="G39" s="32"/>
      <c r="H39" s="43"/>
      <c r="I39" s="20"/>
      <c r="J39" s="32"/>
    </row>
    <row r="40" spans="1:10" ht="12.75" customHeight="1">
      <c r="A40" s="44"/>
      <c r="B40" s="39"/>
      <c r="C40" s="435" t="s">
        <v>2148</v>
      </c>
      <c r="D40" s="266" t="s">
        <v>310</v>
      </c>
      <c r="E40" s="215">
        <v>1550</v>
      </c>
      <c r="F40" s="907">
        <v>0</v>
      </c>
      <c r="G40" s="32">
        <f>E40*F40</f>
        <v>0</v>
      </c>
      <c r="H40" s="43"/>
      <c r="I40" s="20"/>
      <c r="J40" s="32"/>
    </row>
    <row r="41" spans="1:10" ht="12.75" customHeight="1">
      <c r="A41" s="44"/>
      <c r="B41" s="39"/>
      <c r="C41" s="435" t="s">
        <v>2149</v>
      </c>
      <c r="D41" s="298"/>
      <c r="E41" s="215"/>
      <c r="F41" s="689"/>
      <c r="G41" s="32"/>
      <c r="H41" s="43"/>
      <c r="I41" s="20"/>
      <c r="J41" s="32"/>
    </row>
    <row r="42" spans="1:10" ht="12.75" customHeight="1">
      <c r="A42" s="44"/>
      <c r="B42" s="39"/>
      <c r="C42" s="139"/>
      <c r="D42" s="298"/>
      <c r="E42" s="215"/>
      <c r="F42" s="689"/>
      <c r="G42" s="32"/>
      <c r="H42" s="43"/>
      <c r="I42" s="20"/>
      <c r="J42" s="32"/>
    </row>
    <row r="43" spans="1:10" ht="13.5" customHeight="1">
      <c r="A43" s="55" t="s">
        <v>424</v>
      </c>
      <c r="C43" s="37" t="s">
        <v>883</v>
      </c>
      <c r="D43" s="266"/>
      <c r="E43" s="215"/>
      <c r="F43" s="689"/>
      <c r="G43" s="32"/>
      <c r="H43" s="43"/>
      <c r="I43" s="20"/>
      <c r="J43" s="32"/>
    </row>
    <row r="44" spans="1:10" ht="76.5">
      <c r="A44" s="44"/>
      <c r="B44" s="39"/>
      <c r="C44" s="433" t="s">
        <v>2141</v>
      </c>
      <c r="D44" s="298" t="s">
        <v>247</v>
      </c>
      <c r="E44" s="436">
        <f>86.5+61.5</f>
        <v>148</v>
      </c>
      <c r="F44" s="922">
        <v>0</v>
      </c>
      <c r="G44" s="436">
        <f t="shared" ref="G44" si="1">E44*F44</f>
        <v>0</v>
      </c>
      <c r="H44" s="43"/>
      <c r="I44" s="20"/>
      <c r="J44" s="32"/>
    </row>
    <row r="45" spans="1:10" ht="14.25" customHeight="1">
      <c r="A45" s="99"/>
      <c r="B45" s="115"/>
      <c r="C45" s="308"/>
      <c r="D45" s="207"/>
      <c r="E45" s="207"/>
      <c r="F45" s="696"/>
      <c r="G45" s="142"/>
      <c r="H45" s="33"/>
      <c r="I45" s="33"/>
      <c r="J45" s="32"/>
    </row>
    <row r="46" spans="1:10" ht="15.75" customHeight="1">
      <c r="A46" s="55" t="s">
        <v>884</v>
      </c>
      <c r="C46" s="37" t="s">
        <v>886</v>
      </c>
      <c r="D46" s="266"/>
      <c r="E46" s="434"/>
      <c r="F46" s="82"/>
      <c r="G46" s="434"/>
      <c r="H46" s="43"/>
      <c r="I46" s="20"/>
      <c r="J46" s="32"/>
    </row>
    <row r="47" spans="1:10" ht="76.5">
      <c r="A47" s="44"/>
      <c r="B47" s="39"/>
      <c r="C47" s="433" t="s">
        <v>2142</v>
      </c>
      <c r="D47" s="298" t="s">
        <v>260</v>
      </c>
      <c r="E47" s="436">
        <f>125+180</f>
        <v>305</v>
      </c>
      <c r="F47" s="922">
        <v>0</v>
      </c>
      <c r="G47" s="436">
        <f t="shared" ref="G47" si="2">E47*F47</f>
        <v>0</v>
      </c>
      <c r="H47" s="43"/>
      <c r="I47" s="20"/>
      <c r="J47" s="32"/>
    </row>
    <row r="48" spans="1:10" ht="13.5" customHeight="1">
      <c r="A48" s="99"/>
      <c r="B48" s="115"/>
      <c r="C48" s="308"/>
      <c r="D48" s="207"/>
      <c r="E48" s="207"/>
      <c r="F48" s="696"/>
      <c r="G48" s="142"/>
      <c r="H48" s="33"/>
      <c r="I48" s="33"/>
      <c r="J48" s="32"/>
    </row>
    <row r="49" spans="1:10" ht="15.75" customHeight="1">
      <c r="A49" s="55" t="s">
        <v>885</v>
      </c>
      <c r="C49" s="37" t="s">
        <v>887</v>
      </c>
      <c r="D49" s="266"/>
      <c r="E49" s="434"/>
      <c r="F49" s="82"/>
      <c r="G49" s="434"/>
      <c r="H49" s="43"/>
      <c r="I49" s="20"/>
      <c r="J49" s="32"/>
    </row>
    <row r="50" spans="1:10" ht="94.5" customHeight="1">
      <c r="A50" s="44"/>
      <c r="B50" s="39"/>
      <c r="C50" s="433" t="s">
        <v>2143</v>
      </c>
      <c r="D50" s="298" t="s">
        <v>247</v>
      </c>
      <c r="E50" s="434">
        <f>294+119</f>
        <v>413</v>
      </c>
      <c r="F50" s="921">
        <v>0</v>
      </c>
      <c r="G50" s="434">
        <f t="shared" ref="G50" si="3">E50*F50</f>
        <v>0</v>
      </c>
      <c r="H50" s="43"/>
      <c r="I50" s="20"/>
      <c r="J50" s="32"/>
    </row>
    <row r="51" spans="1:10" ht="22.5" customHeight="1">
      <c r="A51" s="99"/>
      <c r="B51" s="115"/>
      <c r="C51" s="308"/>
      <c r="D51" s="207"/>
      <c r="E51" s="207"/>
      <c r="F51" s="696"/>
      <c r="G51" s="142"/>
      <c r="H51" s="33"/>
      <c r="I51" s="33"/>
      <c r="J51" s="32"/>
    </row>
    <row r="52" spans="1:10" ht="12.75" customHeight="1">
      <c r="A52" s="55" t="s">
        <v>427</v>
      </c>
      <c r="C52" s="37" t="s">
        <v>888</v>
      </c>
      <c r="D52" s="266"/>
      <c r="E52" s="215"/>
      <c r="F52" s="689"/>
      <c r="G52" s="32"/>
      <c r="H52" s="43"/>
      <c r="I52" s="20"/>
      <c r="J52" s="32"/>
    </row>
    <row r="53" spans="1:10" ht="93" customHeight="1">
      <c r="A53" s="44"/>
      <c r="B53" s="39"/>
      <c r="C53" s="433" t="s">
        <v>2146</v>
      </c>
      <c r="D53" s="298" t="s">
        <v>563</v>
      </c>
      <c r="E53" s="437">
        <f>164+72</f>
        <v>236</v>
      </c>
      <c r="F53" s="921">
        <v>0</v>
      </c>
      <c r="G53" s="434">
        <f t="shared" ref="G53" si="4">E53*F53</f>
        <v>0</v>
      </c>
      <c r="H53" s="43"/>
      <c r="I53" s="20"/>
      <c r="J53" s="32"/>
    </row>
    <row r="54" spans="1:10" ht="14.25" customHeight="1">
      <c r="A54" s="99"/>
      <c r="B54" s="115"/>
      <c r="C54" s="308"/>
      <c r="D54" s="207"/>
      <c r="E54" s="207"/>
      <c r="F54" s="696"/>
      <c r="G54" s="142"/>
      <c r="H54" s="33"/>
      <c r="I54" s="33"/>
      <c r="J54" s="32"/>
    </row>
    <row r="55" spans="1:10" ht="12.75" customHeight="1">
      <c r="A55" s="55" t="s">
        <v>283</v>
      </c>
      <c r="C55" s="37" t="s">
        <v>889</v>
      </c>
      <c r="D55" s="206"/>
      <c r="E55" s="206"/>
      <c r="F55" s="613"/>
      <c r="G55" s="23"/>
      <c r="H55" s="46"/>
      <c r="I55" s="20"/>
      <c r="J55" s="32"/>
    </row>
    <row r="56" spans="1:10" ht="84" customHeight="1">
      <c r="A56" s="55"/>
      <c r="C56" s="433" t="s">
        <v>2163</v>
      </c>
      <c r="D56" s="206" t="s">
        <v>247</v>
      </c>
      <c r="E56" s="434">
        <f>118.5+77</f>
        <v>195.5</v>
      </c>
      <c r="F56" s="921">
        <v>0</v>
      </c>
      <c r="G56" s="434">
        <f t="shared" ref="G56" si="5">E56*F56</f>
        <v>0</v>
      </c>
      <c r="H56" s="46"/>
      <c r="I56" s="20"/>
      <c r="J56" s="32"/>
    </row>
    <row r="57" spans="1:10" ht="13.5" customHeight="1">
      <c r="A57" s="99"/>
      <c r="B57" s="115"/>
      <c r="C57" s="308"/>
      <c r="D57" s="207"/>
      <c r="E57" s="207"/>
      <c r="F57" s="696"/>
      <c r="G57" s="142"/>
      <c r="H57" s="33"/>
      <c r="I57" s="33"/>
      <c r="J57" s="32"/>
    </row>
    <row r="58" spans="1:10" ht="27.75" customHeight="1">
      <c r="A58" s="55" t="s">
        <v>284</v>
      </c>
      <c r="C58" s="37" t="s">
        <v>890</v>
      </c>
      <c r="D58" s="206"/>
      <c r="E58" s="206"/>
      <c r="F58" s="613"/>
      <c r="G58" s="23"/>
      <c r="H58" s="46"/>
      <c r="I58" s="20"/>
      <c r="J58" s="32"/>
    </row>
    <row r="59" spans="1:10" ht="78.75" customHeight="1">
      <c r="C59" s="433" t="s">
        <v>2145</v>
      </c>
      <c r="D59" s="392" t="s">
        <v>247</v>
      </c>
      <c r="E59" s="434">
        <v>14.4</v>
      </c>
      <c r="F59" s="921">
        <v>0</v>
      </c>
      <c r="G59" s="434">
        <f t="shared" ref="G59" si="6">E59*F59</f>
        <v>0</v>
      </c>
      <c r="H59" s="46"/>
      <c r="I59" s="20"/>
      <c r="J59" s="32"/>
    </row>
    <row r="60" spans="1:10" ht="13.5" customHeight="1">
      <c r="A60" s="99"/>
      <c r="B60" s="115"/>
      <c r="C60" s="308"/>
      <c r="D60" s="207"/>
      <c r="E60" s="207"/>
      <c r="F60" s="696"/>
      <c r="G60" s="142"/>
      <c r="H60" s="33"/>
      <c r="I60" s="33"/>
      <c r="J60" s="32"/>
    </row>
    <row r="61" spans="1:10" ht="21" customHeight="1">
      <c r="A61" s="55" t="s">
        <v>2150</v>
      </c>
      <c r="C61" s="37" t="s">
        <v>891</v>
      </c>
      <c r="D61" s="392"/>
      <c r="E61" s="434"/>
      <c r="F61" s="82"/>
      <c r="G61" s="434"/>
      <c r="H61" s="46"/>
      <c r="I61" s="20"/>
      <c r="J61" s="32"/>
    </row>
    <row r="62" spans="1:10" ht="85.5" customHeight="1">
      <c r="A62" s="55"/>
      <c r="C62" s="433" t="s">
        <v>2144</v>
      </c>
      <c r="D62" s="392" t="s">
        <v>687</v>
      </c>
      <c r="E62" s="434">
        <v>1</v>
      </c>
      <c r="F62" s="921">
        <v>0</v>
      </c>
      <c r="G62" s="434">
        <f t="shared" ref="G62" si="7">E62*F62</f>
        <v>0</v>
      </c>
      <c r="H62" s="46"/>
      <c r="I62" s="20"/>
      <c r="J62" s="32"/>
    </row>
    <row r="63" spans="1:10" ht="13.5" customHeight="1">
      <c r="A63" s="99"/>
      <c r="B63" s="115"/>
      <c r="C63" s="308"/>
      <c r="D63" s="207"/>
      <c r="E63" s="207"/>
      <c r="F63" s="696"/>
      <c r="G63" s="142"/>
      <c r="H63" s="33"/>
      <c r="I63" s="33"/>
      <c r="J63" s="32"/>
    </row>
    <row r="64" spans="1:10" ht="13.5" customHeight="1">
      <c r="A64" s="179" t="s">
        <v>198</v>
      </c>
      <c r="B64" s="180"/>
      <c r="C64" s="180" t="s">
        <v>325</v>
      </c>
      <c r="D64" s="226"/>
      <c r="E64" s="228"/>
      <c r="F64" s="181"/>
      <c r="G64" s="373">
        <f>SUM(G11:G62)</f>
        <v>0</v>
      </c>
      <c r="H64" s="46"/>
      <c r="I64" s="20"/>
      <c r="J64" s="32"/>
    </row>
    <row r="65" spans="1:10" ht="13.5" customHeight="1">
      <c r="B65" s="115"/>
      <c r="C65" s="56"/>
      <c r="D65" s="206"/>
      <c r="E65" s="61"/>
      <c r="F65" s="689"/>
      <c r="G65" s="32"/>
      <c r="H65" s="46"/>
      <c r="I65" s="20"/>
      <c r="J65" s="32"/>
    </row>
    <row r="66" spans="1:10" ht="13.5" customHeight="1">
      <c r="A66" s="99"/>
      <c r="B66" s="39"/>
      <c r="C66" s="45"/>
      <c r="D66" s="206"/>
      <c r="E66" s="67"/>
      <c r="F66" s="689"/>
      <c r="G66" s="32"/>
      <c r="H66" s="46"/>
      <c r="I66" s="20"/>
      <c r="J66" s="32"/>
    </row>
    <row r="67" spans="1:10" ht="13.5" customHeight="1">
      <c r="A67" s="38"/>
      <c r="C67" s="37"/>
      <c r="D67" s="59"/>
      <c r="E67" s="61"/>
      <c r="F67" s="613"/>
      <c r="H67" s="46"/>
      <c r="I67" s="20"/>
      <c r="J67" s="32"/>
    </row>
    <row r="68" spans="1:10" ht="53.25" customHeight="1">
      <c r="A68" s="57"/>
      <c r="B68" s="39"/>
      <c r="C68" s="153"/>
      <c r="D68" s="225"/>
      <c r="E68" s="215"/>
      <c r="F68" s="689"/>
      <c r="G68" s="32"/>
      <c r="H68" s="46"/>
      <c r="I68" s="20"/>
      <c r="J68" s="32"/>
    </row>
    <row r="69" spans="1:10" ht="55.5" customHeight="1">
      <c r="A69" s="44"/>
      <c r="B69" s="39"/>
      <c r="C69" s="134"/>
      <c r="D69" s="33"/>
      <c r="E69" s="67"/>
      <c r="F69" s="689"/>
      <c r="G69" s="32"/>
      <c r="H69" s="46"/>
      <c r="I69" s="20"/>
      <c r="J69" s="32"/>
    </row>
    <row r="70" spans="1:10" ht="40.5" customHeight="1">
      <c r="A70" s="44"/>
      <c r="B70" s="39"/>
      <c r="C70" s="134"/>
      <c r="D70" s="206"/>
      <c r="E70" s="67"/>
      <c r="F70" s="689"/>
      <c r="G70" s="32"/>
      <c r="H70" s="46"/>
      <c r="I70" s="20"/>
      <c r="J70" s="32"/>
    </row>
    <row r="71" spans="1:10" ht="27" customHeight="1">
      <c r="A71" s="38"/>
      <c r="B71" s="39"/>
      <c r="C71" s="134"/>
      <c r="D71" s="206"/>
      <c r="E71" s="215"/>
      <c r="F71" s="689"/>
      <c r="G71" s="32"/>
      <c r="H71" s="46"/>
      <c r="I71" s="20"/>
      <c r="J71" s="32"/>
    </row>
    <row r="72" spans="1:10" ht="53.25" customHeight="1">
      <c r="A72" s="44"/>
      <c r="B72" s="39"/>
      <c r="C72" s="152"/>
      <c r="D72" s="206"/>
      <c r="E72" s="215"/>
      <c r="F72" s="689"/>
      <c r="G72" s="32"/>
      <c r="H72" s="46"/>
      <c r="I72" s="20"/>
      <c r="J72" s="32"/>
    </row>
    <row r="73" spans="1:10" ht="13.5" customHeight="1">
      <c r="A73" s="44"/>
      <c r="B73" s="39"/>
      <c r="C73" s="177"/>
      <c r="D73" s="206"/>
      <c r="E73" s="61"/>
      <c r="F73" s="689"/>
      <c r="G73" s="32"/>
      <c r="H73" s="46"/>
      <c r="I73" s="20"/>
      <c r="J73" s="32"/>
    </row>
    <row r="74" spans="1:10" ht="15" customHeight="1">
      <c r="A74" s="44"/>
      <c r="B74" s="39"/>
      <c r="C74" s="182"/>
      <c r="D74" s="206"/>
      <c r="E74" s="215"/>
      <c r="F74" s="689"/>
      <c r="G74" s="32"/>
      <c r="H74" s="46"/>
      <c r="I74" s="20"/>
      <c r="J74" s="32"/>
    </row>
    <row r="75" spans="1:10" ht="13.5" customHeight="1">
      <c r="A75" s="44"/>
      <c r="C75" s="37"/>
      <c r="D75" s="59"/>
      <c r="E75" s="61"/>
      <c r="F75" s="613"/>
      <c r="H75" s="46"/>
      <c r="I75" s="20"/>
      <c r="J75" s="32"/>
    </row>
    <row r="76" spans="1:10" ht="56.25" customHeight="1">
      <c r="A76" s="57"/>
      <c r="B76" s="39"/>
      <c r="C76" s="153"/>
      <c r="D76" s="33"/>
      <c r="E76" s="67"/>
      <c r="F76" s="689"/>
      <c r="G76" s="32"/>
      <c r="H76" s="46"/>
      <c r="I76" s="20"/>
      <c r="J76" s="32"/>
    </row>
    <row r="77" spans="1:10" ht="39.75" customHeight="1">
      <c r="A77" s="44"/>
      <c r="B77" s="39"/>
      <c r="C77" s="134"/>
      <c r="D77" s="33"/>
      <c r="E77" s="67"/>
      <c r="F77" s="689"/>
      <c r="G77" s="32"/>
      <c r="H77" s="46"/>
      <c r="I77" s="20"/>
      <c r="J77" s="32"/>
    </row>
    <row r="78" spans="1:10" ht="26.25" customHeight="1">
      <c r="A78" s="47"/>
      <c r="B78" s="39"/>
      <c r="C78" s="134"/>
      <c r="D78" s="33"/>
      <c r="E78" s="67"/>
      <c r="F78" s="689"/>
      <c r="G78" s="32"/>
      <c r="H78" s="46"/>
      <c r="I78" s="20"/>
      <c r="J78" s="32"/>
    </row>
    <row r="79" spans="1:10" ht="53.25" customHeight="1">
      <c r="A79" s="44"/>
      <c r="B79" s="39"/>
      <c r="C79" s="152"/>
      <c r="D79" s="214"/>
      <c r="E79" s="215"/>
      <c r="F79" s="899"/>
      <c r="G79" s="178"/>
      <c r="H79" s="46"/>
      <c r="I79" s="20"/>
      <c r="J79" s="32"/>
    </row>
    <row r="80" spans="1:10" ht="12.75" customHeight="1">
      <c r="A80" s="44"/>
      <c r="D80" s="206"/>
      <c r="E80" s="61"/>
      <c r="F80" s="689"/>
      <c r="G80" s="32"/>
      <c r="H80" s="46"/>
      <c r="I80" s="20"/>
      <c r="J80" s="32"/>
    </row>
    <row r="81" spans="1:10" ht="13.5" customHeight="1">
      <c r="B81" s="39"/>
      <c r="C81" s="48"/>
      <c r="D81" s="33"/>
      <c r="E81" s="66"/>
      <c r="F81" s="689"/>
      <c r="G81" s="32"/>
      <c r="H81" s="46"/>
      <c r="I81" s="20"/>
      <c r="J81" s="32"/>
    </row>
    <row r="82" spans="1:10" ht="13.5" customHeight="1">
      <c r="A82" s="47"/>
      <c r="H82" s="46"/>
      <c r="I82" s="20"/>
      <c r="J82" s="32"/>
    </row>
    <row r="83" spans="1:10" ht="12.75" customHeight="1">
      <c r="B83" s="110"/>
      <c r="C83" s="132"/>
      <c r="D83" s="227"/>
      <c r="E83" s="229"/>
      <c r="F83" s="112"/>
      <c r="G83" s="112"/>
      <c r="H83" s="46"/>
      <c r="I83" s="20"/>
      <c r="J83" s="32"/>
    </row>
    <row r="84" spans="1:10" ht="14.25" customHeight="1">
      <c r="A84" s="109"/>
      <c r="C84" s="1"/>
      <c r="D84" s="206"/>
      <c r="E84" s="206"/>
      <c r="F84" s="424"/>
      <c r="H84" s="46"/>
      <c r="I84" s="20"/>
      <c r="J84" s="32"/>
    </row>
    <row r="85" spans="1:10" ht="13.5" customHeight="1">
      <c r="C85" s="1"/>
      <c r="D85" s="206"/>
      <c r="E85" s="206"/>
      <c r="F85" s="424"/>
      <c r="H85" s="46"/>
      <c r="I85" s="20"/>
      <c r="J85" s="32"/>
    </row>
    <row r="86" spans="1:10" ht="51.75" customHeight="1">
      <c r="C86" s="1"/>
      <c r="D86" s="206"/>
      <c r="E86" s="206"/>
      <c r="F86" s="424"/>
      <c r="H86" s="46"/>
      <c r="I86" s="20"/>
      <c r="J86" s="32"/>
    </row>
    <row r="87" spans="1:10" ht="12.75" customHeight="1">
      <c r="C87" s="1"/>
      <c r="D87" s="206"/>
      <c r="E87" s="206"/>
      <c r="F87" s="424"/>
      <c r="H87" s="46"/>
      <c r="I87" s="20"/>
      <c r="J87" s="32"/>
    </row>
    <row r="88" spans="1:10" ht="14.25" customHeight="1">
      <c r="C88" s="1"/>
      <c r="D88" s="206"/>
      <c r="E88" s="206"/>
      <c r="F88" s="424"/>
      <c r="H88" s="46"/>
      <c r="I88" s="20"/>
      <c r="J88" s="32"/>
    </row>
    <row r="89" spans="1:10" ht="13.5" customHeight="1">
      <c r="C89" s="1"/>
      <c r="D89" s="206"/>
      <c r="E89" s="206"/>
      <c r="F89" s="424"/>
      <c r="H89" s="46"/>
      <c r="I89" s="20"/>
      <c r="J89" s="32"/>
    </row>
    <row r="90" spans="1:10" ht="13.5" customHeight="1">
      <c r="C90" s="100"/>
      <c r="D90" s="206"/>
      <c r="E90" s="206"/>
      <c r="F90" s="424"/>
      <c r="J90" s="1"/>
    </row>
    <row r="91" spans="1:10" ht="13.5" customHeight="1">
      <c r="C91" s="30"/>
      <c r="D91" s="206"/>
      <c r="E91" s="206"/>
      <c r="F91" s="424"/>
      <c r="J91" s="1"/>
    </row>
    <row r="92" spans="1:10" ht="13.5" customHeight="1">
      <c r="C92" s="30"/>
      <c r="D92" s="206"/>
      <c r="E92" s="206"/>
      <c r="F92" s="424"/>
      <c r="J92" s="1"/>
    </row>
    <row r="93" spans="1:10" ht="14.25" customHeight="1">
      <c r="C93" s="30"/>
      <c r="D93" s="206"/>
      <c r="E93" s="206"/>
      <c r="F93" s="424"/>
      <c r="J93" s="1"/>
    </row>
    <row r="94" spans="1:10" ht="12.75" customHeight="1">
      <c r="C94" s="30"/>
      <c r="D94" s="206"/>
      <c r="E94" s="206"/>
      <c r="F94" s="424"/>
      <c r="J94" s="1"/>
    </row>
    <row r="95" spans="1:10" ht="13.5" customHeight="1">
      <c r="C95" s="30"/>
      <c r="D95" s="206"/>
      <c r="E95" s="206"/>
      <c r="F95" s="424"/>
      <c r="J95" s="1"/>
    </row>
    <row r="96" spans="1:10" ht="13.5" customHeight="1">
      <c r="C96" s="30"/>
      <c r="D96" s="206"/>
      <c r="E96" s="206"/>
      <c r="F96" s="424"/>
      <c r="J96" s="1"/>
    </row>
    <row r="97" spans="3:10" ht="12.75" customHeight="1">
      <c r="C97" s="30"/>
      <c r="D97" s="206"/>
      <c r="E97" s="206"/>
      <c r="F97" s="424"/>
      <c r="J97" s="1"/>
    </row>
    <row r="98" spans="3:10" ht="26.25" customHeight="1">
      <c r="C98" s="30"/>
      <c r="D98" s="206"/>
      <c r="E98" s="206"/>
      <c r="F98" s="424"/>
      <c r="J98" s="1"/>
    </row>
    <row r="99" spans="3:10" ht="14.25" customHeight="1">
      <c r="C99" s="30"/>
      <c r="D99" s="206"/>
      <c r="E99" s="206"/>
      <c r="F99" s="424"/>
      <c r="J99" s="1"/>
    </row>
    <row r="100" spans="3:10">
      <c r="C100" s="30"/>
      <c r="D100" s="206"/>
      <c r="E100" s="206"/>
      <c r="F100" s="424"/>
      <c r="J100" s="1"/>
    </row>
    <row r="101" spans="3:10">
      <c r="C101" s="30"/>
      <c r="D101" s="206"/>
      <c r="E101" s="206"/>
      <c r="F101" s="424"/>
      <c r="J101" s="1"/>
    </row>
    <row r="102" spans="3:10" ht="66.75" customHeight="1">
      <c r="C102" s="30"/>
      <c r="D102" s="206"/>
      <c r="E102" s="206"/>
      <c r="F102" s="424"/>
      <c r="J102" s="1"/>
    </row>
    <row r="103" spans="3:10">
      <c r="C103" s="30"/>
      <c r="D103" s="206"/>
      <c r="E103" s="206"/>
      <c r="F103" s="424"/>
      <c r="J103" s="1"/>
    </row>
    <row r="104" spans="3:10">
      <c r="C104" s="30"/>
      <c r="D104" s="206"/>
      <c r="E104" s="206"/>
      <c r="F104" s="424"/>
      <c r="J104" s="1"/>
    </row>
    <row r="105" spans="3:10">
      <c r="C105" s="30"/>
      <c r="D105" s="206"/>
      <c r="E105" s="206"/>
      <c r="F105" s="424"/>
      <c r="J105" s="1"/>
    </row>
    <row r="106" spans="3:10">
      <c r="C106" s="30"/>
      <c r="D106" s="206"/>
      <c r="E106" s="206"/>
      <c r="F106" s="424"/>
      <c r="J106" s="1"/>
    </row>
    <row r="107" spans="3:10">
      <c r="C107" s="30"/>
      <c r="D107" s="206"/>
      <c r="E107" s="206"/>
      <c r="F107" s="424"/>
      <c r="J107" s="1"/>
    </row>
    <row r="108" spans="3:10" ht="14.25" customHeight="1">
      <c r="C108" s="30"/>
      <c r="D108" s="206"/>
      <c r="E108" s="206"/>
      <c r="F108" s="424"/>
      <c r="J108" s="1"/>
    </row>
    <row r="109" spans="3:10">
      <c r="C109" s="30"/>
      <c r="D109" s="206"/>
      <c r="E109" s="206"/>
      <c r="F109" s="424"/>
      <c r="J109" s="1"/>
    </row>
    <row r="110" spans="3:10" ht="14.25" customHeight="1">
      <c r="C110" s="30"/>
      <c r="D110" s="206"/>
      <c r="E110" s="206"/>
      <c r="F110" s="424"/>
      <c r="J110" s="1"/>
    </row>
    <row r="111" spans="3:10">
      <c r="C111" s="30"/>
      <c r="D111" s="206"/>
      <c r="E111" s="206"/>
      <c r="F111" s="424"/>
      <c r="J111" s="1"/>
    </row>
    <row r="112" spans="3:10" ht="14.25" customHeight="1">
      <c r="C112" s="30"/>
      <c r="D112" s="206"/>
      <c r="E112" s="206"/>
      <c r="F112" s="424"/>
      <c r="J112" s="1"/>
    </row>
    <row r="113" spans="3:10">
      <c r="C113" s="30"/>
      <c r="D113" s="206"/>
      <c r="E113" s="206"/>
      <c r="F113" s="424"/>
      <c r="J113" s="1"/>
    </row>
    <row r="114" spans="3:10" ht="17.25" customHeight="1">
      <c r="C114" s="30"/>
      <c r="D114" s="206"/>
      <c r="E114" s="206"/>
      <c r="F114" s="424"/>
      <c r="J114" s="1"/>
    </row>
    <row r="115" spans="3:10">
      <c r="C115" s="30"/>
      <c r="D115" s="206"/>
      <c r="E115" s="206"/>
      <c r="F115" s="424"/>
      <c r="J115" s="1"/>
    </row>
    <row r="116" spans="3:10" ht="12.75" customHeight="1">
      <c r="C116" s="30"/>
      <c r="D116" s="206"/>
      <c r="E116" s="206"/>
      <c r="F116" s="424"/>
      <c r="J116" s="1"/>
    </row>
    <row r="117" spans="3:10">
      <c r="C117" s="30"/>
      <c r="D117" s="206"/>
      <c r="E117" s="206"/>
      <c r="F117" s="424"/>
      <c r="J117" s="1"/>
    </row>
    <row r="118" spans="3:10" ht="13.5" customHeight="1">
      <c r="C118" s="30"/>
      <c r="D118" s="206"/>
      <c r="E118" s="206"/>
      <c r="F118" s="424"/>
      <c r="J118" s="1"/>
    </row>
    <row r="119" spans="3:10">
      <c r="C119" s="30"/>
      <c r="D119" s="206"/>
      <c r="E119" s="206"/>
      <c r="F119" s="424"/>
      <c r="J119" s="1"/>
    </row>
    <row r="120" spans="3:10" ht="26.25" customHeight="1">
      <c r="C120" s="30"/>
      <c r="D120" s="206"/>
      <c r="E120" s="206"/>
      <c r="F120" s="424"/>
      <c r="J120" s="1"/>
    </row>
    <row r="121" spans="3:10">
      <c r="C121" s="30"/>
      <c r="D121" s="206"/>
      <c r="E121" s="206"/>
      <c r="F121" s="424"/>
      <c r="J121" s="1"/>
    </row>
    <row r="122" spans="3:10" ht="12.75" customHeight="1">
      <c r="C122" s="30"/>
      <c r="D122" s="206"/>
      <c r="E122" s="206"/>
      <c r="F122" s="424"/>
      <c r="J122" s="1"/>
    </row>
    <row r="123" spans="3:10" ht="51" customHeight="1">
      <c r="C123" s="30"/>
      <c r="D123" s="206"/>
      <c r="E123" s="206"/>
      <c r="F123" s="424"/>
      <c r="J123" s="1"/>
    </row>
    <row r="124" spans="3:10">
      <c r="C124" s="30"/>
      <c r="D124" s="206"/>
      <c r="E124" s="206"/>
      <c r="F124" s="424"/>
      <c r="J124" s="1"/>
    </row>
    <row r="125" spans="3:10">
      <c r="C125" s="30"/>
      <c r="D125" s="206"/>
      <c r="E125" s="206"/>
      <c r="F125" s="424"/>
      <c r="J125" s="1"/>
    </row>
    <row r="126" spans="3:10" ht="12.75" customHeight="1">
      <c r="C126" s="30"/>
      <c r="D126" s="206"/>
      <c r="E126" s="206"/>
      <c r="F126" s="424"/>
      <c r="J126" s="1"/>
    </row>
    <row r="127" spans="3:10" ht="43.5" customHeight="1">
      <c r="C127" s="30"/>
      <c r="D127" s="206"/>
      <c r="E127" s="206"/>
      <c r="F127" s="424"/>
      <c r="J127" s="1"/>
    </row>
    <row r="128" spans="3:10">
      <c r="C128" s="30"/>
      <c r="D128" s="206"/>
      <c r="E128" s="206"/>
      <c r="F128" s="424"/>
      <c r="J128" s="1"/>
    </row>
    <row r="129" spans="3:10">
      <c r="C129" s="30"/>
      <c r="D129" s="206"/>
      <c r="E129" s="206"/>
      <c r="F129" s="424"/>
      <c r="J129" s="1"/>
    </row>
    <row r="130" spans="3:10">
      <c r="C130" s="30"/>
      <c r="D130" s="206"/>
      <c r="E130" s="206"/>
      <c r="F130" s="424"/>
      <c r="J130" s="1"/>
    </row>
    <row r="131" spans="3:10" ht="53.25" customHeight="1">
      <c r="C131" s="30"/>
      <c r="D131" s="206"/>
      <c r="E131" s="206"/>
      <c r="F131" s="424"/>
      <c r="J131" s="1"/>
    </row>
    <row r="132" spans="3:10" ht="13.5" customHeight="1">
      <c r="C132" s="30"/>
      <c r="D132" s="206"/>
      <c r="E132" s="206"/>
      <c r="F132" s="424"/>
      <c r="J132" s="1"/>
    </row>
    <row r="133" spans="3:10" ht="15" customHeight="1">
      <c r="C133" s="30"/>
      <c r="D133" s="206"/>
      <c r="E133" s="206"/>
      <c r="F133" s="424"/>
      <c r="J133" s="1"/>
    </row>
    <row r="134" spans="3:10">
      <c r="C134" s="30"/>
      <c r="D134" s="206"/>
      <c r="E134" s="206"/>
      <c r="F134" s="424"/>
      <c r="J134" s="1"/>
    </row>
    <row r="135" spans="3:10" ht="88.5" customHeight="1">
      <c r="C135" s="30"/>
      <c r="D135" s="206"/>
      <c r="E135" s="206"/>
      <c r="F135" s="424"/>
      <c r="J135" s="1"/>
    </row>
    <row r="136" spans="3:10">
      <c r="C136" s="30"/>
      <c r="D136" s="206"/>
      <c r="E136" s="206"/>
      <c r="F136" s="424"/>
      <c r="J136" s="1"/>
    </row>
    <row r="137" spans="3:10">
      <c r="C137" s="30"/>
      <c r="D137" s="206"/>
      <c r="E137" s="206"/>
      <c r="F137" s="424"/>
      <c r="J137" s="1"/>
    </row>
    <row r="138" spans="3:10">
      <c r="C138" s="30"/>
      <c r="D138" s="206"/>
      <c r="E138" s="206"/>
      <c r="F138" s="424"/>
      <c r="J138" s="1"/>
    </row>
    <row r="139" spans="3:10" ht="50.25" customHeight="1">
      <c r="C139" s="30"/>
      <c r="D139" s="206"/>
      <c r="E139" s="206"/>
      <c r="F139" s="424"/>
      <c r="J139" s="1"/>
    </row>
    <row r="140" spans="3:10" ht="15.75" customHeight="1">
      <c r="C140" s="30"/>
      <c r="D140" s="206"/>
      <c r="E140" s="206"/>
      <c r="F140" s="424"/>
      <c r="J140" s="1"/>
    </row>
    <row r="141" spans="3:10" ht="14.25" customHeight="1">
      <c r="C141" s="30"/>
      <c r="D141" s="206"/>
      <c r="E141" s="206"/>
      <c r="F141" s="424"/>
      <c r="J141" s="1"/>
    </row>
    <row r="142" spans="3:10" ht="14.25" customHeight="1">
      <c r="C142" s="30"/>
      <c r="D142" s="206"/>
      <c r="E142" s="206"/>
      <c r="F142" s="424"/>
      <c r="J142" s="1"/>
    </row>
    <row r="143" spans="3:10" ht="15" customHeight="1">
      <c r="C143" s="30"/>
      <c r="D143" s="206"/>
      <c r="E143" s="206"/>
      <c r="F143" s="424"/>
      <c r="J143" s="1"/>
    </row>
    <row r="144" spans="3:10" ht="15" customHeight="1">
      <c r="C144" s="30"/>
      <c r="D144" s="206"/>
      <c r="E144" s="206"/>
      <c r="F144" s="424"/>
      <c r="J144" s="1"/>
    </row>
    <row r="145" spans="3:10" ht="15" customHeight="1">
      <c r="C145" s="30"/>
      <c r="D145" s="206"/>
      <c r="E145" s="206"/>
      <c r="F145" s="424"/>
      <c r="J145" s="1"/>
    </row>
    <row r="146" spans="3:10" ht="13.5" customHeight="1">
      <c r="C146" s="30"/>
      <c r="D146" s="206"/>
      <c r="E146" s="206"/>
      <c r="F146" s="424"/>
      <c r="J146" s="1"/>
    </row>
    <row r="147" spans="3:10" ht="78.75" customHeight="1">
      <c r="C147" s="30"/>
      <c r="D147" s="206"/>
      <c r="E147" s="206"/>
      <c r="F147" s="424"/>
      <c r="J147" s="1"/>
    </row>
    <row r="148" spans="3:10" ht="24" customHeight="1">
      <c r="C148" s="30"/>
      <c r="D148" s="206"/>
      <c r="E148" s="206"/>
      <c r="F148" s="424"/>
      <c r="J148" s="1"/>
    </row>
    <row r="149" spans="3:10" ht="15" customHeight="1">
      <c r="C149" s="30"/>
      <c r="D149" s="206"/>
      <c r="E149" s="206"/>
      <c r="F149" s="424"/>
      <c r="J149" s="1"/>
    </row>
    <row r="150" spans="3:10" ht="213" customHeight="1">
      <c r="C150" s="30"/>
      <c r="D150" s="206"/>
      <c r="E150" s="206"/>
      <c r="F150" s="424"/>
      <c r="J150" s="1"/>
    </row>
    <row r="151" spans="3:10">
      <c r="C151" s="30"/>
      <c r="D151" s="206"/>
      <c r="E151" s="206"/>
      <c r="F151" s="424"/>
      <c r="J151" s="1"/>
    </row>
    <row r="152" spans="3:10">
      <c r="C152" s="30"/>
      <c r="D152" s="206"/>
      <c r="E152" s="206"/>
      <c r="F152" s="424"/>
      <c r="J152" s="1"/>
    </row>
    <row r="153" spans="3:10" ht="140.25" customHeight="1">
      <c r="C153" s="30"/>
      <c r="D153" s="206"/>
      <c r="E153" s="206"/>
      <c r="F153" s="424"/>
      <c r="J153" s="1"/>
    </row>
    <row r="154" spans="3:10" ht="82.5" customHeight="1">
      <c r="C154" s="30"/>
      <c r="D154" s="206"/>
      <c r="E154" s="206"/>
      <c r="F154" s="424"/>
      <c r="J154" s="1"/>
    </row>
    <row r="155" spans="3:10">
      <c r="C155" s="30"/>
      <c r="D155" s="206"/>
      <c r="E155" s="206"/>
      <c r="F155" s="424"/>
      <c r="J155" s="1"/>
    </row>
    <row r="156" spans="3:10">
      <c r="C156" s="30"/>
      <c r="D156" s="206"/>
      <c r="E156" s="206"/>
      <c r="F156" s="424"/>
      <c r="J156" s="1"/>
    </row>
    <row r="157" spans="3:10" ht="53.25" customHeight="1">
      <c r="C157" s="30"/>
      <c r="D157" s="206"/>
      <c r="E157" s="206"/>
      <c r="F157" s="424"/>
      <c r="J157" s="1"/>
    </row>
    <row r="158" spans="3:10">
      <c r="C158" s="30"/>
      <c r="D158" s="206"/>
      <c r="E158" s="206"/>
      <c r="F158" s="424"/>
      <c r="J158" s="1"/>
    </row>
    <row r="159" spans="3:10">
      <c r="C159" s="30"/>
      <c r="D159" s="206"/>
      <c r="E159" s="206"/>
      <c r="F159" s="424"/>
      <c r="J159" s="1"/>
    </row>
    <row r="160" spans="3:10">
      <c r="C160" s="30"/>
      <c r="D160" s="206"/>
      <c r="E160" s="206"/>
      <c r="F160" s="424"/>
      <c r="J160" s="1"/>
    </row>
    <row r="161" spans="3:10">
      <c r="C161" s="30"/>
      <c r="D161" s="206"/>
      <c r="E161" s="206"/>
      <c r="F161" s="424"/>
      <c r="J161" s="1"/>
    </row>
    <row r="162" spans="3:10" ht="13.5" customHeight="1">
      <c r="C162" s="30"/>
      <c r="D162" s="206"/>
      <c r="E162" s="206"/>
      <c r="F162" s="424"/>
      <c r="J162" s="1"/>
    </row>
    <row r="163" spans="3:10" ht="12.75" customHeight="1">
      <c r="C163" s="30"/>
      <c r="D163" s="206"/>
      <c r="E163" s="206"/>
      <c r="F163" s="424"/>
      <c r="J163" s="1"/>
    </row>
    <row r="164" spans="3:10" ht="15" customHeight="1">
      <c r="C164" s="30"/>
      <c r="D164" s="206"/>
      <c r="E164" s="206"/>
      <c r="F164" s="424"/>
      <c r="J164" s="1"/>
    </row>
    <row r="165" spans="3:10">
      <c r="C165" s="30"/>
      <c r="D165" s="206"/>
      <c r="E165" s="206"/>
      <c r="F165" s="424"/>
      <c r="J165" s="1"/>
    </row>
    <row r="166" spans="3:10" ht="12" customHeight="1">
      <c r="C166" s="30"/>
      <c r="D166" s="206"/>
      <c r="E166" s="206"/>
      <c r="F166" s="424"/>
      <c r="J166" s="1"/>
    </row>
    <row r="167" spans="3:10">
      <c r="C167" s="30"/>
      <c r="D167" s="206"/>
      <c r="E167" s="206"/>
      <c r="F167" s="424"/>
      <c r="J167" s="1"/>
    </row>
    <row r="168" spans="3:10">
      <c r="C168" s="30"/>
      <c r="D168" s="206"/>
      <c r="E168" s="206"/>
      <c r="F168" s="424"/>
      <c r="J168" s="1"/>
    </row>
    <row r="169" spans="3:10" ht="37.5" customHeight="1">
      <c r="C169" s="30"/>
      <c r="D169" s="206"/>
      <c r="E169" s="206"/>
      <c r="F169" s="424"/>
      <c r="J169" s="1"/>
    </row>
    <row r="170" spans="3:10" ht="12.75" customHeight="1">
      <c r="C170" s="30"/>
      <c r="D170" s="206"/>
      <c r="E170" s="206"/>
      <c r="F170" s="424"/>
      <c r="J170" s="1"/>
    </row>
    <row r="171" spans="3:10">
      <c r="C171" s="30"/>
      <c r="D171" s="206"/>
      <c r="E171" s="206"/>
      <c r="F171" s="424"/>
      <c r="J171" s="1"/>
    </row>
    <row r="172" spans="3:10" ht="13.5" customHeight="1">
      <c r="C172" s="30"/>
      <c r="D172" s="206"/>
      <c r="E172" s="206"/>
      <c r="F172" s="424"/>
      <c r="J172" s="1"/>
    </row>
    <row r="173" spans="3:10" ht="90" customHeight="1">
      <c r="C173" s="30"/>
      <c r="D173" s="206"/>
      <c r="E173" s="206"/>
      <c r="F173" s="424"/>
      <c r="J173" s="1"/>
    </row>
    <row r="174" spans="3:10">
      <c r="C174" s="30"/>
      <c r="D174" s="206"/>
      <c r="E174" s="206"/>
      <c r="F174" s="424"/>
      <c r="J174" s="1"/>
    </row>
    <row r="175" spans="3:10">
      <c r="C175" s="30"/>
      <c r="D175" s="206"/>
      <c r="E175" s="206"/>
      <c r="F175" s="424"/>
      <c r="J175" s="1"/>
    </row>
    <row r="176" spans="3:10" ht="15.75" customHeight="1">
      <c r="C176" s="30"/>
      <c r="D176" s="206"/>
      <c r="E176" s="206"/>
      <c r="F176" s="424"/>
      <c r="J176" s="1"/>
    </row>
    <row r="177" spans="3:10">
      <c r="C177" s="30"/>
      <c r="D177" s="206"/>
      <c r="E177" s="206"/>
      <c r="F177" s="424"/>
      <c r="J177" s="1"/>
    </row>
    <row r="178" spans="3:10">
      <c r="C178" s="30"/>
      <c r="D178" s="206"/>
      <c r="E178" s="206"/>
      <c r="F178" s="424"/>
      <c r="J178" s="1"/>
    </row>
    <row r="179" spans="3:10">
      <c r="C179" s="30"/>
      <c r="D179" s="206"/>
      <c r="E179" s="206"/>
      <c r="F179" s="424"/>
      <c r="J179" s="1"/>
    </row>
    <row r="180" spans="3:10" ht="14.25" customHeight="1">
      <c r="C180" s="30"/>
      <c r="D180" s="206"/>
      <c r="E180" s="206"/>
      <c r="F180" s="424"/>
      <c r="J180" s="1"/>
    </row>
    <row r="181" spans="3:10" ht="66.75" customHeight="1">
      <c r="C181" s="30"/>
      <c r="D181" s="206"/>
      <c r="E181" s="206"/>
      <c r="F181" s="424"/>
      <c r="J181" s="1"/>
    </row>
    <row r="182" spans="3:10">
      <c r="C182" s="30"/>
      <c r="D182" s="206"/>
      <c r="E182" s="206"/>
      <c r="F182" s="424"/>
      <c r="J182" s="1"/>
    </row>
    <row r="183" spans="3:10">
      <c r="C183" s="30"/>
      <c r="D183" s="206"/>
      <c r="E183" s="206"/>
      <c r="F183" s="424"/>
      <c r="J183" s="1"/>
    </row>
    <row r="184" spans="3:10">
      <c r="C184" s="30"/>
      <c r="D184" s="206"/>
      <c r="E184" s="206"/>
      <c r="F184" s="424"/>
      <c r="J184" s="1"/>
    </row>
    <row r="185" spans="3:10" ht="66" customHeight="1">
      <c r="C185" s="30"/>
      <c r="D185" s="206"/>
      <c r="E185" s="206"/>
      <c r="F185" s="424"/>
      <c r="J185" s="1"/>
    </row>
    <row r="186" spans="3:10">
      <c r="C186" s="30"/>
      <c r="D186" s="206"/>
      <c r="E186" s="206"/>
      <c r="F186" s="424"/>
      <c r="J186" s="1"/>
    </row>
    <row r="187" spans="3:10">
      <c r="C187" s="30"/>
      <c r="D187" s="206"/>
      <c r="E187" s="206"/>
      <c r="F187" s="424"/>
      <c r="J187" s="1"/>
    </row>
    <row r="188" spans="3:10">
      <c r="C188" s="30"/>
      <c r="D188" s="206"/>
      <c r="E188" s="206"/>
      <c r="F188" s="424"/>
      <c r="J188" s="1"/>
    </row>
    <row r="189" spans="3:10">
      <c r="C189" s="30"/>
      <c r="D189" s="206"/>
      <c r="E189" s="206"/>
      <c r="F189" s="424"/>
      <c r="J189" s="1"/>
    </row>
    <row r="190" spans="3:10">
      <c r="C190" s="30"/>
      <c r="D190" s="206"/>
      <c r="E190" s="206"/>
      <c r="F190" s="424"/>
      <c r="J190" s="1"/>
    </row>
    <row r="191" spans="3:10">
      <c r="C191" s="30"/>
      <c r="D191" s="206"/>
      <c r="E191" s="206"/>
      <c r="F191" s="424"/>
      <c r="J191" s="1"/>
    </row>
    <row r="192" spans="3:10">
      <c r="C192" s="30"/>
      <c r="D192" s="206"/>
      <c r="E192" s="206"/>
      <c r="F192" s="424"/>
      <c r="J192" s="1"/>
    </row>
    <row r="193" spans="3:10">
      <c r="C193" s="30"/>
      <c r="D193" s="206"/>
      <c r="E193" s="206"/>
      <c r="F193" s="424"/>
      <c r="J193" s="1"/>
    </row>
    <row r="194" spans="3:10">
      <c r="C194" s="30"/>
      <c r="D194" s="206"/>
      <c r="E194" s="206"/>
      <c r="F194" s="424"/>
      <c r="J194" s="1"/>
    </row>
    <row r="195" spans="3:10">
      <c r="C195" s="30"/>
      <c r="D195" s="206"/>
      <c r="E195" s="206"/>
      <c r="F195" s="424"/>
      <c r="J195" s="1"/>
    </row>
    <row r="196" spans="3:10">
      <c r="C196" s="30"/>
      <c r="D196" s="206"/>
      <c r="E196" s="206"/>
      <c r="F196" s="424"/>
      <c r="J196" s="1"/>
    </row>
    <row r="197" spans="3:10">
      <c r="C197" s="30"/>
      <c r="D197" s="206"/>
      <c r="E197" s="206"/>
      <c r="F197" s="424"/>
      <c r="J197" s="1"/>
    </row>
    <row r="198" spans="3:10">
      <c r="C198" s="30"/>
      <c r="D198" s="206"/>
      <c r="E198" s="206"/>
      <c r="F198" s="424"/>
      <c r="J198" s="1"/>
    </row>
    <row r="199" spans="3:10">
      <c r="C199" s="30"/>
      <c r="D199" s="206"/>
      <c r="E199" s="206"/>
      <c r="F199" s="424"/>
      <c r="J199" s="1"/>
    </row>
    <row r="200" spans="3:10">
      <c r="C200" s="30"/>
      <c r="D200" s="206"/>
      <c r="E200" s="206"/>
      <c r="F200" s="424"/>
      <c r="J200" s="1"/>
    </row>
    <row r="201" spans="3:10">
      <c r="C201" s="30"/>
      <c r="D201" s="206"/>
      <c r="E201" s="206"/>
      <c r="F201" s="424"/>
      <c r="J201" s="1"/>
    </row>
    <row r="202" spans="3:10">
      <c r="C202" s="30"/>
      <c r="D202" s="206"/>
      <c r="E202" s="206"/>
      <c r="F202" s="424"/>
      <c r="J202" s="1"/>
    </row>
    <row r="203" spans="3:10">
      <c r="C203" s="30"/>
      <c r="D203" s="206"/>
      <c r="E203" s="206"/>
      <c r="F203" s="424"/>
      <c r="J203" s="1"/>
    </row>
    <row r="204" spans="3:10">
      <c r="C204" s="30"/>
      <c r="D204" s="206"/>
      <c r="E204" s="206"/>
      <c r="F204" s="424"/>
      <c r="J204" s="1"/>
    </row>
    <row r="205" spans="3:10">
      <c r="C205" s="30"/>
      <c r="D205" s="206"/>
      <c r="E205" s="206"/>
      <c r="F205" s="424"/>
      <c r="J205" s="1"/>
    </row>
    <row r="206" spans="3:10">
      <c r="C206" s="30"/>
      <c r="D206" s="206"/>
      <c r="E206" s="206"/>
      <c r="F206" s="424"/>
      <c r="J206" s="1"/>
    </row>
    <row r="207" spans="3:10">
      <c r="C207" s="30"/>
      <c r="D207" s="206"/>
      <c r="E207" s="206"/>
      <c r="F207" s="424"/>
      <c r="J207" s="1"/>
    </row>
    <row r="208" spans="3:10">
      <c r="C208" s="30"/>
      <c r="D208" s="206"/>
      <c r="E208" s="206"/>
      <c r="F208" s="424"/>
      <c r="J208" s="1"/>
    </row>
    <row r="209" spans="3:10" ht="37.5" customHeight="1">
      <c r="C209" s="30"/>
      <c r="D209" s="206"/>
      <c r="E209" s="206"/>
      <c r="F209" s="424"/>
      <c r="J209" s="1"/>
    </row>
    <row r="210" spans="3:10">
      <c r="C210" s="30"/>
      <c r="D210" s="206"/>
      <c r="E210" s="206"/>
      <c r="F210" s="424"/>
      <c r="J210" s="1"/>
    </row>
    <row r="211" spans="3:10">
      <c r="C211" s="30"/>
      <c r="D211" s="206"/>
      <c r="E211" s="206"/>
      <c r="F211" s="424"/>
      <c r="J211" s="1"/>
    </row>
    <row r="212" spans="3:10">
      <c r="C212" s="30"/>
      <c r="D212" s="206"/>
      <c r="E212" s="206"/>
      <c r="F212" s="424"/>
      <c r="J212" s="1"/>
    </row>
    <row r="213" spans="3:10">
      <c r="C213" s="30"/>
      <c r="D213" s="206"/>
      <c r="E213" s="206"/>
      <c r="F213" s="424"/>
      <c r="J213" s="1"/>
    </row>
    <row r="214" spans="3:10">
      <c r="C214" s="30"/>
      <c r="D214" s="206"/>
      <c r="E214" s="206"/>
      <c r="F214" s="424"/>
      <c r="J214" s="1"/>
    </row>
    <row r="215" spans="3:10">
      <c r="C215" s="30"/>
      <c r="D215" s="206"/>
      <c r="E215" s="206"/>
      <c r="F215" s="424"/>
      <c r="J215" s="1"/>
    </row>
    <row r="216" spans="3:10">
      <c r="C216" s="30"/>
      <c r="D216" s="206"/>
      <c r="E216" s="206"/>
      <c r="F216" s="424"/>
      <c r="J216" s="1"/>
    </row>
    <row r="217" spans="3:10" ht="40.5" customHeight="1">
      <c r="C217" s="30"/>
      <c r="D217" s="206"/>
      <c r="E217" s="206"/>
      <c r="F217" s="424"/>
      <c r="J217" s="1"/>
    </row>
    <row r="218" spans="3:10">
      <c r="C218" s="30"/>
      <c r="D218" s="206"/>
      <c r="E218" s="206"/>
      <c r="F218" s="424"/>
      <c r="J218" s="1"/>
    </row>
    <row r="219" spans="3:10">
      <c r="C219" s="30"/>
      <c r="D219" s="206"/>
      <c r="E219" s="206"/>
      <c r="F219" s="424"/>
      <c r="J219" s="1"/>
    </row>
    <row r="220" spans="3:10">
      <c r="C220" s="30"/>
      <c r="D220" s="206"/>
      <c r="E220" s="206"/>
      <c r="F220" s="424"/>
      <c r="J220" s="1"/>
    </row>
    <row r="221" spans="3:10" ht="53.25" customHeight="1">
      <c r="C221" s="30"/>
      <c r="D221" s="206"/>
      <c r="E221" s="206"/>
      <c r="F221" s="424"/>
      <c r="J221" s="1"/>
    </row>
    <row r="222" spans="3:10">
      <c r="C222" s="30"/>
      <c r="D222" s="206"/>
      <c r="E222" s="206"/>
      <c r="F222" s="424"/>
      <c r="J222" s="1"/>
    </row>
    <row r="223" spans="3:10">
      <c r="C223" s="30"/>
      <c r="D223" s="206"/>
      <c r="E223" s="206"/>
      <c r="F223" s="424"/>
      <c r="J223" s="1"/>
    </row>
    <row r="224" spans="3:10" ht="15" customHeight="1">
      <c r="C224" s="30"/>
      <c r="D224" s="206"/>
      <c r="E224" s="206"/>
      <c r="F224" s="424"/>
      <c r="J224" s="1"/>
    </row>
    <row r="225" spans="3:10">
      <c r="C225" s="30"/>
      <c r="D225" s="206"/>
      <c r="E225" s="206"/>
      <c r="F225" s="424"/>
      <c r="J225" s="1"/>
    </row>
    <row r="226" spans="3:10">
      <c r="C226" s="30"/>
      <c r="D226" s="206"/>
      <c r="E226" s="206"/>
      <c r="F226" s="424"/>
      <c r="J226" s="1"/>
    </row>
    <row r="227" spans="3:10" ht="14.25" customHeight="1">
      <c r="C227" s="30"/>
      <c r="D227" s="206"/>
      <c r="E227" s="206"/>
      <c r="F227" s="424"/>
      <c r="J227" s="1"/>
    </row>
    <row r="228" spans="3:10">
      <c r="C228" s="30"/>
      <c r="D228" s="206"/>
      <c r="E228" s="206"/>
      <c r="F228" s="424"/>
      <c r="J228" s="1"/>
    </row>
    <row r="229" spans="3:10">
      <c r="C229" s="30"/>
      <c r="D229" s="206"/>
      <c r="E229" s="206"/>
      <c r="F229" s="424"/>
      <c r="J229" s="1"/>
    </row>
    <row r="230" spans="3:10">
      <c r="C230" s="30"/>
      <c r="D230" s="206"/>
      <c r="E230" s="206"/>
      <c r="F230" s="424"/>
      <c r="J230" s="1"/>
    </row>
    <row r="231" spans="3:10">
      <c r="C231" s="30"/>
      <c r="D231" s="206"/>
      <c r="E231" s="206"/>
      <c r="F231" s="424"/>
      <c r="J231" s="1"/>
    </row>
    <row r="232" spans="3:10">
      <c r="C232" s="30"/>
      <c r="D232" s="206"/>
      <c r="E232" s="206"/>
      <c r="F232" s="424"/>
      <c r="J232" s="1"/>
    </row>
    <row r="233" spans="3:10">
      <c r="C233" s="30"/>
      <c r="D233" s="206"/>
      <c r="E233" s="206"/>
      <c r="F233" s="424"/>
      <c r="J233" s="1"/>
    </row>
    <row r="234" spans="3:10">
      <c r="C234" s="30"/>
      <c r="D234" s="206"/>
      <c r="E234" s="206"/>
      <c r="F234" s="424"/>
      <c r="J234" s="1"/>
    </row>
    <row r="235" spans="3:10">
      <c r="C235" s="30"/>
      <c r="D235" s="206"/>
      <c r="E235" s="206"/>
      <c r="F235" s="424"/>
      <c r="J235" s="1"/>
    </row>
    <row r="236" spans="3:10">
      <c r="C236" s="30"/>
      <c r="D236" s="206"/>
      <c r="E236" s="206"/>
      <c r="F236" s="424"/>
      <c r="J236" s="1"/>
    </row>
    <row r="237" spans="3:10" ht="12.75" customHeight="1">
      <c r="C237" s="30"/>
      <c r="D237" s="206"/>
      <c r="E237" s="206"/>
      <c r="F237" s="424"/>
      <c r="J237" s="1"/>
    </row>
    <row r="238" spans="3:10">
      <c r="C238" s="30"/>
      <c r="D238" s="206"/>
      <c r="E238" s="206"/>
      <c r="F238" s="424"/>
      <c r="J238" s="1"/>
    </row>
    <row r="239" spans="3:10" ht="14.25" customHeight="1">
      <c r="C239" s="30"/>
      <c r="D239" s="206"/>
      <c r="E239" s="206"/>
      <c r="F239" s="424"/>
      <c r="J239" s="1"/>
    </row>
    <row r="240" spans="3:10">
      <c r="C240" s="30"/>
      <c r="D240" s="206"/>
      <c r="E240" s="206"/>
      <c r="F240" s="424"/>
      <c r="J240" s="1"/>
    </row>
    <row r="241" spans="3:10" ht="51" customHeight="1">
      <c r="C241" s="30"/>
      <c r="D241" s="206"/>
      <c r="E241" s="206"/>
      <c r="F241" s="424"/>
      <c r="J241" s="1"/>
    </row>
    <row r="242" spans="3:10" ht="12.75" customHeight="1">
      <c r="C242" s="30"/>
      <c r="D242" s="206"/>
      <c r="E242" s="206"/>
      <c r="F242" s="424"/>
      <c r="J242" s="1"/>
    </row>
    <row r="243" spans="3:10">
      <c r="C243" s="30"/>
      <c r="D243" s="206"/>
      <c r="E243" s="206"/>
      <c r="F243" s="424"/>
      <c r="J243" s="1"/>
    </row>
    <row r="244" spans="3:10">
      <c r="C244" s="30"/>
      <c r="D244" s="206"/>
      <c r="E244" s="206"/>
      <c r="F244" s="424"/>
      <c r="J244" s="1"/>
    </row>
    <row r="245" spans="3:10">
      <c r="C245" s="30"/>
      <c r="D245" s="206"/>
      <c r="E245" s="206"/>
      <c r="F245" s="424"/>
      <c r="J245" s="1"/>
    </row>
    <row r="246" spans="3:10">
      <c r="C246" s="30"/>
      <c r="D246" s="206"/>
      <c r="E246" s="206"/>
      <c r="F246" s="424"/>
      <c r="J246" s="1"/>
    </row>
    <row r="247" spans="3:10">
      <c r="C247" s="30"/>
      <c r="D247" s="206"/>
      <c r="E247" s="206"/>
      <c r="F247" s="424"/>
      <c r="J247" s="1"/>
    </row>
    <row r="248" spans="3:10">
      <c r="C248" s="30"/>
      <c r="D248" s="206"/>
      <c r="E248" s="206"/>
      <c r="F248" s="424"/>
      <c r="J248" s="1"/>
    </row>
    <row r="249" spans="3:10">
      <c r="C249" s="30"/>
      <c r="D249" s="206"/>
      <c r="E249" s="206"/>
      <c r="F249" s="424"/>
      <c r="J249" s="1"/>
    </row>
    <row r="250" spans="3:10">
      <c r="C250" s="30"/>
      <c r="D250" s="206"/>
      <c r="E250" s="206"/>
      <c r="F250" s="424"/>
      <c r="J250" s="1"/>
    </row>
    <row r="251" spans="3:10" ht="15" customHeight="1">
      <c r="C251" s="30"/>
      <c r="D251" s="206"/>
      <c r="E251" s="206"/>
      <c r="F251" s="424"/>
      <c r="J251" s="1"/>
    </row>
    <row r="252" spans="3:10">
      <c r="C252" s="30"/>
      <c r="D252" s="206"/>
      <c r="E252" s="206"/>
      <c r="F252" s="424"/>
      <c r="J252" s="1"/>
    </row>
    <row r="253" spans="3:10" ht="147.75" customHeight="1">
      <c r="C253" s="30"/>
      <c r="D253" s="206"/>
      <c r="E253" s="206"/>
      <c r="F253" s="424"/>
      <c r="J253" s="1"/>
    </row>
    <row r="254" spans="3:10" ht="82.5" customHeight="1">
      <c r="C254" s="30"/>
      <c r="D254" s="206"/>
      <c r="E254" s="206"/>
      <c r="F254" s="424"/>
      <c r="J254" s="1"/>
    </row>
    <row r="255" spans="3:10" ht="12.75" customHeight="1">
      <c r="C255" s="30"/>
      <c r="D255" s="206"/>
      <c r="E255" s="206"/>
      <c r="F255" s="424"/>
      <c r="J255" s="1"/>
    </row>
    <row r="256" spans="3:10" ht="106.5" customHeight="1">
      <c r="C256" s="30"/>
      <c r="D256" s="206"/>
      <c r="E256" s="206"/>
      <c r="F256" s="424"/>
      <c r="J256" s="1"/>
    </row>
    <row r="257" spans="3:10" ht="227.25" customHeight="1">
      <c r="C257" s="30"/>
      <c r="D257" s="206"/>
      <c r="E257" s="206"/>
      <c r="F257" s="424"/>
      <c r="J257" s="1"/>
    </row>
    <row r="258" spans="3:10" ht="135" customHeight="1">
      <c r="C258" s="30"/>
      <c r="D258" s="206"/>
      <c r="E258" s="206"/>
      <c r="F258" s="424"/>
      <c r="J258" s="1"/>
    </row>
    <row r="259" spans="3:10" ht="81" customHeight="1">
      <c r="C259" s="30"/>
      <c r="D259" s="206"/>
      <c r="E259" s="206"/>
      <c r="F259" s="424"/>
      <c r="J259" s="1"/>
    </row>
    <row r="260" spans="3:10" ht="14.25" customHeight="1">
      <c r="C260" s="30"/>
      <c r="D260" s="206"/>
      <c r="E260" s="206"/>
      <c r="F260" s="424"/>
      <c r="J260" s="1"/>
    </row>
    <row r="261" spans="3:10" ht="13.5" customHeight="1">
      <c r="C261" s="30"/>
      <c r="D261" s="206"/>
      <c r="E261" s="206"/>
      <c r="F261" s="424"/>
      <c r="J261" s="1"/>
    </row>
    <row r="262" spans="3:10" ht="39" customHeight="1">
      <c r="C262" s="30"/>
      <c r="D262" s="206"/>
      <c r="E262" s="206"/>
      <c r="F262" s="424"/>
      <c r="J262" s="1"/>
    </row>
    <row r="263" spans="3:10" ht="27" customHeight="1">
      <c r="C263" s="30"/>
      <c r="D263" s="206"/>
      <c r="E263" s="206"/>
      <c r="F263" s="424"/>
      <c r="J263" s="1"/>
    </row>
    <row r="264" spans="3:10">
      <c r="C264" s="30"/>
      <c r="D264" s="206"/>
      <c r="E264" s="206"/>
      <c r="F264" s="424"/>
      <c r="J264" s="1"/>
    </row>
    <row r="265" spans="3:10">
      <c r="C265" s="30"/>
      <c r="D265" s="206"/>
      <c r="E265" s="206"/>
      <c r="F265" s="424"/>
      <c r="J265" s="1"/>
    </row>
    <row r="266" spans="3:10">
      <c r="C266" s="30"/>
      <c r="D266" s="206"/>
      <c r="E266" s="206"/>
      <c r="F266" s="424"/>
      <c r="J266" s="1"/>
    </row>
    <row r="267" spans="3:10">
      <c r="C267" s="30"/>
      <c r="D267" s="206"/>
      <c r="E267" s="206"/>
      <c r="F267" s="424"/>
      <c r="J267" s="1"/>
    </row>
    <row r="268" spans="3:10">
      <c r="C268" s="30"/>
      <c r="D268" s="206"/>
      <c r="E268" s="206"/>
      <c r="F268" s="424"/>
      <c r="J268" s="1"/>
    </row>
    <row r="269" spans="3:10">
      <c r="C269" s="30"/>
      <c r="D269" s="206"/>
      <c r="E269" s="206"/>
      <c r="F269" s="424"/>
      <c r="J269" s="1"/>
    </row>
    <row r="270" spans="3:10">
      <c r="C270" s="30"/>
      <c r="D270" s="206"/>
      <c r="E270" s="206"/>
      <c r="F270" s="424"/>
      <c r="J270" s="1"/>
    </row>
    <row r="271" spans="3:10">
      <c r="C271" s="30"/>
      <c r="D271" s="206"/>
      <c r="E271" s="206"/>
      <c r="F271" s="424"/>
      <c r="J271" s="1"/>
    </row>
    <row r="272" spans="3:10" ht="12.75" customHeight="1">
      <c r="C272" s="30"/>
      <c r="D272" s="206"/>
      <c r="E272" s="206"/>
      <c r="F272" s="424"/>
      <c r="J272" s="1"/>
    </row>
    <row r="273" spans="3:10">
      <c r="C273" s="30"/>
      <c r="D273" s="206"/>
      <c r="E273" s="206"/>
      <c r="F273" s="424"/>
      <c r="J273" s="1"/>
    </row>
    <row r="274" spans="3:10">
      <c r="C274" s="30"/>
      <c r="D274" s="206"/>
      <c r="E274" s="206"/>
      <c r="F274" s="424"/>
      <c r="J274" s="1"/>
    </row>
    <row r="275" spans="3:10" ht="156.75" customHeight="1">
      <c r="C275" s="30"/>
      <c r="D275" s="206"/>
      <c r="E275" s="206"/>
      <c r="F275" s="424"/>
      <c r="J275" s="1"/>
    </row>
    <row r="276" spans="3:10" ht="169.5" customHeight="1">
      <c r="C276" s="30"/>
      <c r="D276" s="206"/>
      <c r="E276" s="206"/>
      <c r="F276" s="424"/>
      <c r="J276" s="1"/>
    </row>
    <row r="277" spans="3:10" ht="12.75" customHeight="1">
      <c r="C277" s="30"/>
      <c r="D277" s="206"/>
      <c r="E277" s="206"/>
      <c r="F277" s="424"/>
      <c r="J277" s="1"/>
    </row>
    <row r="278" spans="3:10" ht="168.75" customHeight="1">
      <c r="C278" s="30"/>
      <c r="D278" s="206"/>
      <c r="E278" s="206"/>
      <c r="F278" s="424"/>
      <c r="J278" s="1"/>
    </row>
    <row r="279" spans="3:10" ht="113.25" customHeight="1">
      <c r="C279" s="30"/>
      <c r="D279" s="206"/>
      <c r="E279" s="206"/>
      <c r="F279" s="424"/>
      <c r="J279" s="1"/>
    </row>
    <row r="280" spans="3:10" ht="123.75" customHeight="1">
      <c r="C280" s="30"/>
      <c r="D280" s="206"/>
      <c r="E280" s="206"/>
      <c r="F280" s="424"/>
      <c r="J280" s="1"/>
    </row>
    <row r="281" spans="3:10" ht="191.25" customHeight="1">
      <c r="C281" s="30"/>
      <c r="D281" s="206"/>
      <c r="E281" s="206"/>
      <c r="F281" s="424"/>
      <c r="J281" s="1"/>
    </row>
    <row r="282" spans="3:10" ht="13.5" customHeight="1">
      <c r="C282" s="30"/>
      <c r="D282" s="206"/>
      <c r="E282" s="206"/>
      <c r="F282" s="424"/>
      <c r="J282" s="1"/>
    </row>
    <row r="283" spans="3:10" ht="28.5" customHeight="1">
      <c r="C283" s="30"/>
      <c r="D283" s="206"/>
      <c r="E283" s="206"/>
      <c r="F283" s="424"/>
      <c r="J283" s="1"/>
    </row>
    <row r="284" spans="3:10" ht="39" customHeight="1">
      <c r="C284" s="30"/>
      <c r="D284" s="206"/>
      <c r="E284" s="206"/>
      <c r="F284" s="424"/>
      <c r="J284" s="1"/>
    </row>
    <row r="285" spans="3:10">
      <c r="C285" s="30"/>
      <c r="D285" s="206"/>
      <c r="E285" s="206"/>
      <c r="F285" s="424"/>
      <c r="J285" s="1"/>
    </row>
    <row r="286" spans="3:10">
      <c r="C286" s="30"/>
      <c r="D286" s="206"/>
      <c r="E286" s="206"/>
      <c r="F286" s="424"/>
      <c r="J286" s="1"/>
    </row>
    <row r="287" spans="3:10">
      <c r="C287" s="30"/>
      <c r="D287" s="206"/>
      <c r="E287" s="206"/>
      <c r="F287" s="424"/>
      <c r="J287" s="1"/>
    </row>
    <row r="288" spans="3:10">
      <c r="C288" s="30"/>
      <c r="D288" s="206"/>
      <c r="E288" s="206"/>
      <c r="F288" s="424"/>
      <c r="J288" s="1"/>
    </row>
    <row r="289" spans="3:10">
      <c r="C289" s="30"/>
      <c r="D289" s="206"/>
      <c r="E289" s="206"/>
      <c r="F289" s="424"/>
      <c r="J289" s="1"/>
    </row>
    <row r="290" spans="3:10">
      <c r="C290" s="30"/>
      <c r="D290" s="206"/>
      <c r="E290" s="206"/>
      <c r="F290" s="424"/>
      <c r="J290" s="1"/>
    </row>
    <row r="291" spans="3:10">
      <c r="C291" s="30"/>
      <c r="D291" s="206"/>
      <c r="E291" s="206"/>
      <c r="F291" s="424"/>
      <c r="J291" s="1"/>
    </row>
    <row r="292" spans="3:10">
      <c r="C292" s="30"/>
      <c r="D292" s="206"/>
      <c r="E292" s="206"/>
      <c r="F292" s="424"/>
      <c r="J292" s="1"/>
    </row>
    <row r="293" spans="3:10">
      <c r="C293" s="30"/>
      <c r="D293" s="206"/>
      <c r="E293" s="206"/>
      <c r="F293" s="424"/>
      <c r="J293" s="1"/>
    </row>
    <row r="294" spans="3:10">
      <c r="C294" s="30"/>
      <c r="D294" s="206"/>
      <c r="E294" s="206"/>
      <c r="F294" s="424"/>
      <c r="J294" s="1"/>
    </row>
    <row r="295" spans="3:10">
      <c r="C295" s="30"/>
      <c r="D295" s="206"/>
      <c r="E295" s="206"/>
      <c r="F295" s="424"/>
      <c r="J295" s="1"/>
    </row>
    <row r="296" spans="3:10">
      <c r="C296" s="30"/>
      <c r="D296" s="206"/>
      <c r="E296" s="206"/>
      <c r="F296" s="424"/>
      <c r="J296" s="1"/>
    </row>
    <row r="297" spans="3:10">
      <c r="C297" s="30"/>
      <c r="D297" s="206"/>
      <c r="E297" s="206"/>
      <c r="F297" s="424"/>
      <c r="J297" s="1"/>
    </row>
    <row r="298" spans="3:10">
      <c r="C298" s="30"/>
      <c r="D298" s="206"/>
      <c r="E298" s="206"/>
      <c r="F298" s="424"/>
      <c r="J298" s="1"/>
    </row>
    <row r="299" spans="3:10">
      <c r="C299" s="30"/>
      <c r="D299" s="206"/>
      <c r="E299" s="206"/>
      <c r="F299" s="424"/>
      <c r="J299" s="1"/>
    </row>
    <row r="300" spans="3:10">
      <c r="C300" s="30"/>
      <c r="D300" s="206"/>
      <c r="E300" s="206"/>
      <c r="F300" s="424"/>
      <c r="J300" s="1"/>
    </row>
    <row r="301" spans="3:10">
      <c r="C301" s="30"/>
      <c r="D301" s="206"/>
      <c r="E301" s="206"/>
      <c r="F301" s="424"/>
      <c r="J301" s="1"/>
    </row>
    <row r="302" spans="3:10">
      <c r="C302" s="30"/>
      <c r="D302" s="206"/>
      <c r="E302" s="206"/>
      <c r="F302" s="424"/>
      <c r="J302" s="1"/>
    </row>
    <row r="303" spans="3:10">
      <c r="C303" s="30"/>
      <c r="D303" s="206"/>
      <c r="E303" s="206"/>
      <c r="F303" s="424"/>
      <c r="J303" s="1"/>
    </row>
    <row r="304" spans="3:10">
      <c r="C304" s="30"/>
      <c r="D304" s="206"/>
      <c r="E304" s="206"/>
      <c r="F304" s="424"/>
      <c r="J304" s="1"/>
    </row>
    <row r="305" spans="3:10">
      <c r="C305" s="30"/>
      <c r="D305" s="206"/>
      <c r="E305" s="206"/>
      <c r="F305" s="424"/>
      <c r="J305" s="1"/>
    </row>
    <row r="306" spans="3:10">
      <c r="C306" s="30"/>
      <c r="D306" s="206"/>
      <c r="E306" s="206"/>
      <c r="F306" s="424"/>
      <c r="J306" s="1"/>
    </row>
    <row r="307" spans="3:10" ht="13.5" customHeight="1">
      <c r="C307" s="30"/>
      <c r="D307" s="206"/>
      <c r="E307" s="206"/>
      <c r="F307" s="424"/>
      <c r="J307" s="1"/>
    </row>
    <row r="308" spans="3:10">
      <c r="C308" s="30"/>
      <c r="D308" s="206"/>
      <c r="E308" s="206"/>
      <c r="F308" s="424"/>
      <c r="J308" s="1"/>
    </row>
    <row r="309" spans="3:10">
      <c r="C309" s="30"/>
      <c r="D309" s="206"/>
      <c r="E309" s="206"/>
      <c r="F309" s="424"/>
      <c r="J309" s="1"/>
    </row>
    <row r="310" spans="3:10">
      <c r="C310" s="30"/>
      <c r="D310" s="206"/>
      <c r="E310" s="206"/>
      <c r="F310" s="424"/>
      <c r="J310" s="1"/>
    </row>
    <row r="311" spans="3:10">
      <c r="C311" s="30"/>
      <c r="D311" s="206"/>
      <c r="E311" s="206"/>
      <c r="F311" s="424"/>
      <c r="J311" s="1"/>
    </row>
    <row r="312" spans="3:10">
      <c r="C312" s="30"/>
      <c r="D312" s="206"/>
      <c r="E312" s="206"/>
      <c r="F312" s="424"/>
      <c r="J312" s="1"/>
    </row>
    <row r="313" spans="3:10">
      <c r="C313" s="30"/>
      <c r="D313" s="206"/>
      <c r="E313" s="206"/>
      <c r="F313" s="424"/>
      <c r="J313" s="1"/>
    </row>
    <row r="314" spans="3:10">
      <c r="C314" s="30"/>
      <c r="D314" s="206"/>
      <c r="E314" s="206"/>
      <c r="F314" s="424"/>
      <c r="J314" s="1"/>
    </row>
    <row r="315" spans="3:10">
      <c r="C315" s="30"/>
      <c r="D315" s="206"/>
      <c r="E315" s="206"/>
      <c r="F315" s="424"/>
      <c r="J315" s="1"/>
    </row>
    <row r="316" spans="3:10">
      <c r="C316" s="30"/>
      <c r="D316" s="206"/>
      <c r="E316" s="206"/>
      <c r="F316" s="424"/>
      <c r="J316" s="1"/>
    </row>
    <row r="317" spans="3:10">
      <c r="C317" s="30"/>
      <c r="D317" s="206"/>
      <c r="E317" s="206"/>
      <c r="F317" s="424"/>
      <c r="J317" s="1"/>
    </row>
    <row r="318" spans="3:10">
      <c r="C318" s="30"/>
      <c r="D318" s="206"/>
      <c r="E318" s="206"/>
      <c r="F318" s="424"/>
      <c r="J318" s="1"/>
    </row>
    <row r="319" spans="3:10">
      <c r="C319" s="30"/>
      <c r="D319" s="206"/>
      <c r="E319" s="206"/>
      <c r="F319" s="424"/>
      <c r="J319" s="1"/>
    </row>
    <row r="320" spans="3:10">
      <c r="C320" s="30"/>
      <c r="D320" s="206"/>
      <c r="E320" s="206"/>
      <c r="F320" s="424"/>
      <c r="J320" s="1"/>
    </row>
    <row r="321" spans="3:10">
      <c r="C321" s="30"/>
      <c r="D321" s="206"/>
      <c r="E321" s="206"/>
      <c r="F321" s="424"/>
      <c r="J321" s="1"/>
    </row>
    <row r="322" spans="3:10">
      <c r="C322" s="30"/>
      <c r="D322" s="206"/>
      <c r="E322" s="206"/>
      <c r="F322" s="424"/>
      <c r="J322" s="1"/>
    </row>
    <row r="323" spans="3:10">
      <c r="C323" s="30"/>
      <c r="D323" s="206"/>
      <c r="E323" s="206"/>
      <c r="F323" s="424"/>
      <c r="J323" s="1"/>
    </row>
    <row r="324" spans="3:10">
      <c r="C324" s="30"/>
      <c r="D324" s="206"/>
      <c r="E324" s="206"/>
      <c r="F324" s="424"/>
      <c r="J324" s="1"/>
    </row>
    <row r="325" spans="3:10">
      <c r="C325" s="30"/>
      <c r="D325" s="206"/>
      <c r="E325" s="206"/>
      <c r="F325" s="424"/>
      <c r="J325" s="1"/>
    </row>
    <row r="326" spans="3:10">
      <c r="C326" s="30"/>
      <c r="D326" s="206"/>
      <c r="E326" s="206"/>
      <c r="F326" s="424"/>
      <c r="J326" s="1"/>
    </row>
    <row r="327" spans="3:10">
      <c r="C327" s="30"/>
      <c r="D327" s="206"/>
      <c r="E327" s="206"/>
      <c r="F327" s="424"/>
      <c r="J327" s="1"/>
    </row>
    <row r="328" spans="3:10">
      <c r="C328" s="30"/>
      <c r="D328" s="206"/>
      <c r="E328" s="206"/>
      <c r="F328" s="424"/>
      <c r="J328" s="1"/>
    </row>
    <row r="329" spans="3:10">
      <c r="C329" s="30"/>
      <c r="D329" s="206"/>
      <c r="E329" s="206"/>
      <c r="F329" s="424"/>
      <c r="J329" s="1"/>
    </row>
    <row r="330" spans="3:10">
      <c r="C330" s="30"/>
      <c r="D330" s="206"/>
      <c r="E330" s="206"/>
      <c r="F330" s="424"/>
      <c r="J330" s="1"/>
    </row>
    <row r="331" spans="3:10">
      <c r="C331" s="30"/>
      <c r="D331" s="206"/>
      <c r="E331" s="206"/>
      <c r="F331" s="424"/>
      <c r="J331" s="1"/>
    </row>
    <row r="332" spans="3:10">
      <c r="C332" s="30"/>
      <c r="D332" s="206"/>
      <c r="E332" s="206"/>
      <c r="F332" s="424"/>
      <c r="J332" s="1"/>
    </row>
    <row r="333" spans="3:10">
      <c r="C333" s="30"/>
      <c r="D333" s="206"/>
      <c r="E333" s="206"/>
      <c r="F333" s="424"/>
      <c r="J333" s="1"/>
    </row>
    <row r="334" spans="3:10">
      <c r="C334" s="30"/>
      <c r="D334" s="206"/>
      <c r="E334" s="206"/>
      <c r="F334" s="424"/>
      <c r="J334" s="1"/>
    </row>
    <row r="335" spans="3:10">
      <c r="C335" s="30"/>
      <c r="D335" s="206"/>
      <c r="E335" s="206"/>
      <c r="F335" s="424"/>
      <c r="J335" s="1"/>
    </row>
    <row r="336" spans="3:10">
      <c r="C336" s="30"/>
      <c r="D336" s="206"/>
      <c r="E336" s="206"/>
      <c r="F336" s="424"/>
      <c r="J336" s="1"/>
    </row>
    <row r="337" spans="3:10">
      <c r="C337" s="30"/>
      <c r="D337" s="206"/>
      <c r="E337" s="206"/>
      <c r="F337" s="424"/>
      <c r="J337" s="1"/>
    </row>
    <row r="338" spans="3:10">
      <c r="C338" s="30"/>
      <c r="D338" s="206"/>
      <c r="E338" s="206"/>
      <c r="F338" s="424"/>
      <c r="J338" s="1"/>
    </row>
    <row r="339" spans="3:10">
      <c r="C339" s="30"/>
      <c r="D339" s="206"/>
      <c r="E339" s="206"/>
      <c r="F339" s="424"/>
      <c r="J339" s="1"/>
    </row>
    <row r="340" spans="3:10" ht="15" customHeight="1">
      <c r="C340" s="30"/>
      <c r="D340" s="206"/>
      <c r="E340" s="206"/>
      <c r="F340" s="424"/>
      <c r="J340" s="1"/>
    </row>
    <row r="341" spans="3:10">
      <c r="C341" s="30"/>
      <c r="D341" s="206"/>
      <c r="E341" s="206"/>
      <c r="F341" s="424"/>
      <c r="J341" s="1"/>
    </row>
    <row r="342" spans="3:10">
      <c r="C342" s="30"/>
      <c r="D342" s="206"/>
      <c r="E342" s="206"/>
      <c r="F342" s="424"/>
      <c r="J342" s="1"/>
    </row>
    <row r="343" spans="3:10">
      <c r="C343" s="30"/>
      <c r="D343" s="206"/>
      <c r="E343" s="206"/>
      <c r="F343" s="424"/>
      <c r="J343" s="1"/>
    </row>
    <row r="344" spans="3:10" ht="12.75" customHeight="1">
      <c r="C344" s="30"/>
      <c r="D344" s="206"/>
      <c r="E344" s="206"/>
      <c r="F344" s="424"/>
      <c r="J344" s="1"/>
    </row>
    <row r="345" spans="3:10" ht="12.75" customHeight="1">
      <c r="C345" s="30"/>
      <c r="D345" s="206"/>
      <c r="E345" s="206"/>
      <c r="F345" s="424"/>
      <c r="J345" s="1"/>
    </row>
    <row r="346" spans="3:10" ht="129" customHeight="1">
      <c r="C346" s="30"/>
      <c r="D346" s="206"/>
      <c r="E346" s="206"/>
      <c r="F346" s="424"/>
      <c r="J346" s="1"/>
    </row>
    <row r="347" spans="3:10" ht="180" customHeight="1">
      <c r="C347" s="30"/>
      <c r="D347" s="206"/>
      <c r="E347" s="206"/>
      <c r="F347" s="424"/>
      <c r="J347" s="1"/>
    </row>
    <row r="348" spans="3:10" ht="80.25" customHeight="1">
      <c r="C348" s="30"/>
      <c r="D348" s="206"/>
      <c r="E348" s="206"/>
      <c r="F348" s="424"/>
      <c r="J348" s="1"/>
    </row>
    <row r="349" spans="3:10" ht="103.5" customHeight="1">
      <c r="C349" s="30"/>
      <c r="D349" s="206"/>
      <c r="E349" s="206"/>
      <c r="F349" s="424"/>
      <c r="J349" s="1"/>
    </row>
    <row r="350" spans="3:10" ht="15" customHeight="1">
      <c r="C350" s="30"/>
      <c r="D350" s="206"/>
      <c r="E350" s="206"/>
      <c r="F350" s="424"/>
      <c r="J350" s="1"/>
    </row>
    <row r="351" spans="3:10">
      <c r="C351" s="30"/>
      <c r="D351" s="206"/>
      <c r="E351" s="206"/>
      <c r="F351" s="424"/>
      <c r="J351" s="1"/>
    </row>
    <row r="352" spans="3:10" ht="27" customHeight="1">
      <c r="C352" s="30"/>
      <c r="D352" s="206"/>
      <c r="E352" s="206"/>
      <c r="F352" s="424"/>
      <c r="J352" s="1"/>
    </row>
    <row r="353" spans="3:10" ht="13.5" customHeight="1">
      <c r="C353" s="30"/>
      <c r="D353" s="206"/>
      <c r="E353" s="206"/>
      <c r="F353" s="424"/>
      <c r="J353" s="1"/>
    </row>
    <row r="354" spans="3:10" ht="53.25" customHeight="1">
      <c r="C354" s="30"/>
      <c r="D354" s="206"/>
      <c r="E354" s="206"/>
      <c r="F354" s="424"/>
      <c r="J354" s="1"/>
    </row>
    <row r="355" spans="3:10" ht="12.75" customHeight="1">
      <c r="C355" s="30"/>
      <c r="D355" s="206"/>
      <c r="E355" s="206"/>
      <c r="F355" s="424"/>
      <c r="J355" s="1"/>
    </row>
    <row r="356" spans="3:10" ht="13.5" customHeight="1">
      <c r="C356" s="30"/>
      <c r="D356" s="206"/>
      <c r="E356" s="206"/>
      <c r="F356" s="424"/>
      <c r="J356" s="1"/>
    </row>
    <row r="357" spans="3:10">
      <c r="C357" s="30"/>
      <c r="D357" s="206"/>
      <c r="E357" s="206"/>
      <c r="F357" s="424"/>
      <c r="J357" s="1"/>
    </row>
    <row r="358" spans="3:10">
      <c r="C358" s="30"/>
      <c r="D358" s="206"/>
      <c r="E358" s="206"/>
      <c r="F358" s="424"/>
      <c r="J358" s="1"/>
    </row>
    <row r="359" spans="3:10" ht="27" customHeight="1">
      <c r="C359" s="30"/>
      <c r="D359" s="206"/>
      <c r="E359" s="206"/>
      <c r="F359" s="424"/>
      <c r="J359" s="1"/>
    </row>
    <row r="360" spans="3:10" ht="12.75" customHeight="1">
      <c r="C360" s="30"/>
      <c r="D360" s="206"/>
      <c r="E360" s="206"/>
      <c r="F360" s="424"/>
      <c r="J360" s="1"/>
    </row>
    <row r="361" spans="3:10" ht="12" customHeight="1">
      <c r="C361" s="30"/>
      <c r="D361" s="206"/>
      <c r="E361" s="206"/>
      <c r="F361" s="424"/>
      <c r="J361" s="1"/>
    </row>
    <row r="362" spans="3:10">
      <c r="C362" s="30"/>
      <c r="D362" s="206"/>
      <c r="E362" s="206"/>
      <c r="F362" s="424"/>
      <c r="J362" s="1"/>
    </row>
    <row r="363" spans="3:10" ht="13.5" customHeight="1">
      <c r="C363" s="30"/>
      <c r="D363" s="206"/>
      <c r="E363" s="206"/>
      <c r="F363" s="424"/>
      <c r="J363" s="1"/>
    </row>
    <row r="364" spans="3:10">
      <c r="C364" s="30"/>
      <c r="D364" s="206"/>
      <c r="E364" s="206"/>
      <c r="F364" s="424"/>
      <c r="J364" s="1"/>
    </row>
    <row r="365" spans="3:10" ht="15.75" customHeight="1">
      <c r="C365" s="30"/>
      <c r="D365" s="206"/>
      <c r="E365" s="206"/>
      <c r="F365" s="424"/>
      <c r="J365" s="1"/>
    </row>
    <row r="366" spans="3:10">
      <c r="C366" s="30"/>
      <c r="D366" s="206"/>
      <c r="E366" s="206"/>
      <c r="F366" s="424"/>
      <c r="J366" s="1"/>
    </row>
    <row r="367" spans="3:10">
      <c r="C367" s="30"/>
      <c r="D367" s="206"/>
      <c r="E367" s="206"/>
      <c r="F367" s="424"/>
      <c r="J367" s="1"/>
    </row>
    <row r="368" spans="3:10">
      <c r="C368" s="30"/>
      <c r="D368" s="206"/>
      <c r="E368" s="206"/>
      <c r="F368" s="424"/>
      <c r="J368" s="1"/>
    </row>
    <row r="369" spans="3:10" ht="14.25" customHeight="1">
      <c r="C369" s="30"/>
      <c r="D369" s="206"/>
      <c r="E369" s="206"/>
      <c r="F369" s="424"/>
      <c r="J369" s="1"/>
    </row>
    <row r="370" spans="3:10" ht="54" customHeight="1">
      <c r="C370" s="30"/>
      <c r="D370" s="206"/>
      <c r="E370" s="206"/>
      <c r="F370" s="424"/>
      <c r="J370" s="1"/>
    </row>
    <row r="371" spans="3:10">
      <c r="C371" s="30"/>
      <c r="D371" s="206"/>
      <c r="E371" s="206"/>
      <c r="F371" s="424"/>
      <c r="J371" s="1"/>
    </row>
    <row r="372" spans="3:10">
      <c r="C372" s="30"/>
      <c r="D372" s="206"/>
      <c r="E372" s="206"/>
      <c r="F372" s="424"/>
      <c r="J372" s="1"/>
    </row>
    <row r="373" spans="3:10" ht="15" customHeight="1">
      <c r="C373" s="30"/>
      <c r="D373" s="206"/>
      <c r="E373" s="206"/>
      <c r="F373" s="424"/>
      <c r="J373" s="1"/>
    </row>
    <row r="374" spans="3:10">
      <c r="C374" s="30"/>
      <c r="D374" s="206"/>
      <c r="E374" s="206"/>
      <c r="F374" s="424"/>
      <c r="J374" s="1"/>
    </row>
    <row r="375" spans="3:10">
      <c r="C375" s="30"/>
      <c r="D375" s="206"/>
      <c r="E375" s="206"/>
      <c r="F375" s="424"/>
      <c r="J375" s="1"/>
    </row>
    <row r="376" spans="3:10">
      <c r="C376" s="30"/>
      <c r="D376" s="206"/>
      <c r="E376" s="206"/>
      <c r="F376" s="424"/>
      <c r="J376" s="1"/>
    </row>
    <row r="377" spans="3:10" ht="27.75" customHeight="1">
      <c r="C377" s="30"/>
      <c r="D377" s="206"/>
      <c r="E377" s="206"/>
      <c r="F377" s="424"/>
      <c r="J377" s="1"/>
    </row>
    <row r="378" spans="3:10">
      <c r="C378" s="30"/>
      <c r="D378" s="206"/>
      <c r="E378" s="206"/>
      <c r="F378" s="424"/>
      <c r="J378" s="1"/>
    </row>
    <row r="379" spans="3:10">
      <c r="C379" s="30"/>
      <c r="D379" s="206"/>
      <c r="E379" s="206"/>
      <c r="F379" s="424"/>
      <c r="J379" s="1"/>
    </row>
    <row r="380" spans="3:10" ht="13.5" customHeight="1">
      <c r="C380" s="30"/>
      <c r="D380" s="206"/>
      <c r="E380" s="206"/>
      <c r="F380" s="424"/>
      <c r="J380" s="1"/>
    </row>
    <row r="381" spans="3:10">
      <c r="C381" s="30"/>
      <c r="D381" s="206"/>
      <c r="E381" s="206"/>
      <c r="F381" s="424"/>
      <c r="J381" s="1"/>
    </row>
    <row r="382" spans="3:10">
      <c r="C382" s="30"/>
      <c r="D382" s="206"/>
      <c r="E382" s="206"/>
      <c r="F382" s="424"/>
      <c r="J382" s="1"/>
    </row>
    <row r="383" spans="3:10">
      <c r="C383" s="30"/>
      <c r="D383" s="206"/>
      <c r="E383" s="206"/>
      <c r="F383" s="424"/>
      <c r="J383" s="1"/>
    </row>
    <row r="384" spans="3:10">
      <c r="C384" s="30"/>
      <c r="D384" s="206"/>
      <c r="E384" s="206"/>
      <c r="F384" s="424"/>
      <c r="J384" s="1"/>
    </row>
    <row r="385" spans="3:10" ht="12.75" customHeight="1">
      <c r="C385" s="30"/>
      <c r="D385" s="206"/>
      <c r="E385" s="206"/>
      <c r="F385" s="424"/>
      <c r="J385" s="1"/>
    </row>
    <row r="386" spans="3:10">
      <c r="C386" s="30"/>
      <c r="D386" s="206"/>
      <c r="E386" s="206"/>
      <c r="F386" s="424"/>
      <c r="J386" s="1"/>
    </row>
    <row r="387" spans="3:10">
      <c r="C387" s="30"/>
      <c r="D387" s="206"/>
      <c r="E387" s="206"/>
      <c r="F387" s="424"/>
      <c r="J387" s="1"/>
    </row>
    <row r="388" spans="3:10">
      <c r="C388" s="30"/>
      <c r="D388" s="206"/>
      <c r="E388" s="206"/>
      <c r="F388" s="424"/>
      <c r="J388" s="1"/>
    </row>
    <row r="389" spans="3:10">
      <c r="C389" s="30"/>
      <c r="D389" s="206"/>
      <c r="E389" s="206"/>
      <c r="F389" s="424"/>
      <c r="J389" s="1"/>
    </row>
    <row r="390" spans="3:10">
      <c r="C390" s="30"/>
      <c r="D390" s="206"/>
      <c r="E390" s="206"/>
      <c r="F390" s="424"/>
      <c r="J390" s="1"/>
    </row>
    <row r="391" spans="3:10">
      <c r="C391" s="30"/>
      <c r="D391" s="206"/>
      <c r="E391" s="206"/>
      <c r="F391" s="424"/>
      <c r="J391" s="1"/>
    </row>
    <row r="392" spans="3:10">
      <c r="C392" s="30"/>
      <c r="D392" s="206"/>
      <c r="E392" s="206"/>
      <c r="F392" s="424"/>
      <c r="J392" s="1"/>
    </row>
    <row r="393" spans="3:10" ht="15" customHeight="1">
      <c r="C393" s="30"/>
      <c r="D393" s="206"/>
      <c r="E393" s="206"/>
      <c r="F393" s="424"/>
      <c r="J393" s="1"/>
    </row>
    <row r="394" spans="3:10">
      <c r="C394" s="30"/>
      <c r="D394" s="206"/>
      <c r="E394" s="206"/>
      <c r="F394" s="424"/>
      <c r="J394" s="1"/>
    </row>
    <row r="395" spans="3:10">
      <c r="C395" s="30"/>
      <c r="D395" s="206"/>
      <c r="E395" s="206"/>
      <c r="F395" s="424"/>
      <c r="J395" s="1"/>
    </row>
    <row r="396" spans="3:10">
      <c r="C396" s="30"/>
      <c r="D396" s="206"/>
      <c r="E396" s="206"/>
      <c r="F396" s="424"/>
      <c r="J396" s="1"/>
    </row>
    <row r="397" spans="3:10">
      <c r="C397" s="30"/>
      <c r="D397" s="206"/>
      <c r="E397" s="206"/>
      <c r="F397" s="424"/>
      <c r="J397" s="1"/>
    </row>
    <row r="398" spans="3:10">
      <c r="C398" s="30"/>
      <c r="D398" s="206"/>
      <c r="E398" s="206"/>
      <c r="F398" s="424"/>
      <c r="J398" s="1"/>
    </row>
    <row r="399" spans="3:10">
      <c r="C399" s="30"/>
      <c r="D399" s="206"/>
      <c r="E399" s="206"/>
      <c r="F399" s="424"/>
      <c r="J399" s="1"/>
    </row>
    <row r="400" spans="3:10">
      <c r="C400" s="30"/>
      <c r="D400" s="206"/>
      <c r="E400" s="206"/>
      <c r="F400" s="424"/>
      <c r="J400" s="1"/>
    </row>
    <row r="401" spans="3:10">
      <c r="C401" s="30"/>
      <c r="D401" s="206"/>
      <c r="E401" s="206"/>
      <c r="F401" s="424"/>
      <c r="J401" s="1"/>
    </row>
    <row r="402" spans="3:10">
      <c r="C402" s="30"/>
      <c r="D402" s="206"/>
      <c r="E402" s="206"/>
      <c r="F402" s="424"/>
      <c r="J402" s="1"/>
    </row>
    <row r="403" spans="3:10">
      <c r="C403" s="30"/>
      <c r="D403" s="206"/>
      <c r="E403" s="206"/>
      <c r="F403" s="424"/>
      <c r="J403" s="1"/>
    </row>
    <row r="404" spans="3:10">
      <c r="C404" s="30"/>
      <c r="D404" s="206"/>
      <c r="E404" s="206"/>
      <c r="F404" s="424"/>
      <c r="J404" s="1"/>
    </row>
    <row r="405" spans="3:10">
      <c r="C405" s="30"/>
      <c r="D405" s="206"/>
      <c r="E405" s="206"/>
      <c r="F405" s="424"/>
      <c r="J405" s="1"/>
    </row>
    <row r="406" spans="3:10">
      <c r="C406" s="30"/>
      <c r="D406" s="206"/>
      <c r="E406" s="206"/>
      <c r="F406" s="424"/>
      <c r="J406" s="1"/>
    </row>
    <row r="407" spans="3:10">
      <c r="C407" s="30"/>
      <c r="D407" s="206"/>
      <c r="E407" s="206"/>
      <c r="F407" s="424"/>
      <c r="J407" s="1"/>
    </row>
    <row r="408" spans="3:10">
      <c r="C408" s="30"/>
      <c r="D408" s="206"/>
      <c r="E408" s="206"/>
      <c r="F408" s="424"/>
      <c r="J408" s="1"/>
    </row>
    <row r="409" spans="3:10">
      <c r="C409" s="30"/>
      <c r="D409" s="206"/>
      <c r="E409" s="206"/>
      <c r="F409" s="424"/>
      <c r="J409" s="1"/>
    </row>
    <row r="410" spans="3:10">
      <c r="C410" s="30"/>
      <c r="D410" s="206"/>
      <c r="E410" s="206"/>
      <c r="F410" s="424"/>
      <c r="J410" s="1"/>
    </row>
    <row r="411" spans="3:10">
      <c r="C411" s="30"/>
      <c r="D411" s="206"/>
      <c r="E411" s="206"/>
      <c r="F411" s="424"/>
      <c r="J411" s="1"/>
    </row>
    <row r="412" spans="3:10">
      <c r="C412" s="30"/>
      <c r="D412" s="206"/>
      <c r="E412" s="206"/>
      <c r="F412" s="424"/>
      <c r="J412" s="1"/>
    </row>
    <row r="413" spans="3:10">
      <c r="C413" s="30"/>
      <c r="D413" s="206"/>
      <c r="E413" s="206"/>
      <c r="F413" s="424"/>
      <c r="J413" s="1"/>
    </row>
    <row r="414" spans="3:10">
      <c r="C414" s="30"/>
      <c r="D414" s="206"/>
      <c r="E414" s="206"/>
      <c r="F414" s="424"/>
      <c r="J414" s="1"/>
    </row>
    <row r="415" spans="3:10">
      <c r="C415" s="30"/>
      <c r="D415" s="206"/>
      <c r="E415" s="206"/>
      <c r="F415" s="424"/>
      <c r="J415" s="1"/>
    </row>
    <row r="416" spans="3:10">
      <c r="C416" s="30"/>
      <c r="D416" s="206"/>
      <c r="E416" s="206"/>
      <c r="F416" s="424"/>
      <c r="J416" s="1"/>
    </row>
    <row r="417" spans="3:10">
      <c r="C417" s="30"/>
      <c r="D417" s="206"/>
      <c r="E417" s="206"/>
      <c r="F417" s="424"/>
      <c r="J417" s="1"/>
    </row>
    <row r="418" spans="3:10">
      <c r="C418" s="30"/>
      <c r="D418" s="206"/>
      <c r="E418" s="206"/>
      <c r="F418" s="424"/>
      <c r="J418" s="1"/>
    </row>
    <row r="419" spans="3:10">
      <c r="C419" s="30"/>
      <c r="D419" s="206"/>
      <c r="E419" s="206"/>
      <c r="F419" s="424"/>
      <c r="J419" s="1"/>
    </row>
    <row r="420" spans="3:10">
      <c r="C420" s="30"/>
      <c r="D420" s="206"/>
      <c r="E420" s="206"/>
      <c r="F420" s="424"/>
      <c r="J420" s="1"/>
    </row>
    <row r="421" spans="3:10">
      <c r="C421" s="30"/>
      <c r="D421" s="206"/>
      <c r="E421" s="206"/>
      <c r="F421" s="424"/>
      <c r="J421" s="1"/>
    </row>
    <row r="422" spans="3:10">
      <c r="C422" s="30"/>
      <c r="D422" s="206"/>
      <c r="E422" s="206"/>
      <c r="F422" s="424"/>
      <c r="J422" s="1"/>
    </row>
    <row r="423" spans="3:10">
      <c r="C423" s="30"/>
      <c r="D423" s="206"/>
      <c r="E423" s="206"/>
      <c r="F423" s="424"/>
      <c r="J423" s="1"/>
    </row>
    <row r="424" spans="3:10">
      <c r="C424" s="30"/>
      <c r="D424" s="206"/>
      <c r="E424" s="206"/>
      <c r="F424" s="424"/>
      <c r="J424" s="1"/>
    </row>
    <row r="425" spans="3:10">
      <c r="C425" s="30"/>
      <c r="D425" s="206"/>
      <c r="E425" s="206"/>
      <c r="F425" s="424"/>
      <c r="J425" s="1"/>
    </row>
    <row r="426" spans="3:10">
      <c r="C426" s="30"/>
      <c r="D426" s="206"/>
      <c r="E426" s="206"/>
      <c r="F426" s="424"/>
      <c r="J426" s="1"/>
    </row>
    <row r="427" spans="3:10">
      <c r="C427" s="30"/>
      <c r="D427" s="206"/>
      <c r="E427" s="206"/>
      <c r="F427" s="424"/>
      <c r="J427" s="1"/>
    </row>
    <row r="428" spans="3:10">
      <c r="C428" s="30"/>
      <c r="D428" s="206"/>
      <c r="E428" s="206"/>
      <c r="F428" s="424"/>
      <c r="J428" s="1"/>
    </row>
    <row r="429" spans="3:10">
      <c r="C429" s="30"/>
      <c r="D429" s="206"/>
      <c r="E429" s="206"/>
      <c r="F429" s="424"/>
      <c r="J429" s="1"/>
    </row>
    <row r="430" spans="3:10">
      <c r="C430" s="30"/>
      <c r="D430" s="206"/>
      <c r="E430" s="206"/>
      <c r="F430" s="424"/>
      <c r="J430" s="1"/>
    </row>
    <row r="431" spans="3:10">
      <c r="C431" s="30"/>
      <c r="D431" s="206"/>
      <c r="E431" s="206"/>
      <c r="F431" s="424"/>
      <c r="J431" s="1"/>
    </row>
    <row r="432" spans="3:10" ht="52.5" customHeight="1">
      <c r="C432" s="30"/>
      <c r="D432" s="206"/>
      <c r="E432" s="206"/>
      <c r="F432" s="424"/>
      <c r="J432" s="1"/>
    </row>
    <row r="433" spans="3:10">
      <c r="C433" s="30"/>
      <c r="D433" s="206"/>
      <c r="E433" s="206"/>
      <c r="F433" s="424"/>
      <c r="J433" s="1"/>
    </row>
    <row r="434" spans="3:10">
      <c r="C434" s="30"/>
      <c r="D434" s="206"/>
      <c r="E434" s="206"/>
      <c r="F434" s="424"/>
      <c r="J434" s="1"/>
    </row>
    <row r="435" spans="3:10">
      <c r="C435" s="30"/>
      <c r="D435" s="206"/>
      <c r="E435" s="206"/>
      <c r="F435" s="424"/>
      <c r="J435" s="1"/>
    </row>
    <row r="436" spans="3:10">
      <c r="C436" s="30"/>
      <c r="D436" s="206"/>
      <c r="E436" s="206"/>
      <c r="F436" s="424"/>
      <c r="J436" s="1"/>
    </row>
    <row r="437" spans="3:10">
      <c r="C437" s="30"/>
      <c r="D437" s="206"/>
      <c r="E437" s="206"/>
      <c r="F437" s="424"/>
      <c r="J437" s="1"/>
    </row>
    <row r="438" spans="3:10" ht="51.75" customHeight="1">
      <c r="C438" s="30"/>
      <c r="D438" s="206"/>
      <c r="E438" s="206"/>
      <c r="F438" s="424"/>
      <c r="J438" s="1"/>
    </row>
    <row r="439" spans="3:10">
      <c r="C439" s="30"/>
      <c r="D439" s="206"/>
      <c r="E439" s="206"/>
      <c r="F439" s="424"/>
      <c r="J439" s="1"/>
    </row>
    <row r="440" spans="3:10">
      <c r="C440" s="30"/>
      <c r="D440" s="206"/>
      <c r="E440" s="206"/>
      <c r="F440" s="424"/>
      <c r="J440" s="1"/>
    </row>
    <row r="441" spans="3:10" ht="54.75" customHeight="1">
      <c r="C441" s="30"/>
      <c r="D441" s="206"/>
      <c r="E441" s="206"/>
      <c r="F441" s="424"/>
      <c r="J441" s="1"/>
    </row>
    <row r="442" spans="3:10" ht="13.5" customHeight="1">
      <c r="C442" s="30"/>
      <c r="D442" s="206"/>
      <c r="E442" s="206"/>
      <c r="F442" s="424"/>
      <c r="J442" s="1"/>
    </row>
    <row r="443" spans="3:10" ht="13.5" customHeight="1">
      <c r="C443" s="30"/>
      <c r="D443" s="206"/>
      <c r="E443" s="206"/>
      <c r="F443" s="424"/>
      <c r="J443" s="1"/>
    </row>
    <row r="444" spans="3:10">
      <c r="C444" s="30"/>
      <c r="D444" s="206"/>
      <c r="E444" s="206"/>
      <c r="F444" s="424"/>
      <c r="J444" s="1"/>
    </row>
    <row r="445" spans="3:10" ht="88.5" customHeight="1">
      <c r="C445" s="30"/>
      <c r="D445" s="206"/>
      <c r="E445" s="206"/>
      <c r="F445" s="424"/>
      <c r="J445" s="1"/>
    </row>
    <row r="446" spans="3:10" ht="54" customHeight="1">
      <c r="C446" s="30"/>
      <c r="D446" s="206"/>
      <c r="E446" s="206"/>
      <c r="F446" s="424"/>
      <c r="J446" s="1"/>
    </row>
    <row r="447" spans="3:10">
      <c r="C447" s="30"/>
      <c r="D447" s="206"/>
      <c r="E447" s="206"/>
      <c r="F447" s="424"/>
      <c r="J447" s="1"/>
    </row>
    <row r="448" spans="3:10">
      <c r="C448" s="30"/>
      <c r="D448" s="206"/>
      <c r="E448" s="206"/>
      <c r="F448" s="424"/>
      <c r="J448" s="1"/>
    </row>
    <row r="449" spans="3:10" ht="55.5" customHeight="1">
      <c r="C449" s="30"/>
      <c r="D449" s="206"/>
      <c r="E449" s="206"/>
      <c r="F449" s="424"/>
      <c r="J449" s="1"/>
    </row>
    <row r="450" spans="3:10">
      <c r="C450" s="30"/>
      <c r="D450" s="206"/>
      <c r="E450" s="206"/>
      <c r="F450" s="424"/>
      <c r="J450" s="1"/>
    </row>
    <row r="451" spans="3:10">
      <c r="C451" s="30"/>
      <c r="D451" s="206"/>
      <c r="E451" s="206"/>
      <c r="F451" s="424"/>
      <c r="J451" s="1"/>
    </row>
    <row r="452" spans="3:10">
      <c r="C452" s="30"/>
      <c r="D452" s="206"/>
      <c r="E452" s="206"/>
      <c r="F452" s="424"/>
      <c r="J452" s="1"/>
    </row>
    <row r="453" spans="3:10" ht="51" customHeight="1">
      <c r="C453" s="30"/>
      <c r="D453" s="206"/>
      <c r="E453" s="206"/>
      <c r="F453" s="424"/>
      <c r="J453" s="1"/>
    </row>
    <row r="454" spans="3:10" ht="56.25" customHeight="1">
      <c r="C454" s="30"/>
      <c r="D454" s="206"/>
      <c r="E454" s="206"/>
      <c r="F454" s="424"/>
      <c r="J454" s="1"/>
    </row>
    <row r="455" spans="3:10">
      <c r="C455" s="30"/>
      <c r="D455" s="206"/>
      <c r="E455" s="206"/>
      <c r="F455" s="424"/>
      <c r="J455" s="1"/>
    </row>
    <row r="456" spans="3:10">
      <c r="C456" s="30"/>
      <c r="D456" s="206"/>
      <c r="E456" s="206"/>
      <c r="F456" s="424"/>
      <c r="J456" s="1"/>
    </row>
    <row r="457" spans="3:10" ht="54.75" customHeight="1">
      <c r="C457" s="30"/>
      <c r="D457" s="206"/>
      <c r="E457" s="206"/>
      <c r="F457" s="424"/>
      <c r="J457" s="1"/>
    </row>
    <row r="458" spans="3:10">
      <c r="C458" s="30"/>
      <c r="D458" s="206"/>
      <c r="E458" s="206"/>
      <c r="F458" s="424"/>
      <c r="J458" s="1"/>
    </row>
    <row r="459" spans="3:10">
      <c r="C459" s="30"/>
      <c r="D459" s="206"/>
      <c r="E459" s="206"/>
      <c r="F459" s="424"/>
      <c r="J459" s="1"/>
    </row>
    <row r="460" spans="3:10" ht="15.75" customHeight="1">
      <c r="C460" s="30"/>
      <c r="D460" s="206"/>
      <c r="E460" s="206"/>
      <c r="F460" s="424"/>
      <c r="J460" s="1"/>
    </row>
    <row r="461" spans="3:10" ht="39.75" customHeight="1">
      <c r="C461" s="30"/>
      <c r="D461" s="206"/>
      <c r="E461" s="206"/>
      <c r="F461" s="424"/>
      <c r="J461" s="1"/>
    </row>
    <row r="462" spans="3:10">
      <c r="C462" s="30"/>
      <c r="D462" s="206"/>
      <c r="E462" s="206"/>
      <c r="F462" s="424"/>
      <c r="J462" s="1"/>
    </row>
    <row r="463" spans="3:10">
      <c r="C463" s="30"/>
      <c r="D463" s="206"/>
      <c r="E463" s="206"/>
      <c r="F463" s="424"/>
      <c r="J463" s="1"/>
    </row>
    <row r="464" spans="3:10">
      <c r="C464" s="30"/>
      <c r="D464" s="206"/>
      <c r="E464" s="206"/>
      <c r="F464" s="424"/>
      <c r="J464" s="1"/>
    </row>
    <row r="465" spans="3:10">
      <c r="C465" s="30"/>
      <c r="D465" s="206"/>
      <c r="E465" s="206"/>
      <c r="F465" s="424"/>
      <c r="J465" s="1"/>
    </row>
    <row r="466" spans="3:10">
      <c r="C466" s="30"/>
      <c r="D466" s="206"/>
      <c r="E466" s="206"/>
      <c r="F466" s="424"/>
      <c r="J466" s="1"/>
    </row>
    <row r="467" spans="3:10">
      <c r="C467" s="30"/>
      <c r="D467" s="206"/>
      <c r="E467" s="206"/>
      <c r="F467" s="424"/>
      <c r="J467" s="1"/>
    </row>
    <row r="468" spans="3:10">
      <c r="C468" s="30"/>
      <c r="D468" s="206"/>
      <c r="E468" s="206"/>
      <c r="F468" s="424"/>
      <c r="J468" s="1"/>
    </row>
    <row r="469" spans="3:10">
      <c r="C469" s="30"/>
      <c r="D469" s="206"/>
      <c r="E469" s="206"/>
      <c r="F469" s="424"/>
      <c r="J469" s="1"/>
    </row>
    <row r="470" spans="3:10">
      <c r="C470" s="30"/>
      <c r="D470" s="206"/>
      <c r="E470" s="206"/>
      <c r="F470" s="424"/>
      <c r="J470" s="1"/>
    </row>
    <row r="471" spans="3:10">
      <c r="C471" s="30"/>
      <c r="D471" s="206"/>
      <c r="E471" s="206"/>
      <c r="F471" s="424"/>
      <c r="J471" s="1"/>
    </row>
    <row r="472" spans="3:10">
      <c r="C472" s="30"/>
      <c r="D472" s="206"/>
      <c r="E472" s="206"/>
      <c r="F472" s="424"/>
      <c r="J472" s="1"/>
    </row>
    <row r="473" spans="3:10">
      <c r="C473" s="30"/>
      <c r="D473" s="206"/>
      <c r="E473" s="206"/>
      <c r="F473" s="424"/>
      <c r="J473" s="1"/>
    </row>
    <row r="474" spans="3:10">
      <c r="C474" s="30"/>
      <c r="D474" s="206"/>
      <c r="E474" s="206"/>
      <c r="F474" s="424"/>
      <c r="J474" s="1"/>
    </row>
    <row r="475" spans="3:10">
      <c r="C475" s="30"/>
      <c r="D475" s="206"/>
      <c r="E475" s="206"/>
      <c r="F475" s="424"/>
      <c r="J475" s="1"/>
    </row>
    <row r="476" spans="3:10">
      <c r="C476" s="30"/>
      <c r="D476" s="206"/>
      <c r="E476" s="206"/>
      <c r="F476" s="424"/>
      <c r="J476" s="1"/>
    </row>
    <row r="477" spans="3:10">
      <c r="C477" s="30"/>
      <c r="D477" s="206"/>
      <c r="E477" s="206"/>
      <c r="F477" s="424"/>
      <c r="J477" s="1"/>
    </row>
    <row r="478" spans="3:10">
      <c r="C478" s="30"/>
      <c r="D478" s="206"/>
      <c r="E478" s="206"/>
      <c r="F478" s="424"/>
      <c r="J478" s="1"/>
    </row>
    <row r="479" spans="3:10">
      <c r="C479" s="30"/>
      <c r="D479" s="206"/>
      <c r="E479" s="206"/>
      <c r="F479" s="424"/>
      <c r="J479" s="1"/>
    </row>
    <row r="480" spans="3:10">
      <c r="C480" s="30"/>
      <c r="D480" s="206"/>
      <c r="E480" s="206"/>
      <c r="F480" s="424"/>
      <c r="J480" s="1"/>
    </row>
    <row r="481" spans="3:10">
      <c r="C481" s="30"/>
      <c r="D481" s="206"/>
      <c r="E481" s="206"/>
      <c r="F481" s="424"/>
      <c r="J481" s="1"/>
    </row>
    <row r="482" spans="3:10">
      <c r="C482" s="30"/>
      <c r="D482" s="206"/>
      <c r="E482" s="206"/>
      <c r="F482" s="424"/>
      <c r="J482" s="1"/>
    </row>
    <row r="483" spans="3:10">
      <c r="C483" s="30"/>
      <c r="D483" s="206"/>
      <c r="E483" s="206"/>
      <c r="F483" s="424"/>
      <c r="J483" s="1"/>
    </row>
    <row r="484" spans="3:10">
      <c r="C484" s="30"/>
      <c r="D484" s="206"/>
      <c r="E484" s="206"/>
      <c r="F484" s="424"/>
      <c r="J484" s="1"/>
    </row>
    <row r="485" spans="3:10">
      <c r="C485" s="30"/>
      <c r="D485" s="206"/>
      <c r="E485" s="206"/>
      <c r="F485" s="424"/>
      <c r="J485" s="1"/>
    </row>
    <row r="486" spans="3:10">
      <c r="C486" s="30"/>
      <c r="D486" s="206"/>
      <c r="E486" s="206"/>
      <c r="F486" s="424"/>
      <c r="J486" s="1"/>
    </row>
    <row r="487" spans="3:10">
      <c r="C487" s="30"/>
      <c r="D487" s="206"/>
      <c r="E487" s="206"/>
      <c r="F487" s="424"/>
      <c r="J487" s="1"/>
    </row>
    <row r="488" spans="3:10">
      <c r="C488" s="30"/>
      <c r="D488" s="206"/>
      <c r="E488" s="206"/>
      <c r="F488" s="424"/>
      <c r="J488" s="1"/>
    </row>
    <row r="489" spans="3:10" ht="14.25" customHeight="1">
      <c r="C489" s="30"/>
      <c r="D489" s="206"/>
      <c r="E489" s="206"/>
      <c r="F489" s="424"/>
      <c r="J489" s="1"/>
    </row>
    <row r="490" spans="3:10">
      <c r="C490" s="30"/>
      <c r="D490" s="206"/>
      <c r="E490" s="206"/>
      <c r="F490" s="424"/>
      <c r="J490" s="1"/>
    </row>
    <row r="491" spans="3:10" ht="28.5" customHeight="1">
      <c r="C491" s="30"/>
      <c r="D491" s="206"/>
      <c r="E491" s="206"/>
      <c r="F491" s="424"/>
      <c r="J491" s="1"/>
    </row>
    <row r="492" spans="3:10">
      <c r="C492" s="30"/>
      <c r="D492" s="206"/>
      <c r="E492" s="206"/>
      <c r="F492" s="424"/>
      <c r="J492" s="1"/>
    </row>
    <row r="493" spans="3:10">
      <c r="C493" s="30"/>
      <c r="D493" s="206"/>
      <c r="E493" s="206"/>
      <c r="F493" s="424"/>
      <c r="J493" s="1"/>
    </row>
    <row r="494" spans="3:10" ht="15" customHeight="1">
      <c r="C494" s="30"/>
      <c r="D494" s="206"/>
      <c r="E494" s="206"/>
      <c r="F494" s="424"/>
      <c r="J494" s="1"/>
    </row>
    <row r="495" spans="3:10">
      <c r="C495" s="30"/>
      <c r="D495" s="206"/>
      <c r="E495" s="206"/>
      <c r="F495" s="424"/>
      <c r="J495" s="1"/>
    </row>
    <row r="496" spans="3:10">
      <c r="C496" s="30"/>
      <c r="D496" s="206"/>
      <c r="E496" s="206"/>
      <c r="F496" s="424"/>
      <c r="J496" s="1"/>
    </row>
    <row r="497" spans="3:10">
      <c r="C497" s="30"/>
      <c r="D497" s="206"/>
      <c r="E497" s="206"/>
      <c r="F497" s="424"/>
      <c r="J497" s="1"/>
    </row>
    <row r="498" spans="3:10">
      <c r="C498" s="30"/>
      <c r="D498" s="206"/>
      <c r="E498" s="206"/>
      <c r="F498" s="424"/>
      <c r="J498" s="1"/>
    </row>
    <row r="499" spans="3:10" ht="15" customHeight="1">
      <c r="C499" s="30"/>
      <c r="D499" s="206"/>
      <c r="E499" s="206"/>
      <c r="F499" s="424"/>
      <c r="J499" s="1"/>
    </row>
    <row r="500" spans="3:10" ht="26.25" customHeight="1">
      <c r="C500" s="30"/>
      <c r="D500" s="206"/>
      <c r="E500" s="206"/>
      <c r="F500" s="424"/>
      <c r="J500" s="1"/>
    </row>
    <row r="501" spans="3:10">
      <c r="C501" s="30"/>
      <c r="D501" s="206"/>
      <c r="E501" s="206"/>
      <c r="F501" s="424"/>
      <c r="J501" s="1"/>
    </row>
    <row r="502" spans="3:10">
      <c r="C502" s="30"/>
      <c r="D502" s="206"/>
      <c r="E502" s="206"/>
      <c r="F502" s="424"/>
      <c r="J502" s="1"/>
    </row>
    <row r="503" spans="3:10">
      <c r="C503" s="30"/>
      <c r="D503" s="206"/>
      <c r="E503" s="206"/>
      <c r="F503" s="424"/>
      <c r="J503" s="1"/>
    </row>
    <row r="504" spans="3:10">
      <c r="C504" s="30"/>
      <c r="D504" s="206"/>
      <c r="E504" s="206"/>
      <c r="F504" s="424"/>
      <c r="J504" s="1"/>
    </row>
    <row r="505" spans="3:10">
      <c r="C505" s="30"/>
      <c r="D505" s="206"/>
      <c r="E505" s="206"/>
      <c r="F505" s="424"/>
      <c r="J505" s="1"/>
    </row>
    <row r="506" spans="3:10">
      <c r="C506" s="30"/>
      <c r="D506" s="206"/>
      <c r="E506" s="206"/>
      <c r="F506" s="424"/>
      <c r="J506" s="1"/>
    </row>
    <row r="507" spans="3:10">
      <c r="C507" s="30"/>
      <c r="D507" s="206"/>
      <c r="E507" s="206"/>
      <c r="F507" s="424"/>
      <c r="J507" s="1"/>
    </row>
    <row r="508" spans="3:10">
      <c r="C508" s="30"/>
      <c r="D508" s="206"/>
      <c r="E508" s="206"/>
      <c r="F508" s="424"/>
      <c r="J508" s="1"/>
    </row>
    <row r="509" spans="3:10">
      <c r="C509" s="30"/>
      <c r="D509" s="206"/>
      <c r="E509" s="206"/>
      <c r="F509" s="424"/>
      <c r="J509" s="1"/>
    </row>
    <row r="510" spans="3:10">
      <c r="C510" s="30"/>
      <c r="D510" s="206"/>
      <c r="E510" s="206"/>
      <c r="F510" s="424"/>
      <c r="J510" s="1"/>
    </row>
    <row r="511" spans="3:10">
      <c r="C511" s="30"/>
      <c r="D511" s="206"/>
      <c r="E511" s="206"/>
      <c r="F511" s="424"/>
      <c r="J511" s="1"/>
    </row>
    <row r="512" spans="3:10">
      <c r="C512" s="30"/>
      <c r="D512" s="206"/>
      <c r="E512" s="206"/>
      <c r="F512" s="424"/>
      <c r="J512" s="1"/>
    </row>
    <row r="513" spans="3:10">
      <c r="C513" s="30"/>
      <c r="D513" s="206"/>
      <c r="E513" s="206"/>
      <c r="F513" s="424"/>
      <c r="J513" s="1"/>
    </row>
    <row r="514" spans="3:10">
      <c r="C514" s="30"/>
      <c r="D514" s="206"/>
      <c r="E514" s="206"/>
      <c r="F514" s="424"/>
      <c r="J514" s="1"/>
    </row>
    <row r="515" spans="3:10">
      <c r="C515" s="30"/>
      <c r="D515" s="206"/>
      <c r="E515" s="206"/>
      <c r="F515" s="424"/>
      <c r="J515" s="1"/>
    </row>
    <row r="516" spans="3:10">
      <c r="C516" s="30"/>
      <c r="D516" s="206"/>
      <c r="E516" s="206"/>
      <c r="F516" s="424"/>
      <c r="J516" s="1"/>
    </row>
    <row r="517" spans="3:10">
      <c r="C517" s="30"/>
      <c r="D517" s="206"/>
      <c r="E517" s="206"/>
      <c r="F517" s="424"/>
      <c r="J517" s="1"/>
    </row>
    <row r="518" spans="3:10">
      <c r="C518" s="30"/>
      <c r="D518" s="206"/>
      <c r="E518" s="206"/>
      <c r="F518" s="424"/>
      <c r="J518" s="1"/>
    </row>
    <row r="519" spans="3:10">
      <c r="C519" s="30"/>
      <c r="D519" s="206"/>
      <c r="E519" s="206"/>
      <c r="F519" s="424"/>
      <c r="J519" s="1"/>
    </row>
    <row r="520" spans="3:10">
      <c r="C520" s="30"/>
      <c r="D520" s="206"/>
      <c r="E520" s="206"/>
      <c r="F520" s="424"/>
      <c r="J520" s="1"/>
    </row>
    <row r="521" spans="3:10">
      <c r="C521" s="30"/>
      <c r="D521" s="206"/>
      <c r="E521" s="206"/>
      <c r="F521" s="424"/>
      <c r="J521" s="1"/>
    </row>
    <row r="522" spans="3:10">
      <c r="C522" s="30"/>
      <c r="D522" s="206"/>
      <c r="E522" s="206"/>
      <c r="F522" s="424"/>
      <c r="J522" s="1"/>
    </row>
    <row r="523" spans="3:10">
      <c r="C523" s="30"/>
      <c r="D523" s="206"/>
      <c r="E523" s="206"/>
      <c r="F523" s="424"/>
      <c r="J523" s="1"/>
    </row>
    <row r="524" spans="3:10">
      <c r="C524" s="30"/>
      <c r="D524" s="206"/>
      <c r="E524" s="206"/>
      <c r="F524" s="424"/>
      <c r="J524" s="1"/>
    </row>
    <row r="525" spans="3:10">
      <c r="C525" s="30"/>
      <c r="D525" s="206"/>
      <c r="E525" s="206"/>
      <c r="F525" s="424"/>
      <c r="J525" s="1"/>
    </row>
    <row r="526" spans="3:10">
      <c r="C526" s="30"/>
      <c r="D526" s="206"/>
      <c r="E526" s="206"/>
      <c r="F526" s="424"/>
      <c r="J526" s="1"/>
    </row>
    <row r="527" spans="3:10" ht="16.5" customHeight="1">
      <c r="C527" s="30"/>
      <c r="D527" s="206"/>
      <c r="E527" s="206"/>
      <c r="F527" s="424"/>
      <c r="J527" s="1"/>
    </row>
    <row r="528" spans="3:10">
      <c r="C528" s="30"/>
      <c r="D528" s="206"/>
      <c r="E528" s="206"/>
      <c r="F528" s="424"/>
      <c r="J528" s="1"/>
    </row>
    <row r="529" spans="3:10">
      <c r="C529" s="30"/>
      <c r="D529" s="206"/>
      <c r="E529" s="206"/>
      <c r="F529" s="424"/>
      <c r="J529" s="1"/>
    </row>
    <row r="530" spans="3:10">
      <c r="C530" s="30"/>
      <c r="D530" s="206"/>
      <c r="E530" s="206"/>
      <c r="F530" s="424"/>
      <c r="J530" s="1"/>
    </row>
    <row r="531" spans="3:10">
      <c r="C531" s="30"/>
      <c r="D531" s="206"/>
      <c r="E531" s="206"/>
      <c r="F531" s="424"/>
      <c r="J531" s="1"/>
    </row>
    <row r="532" spans="3:10">
      <c r="C532" s="30"/>
      <c r="D532" s="206"/>
      <c r="E532" s="206"/>
      <c r="F532" s="424"/>
      <c r="J532" s="1"/>
    </row>
    <row r="533" spans="3:10">
      <c r="C533" s="30"/>
      <c r="D533" s="206"/>
      <c r="E533" s="206"/>
      <c r="F533" s="424"/>
      <c r="J533" s="1"/>
    </row>
    <row r="534" spans="3:10">
      <c r="C534" s="30"/>
      <c r="D534" s="206"/>
      <c r="E534" s="206"/>
      <c r="F534" s="424"/>
      <c r="J534" s="1"/>
    </row>
    <row r="535" spans="3:10">
      <c r="C535" s="30"/>
      <c r="D535" s="206"/>
      <c r="E535" s="206"/>
      <c r="F535" s="424"/>
      <c r="J535" s="1"/>
    </row>
    <row r="536" spans="3:10">
      <c r="C536" s="30"/>
      <c r="D536" s="206"/>
      <c r="E536" s="206"/>
      <c r="F536" s="424"/>
      <c r="J536" s="1"/>
    </row>
    <row r="537" spans="3:10">
      <c r="C537" s="30"/>
      <c r="D537" s="206"/>
      <c r="E537" s="206"/>
      <c r="F537" s="424"/>
      <c r="J537" s="1"/>
    </row>
    <row r="538" spans="3:10">
      <c r="C538" s="30"/>
      <c r="D538" s="206"/>
      <c r="E538" s="206"/>
      <c r="F538" s="424"/>
      <c r="J538" s="1"/>
    </row>
    <row r="539" spans="3:10">
      <c r="C539" s="30"/>
      <c r="D539" s="206"/>
      <c r="E539" s="206"/>
      <c r="F539" s="424"/>
      <c r="J539" s="1"/>
    </row>
    <row r="540" spans="3:10">
      <c r="C540" s="30"/>
      <c r="D540" s="206"/>
      <c r="E540" s="221"/>
      <c r="F540" s="424"/>
      <c r="J540" s="1"/>
    </row>
    <row r="541" spans="3:10">
      <c r="C541" s="30"/>
      <c r="D541" s="206"/>
      <c r="E541" s="206"/>
      <c r="F541" s="424"/>
      <c r="J541" s="1"/>
    </row>
    <row r="542" spans="3:10">
      <c r="C542" s="30"/>
      <c r="D542" s="206"/>
      <c r="E542" s="206"/>
      <c r="F542" s="424"/>
      <c r="J542" s="1"/>
    </row>
    <row r="543" spans="3:10">
      <c r="C543" s="30"/>
      <c r="D543" s="206"/>
      <c r="E543" s="206"/>
      <c r="F543" s="424"/>
      <c r="J543" s="1"/>
    </row>
    <row r="544" spans="3:10">
      <c r="C544" s="30"/>
      <c r="D544" s="206"/>
      <c r="E544" s="206"/>
      <c r="F544" s="424"/>
      <c r="J544" s="1"/>
    </row>
    <row r="545" spans="3:10">
      <c r="C545" s="30"/>
      <c r="D545" s="206"/>
      <c r="E545" s="206"/>
      <c r="F545" s="424"/>
      <c r="J545" s="1"/>
    </row>
    <row r="546" spans="3:10">
      <c r="C546" s="30"/>
      <c r="D546" s="206"/>
      <c r="E546" s="206"/>
      <c r="F546" s="424"/>
      <c r="J546" s="1"/>
    </row>
    <row r="547" spans="3:10">
      <c r="C547" s="30"/>
      <c r="D547" s="206"/>
      <c r="E547" s="206"/>
      <c r="F547" s="424"/>
      <c r="J547" s="1"/>
    </row>
    <row r="548" spans="3:10">
      <c r="C548" s="30"/>
      <c r="D548" s="206"/>
      <c r="E548" s="206"/>
      <c r="F548" s="424"/>
      <c r="J548" s="1"/>
    </row>
    <row r="549" spans="3:10">
      <c r="C549" s="30"/>
      <c r="D549" s="206"/>
      <c r="E549" s="206"/>
      <c r="F549" s="424"/>
      <c r="J549" s="1"/>
    </row>
    <row r="550" spans="3:10">
      <c r="C550" s="30"/>
      <c r="D550" s="206"/>
      <c r="E550" s="206"/>
      <c r="F550" s="424"/>
      <c r="J550" s="1"/>
    </row>
    <row r="551" spans="3:10">
      <c r="C551" s="30"/>
      <c r="D551" s="206"/>
      <c r="E551" s="206"/>
      <c r="F551" s="424"/>
      <c r="J551" s="1"/>
    </row>
    <row r="552" spans="3:10">
      <c r="C552" s="30"/>
      <c r="D552" s="206"/>
      <c r="E552" s="206"/>
      <c r="F552" s="424"/>
      <c r="J552" s="1"/>
    </row>
    <row r="553" spans="3:10">
      <c r="C553" s="30"/>
      <c r="D553" s="206"/>
      <c r="E553" s="206"/>
      <c r="F553" s="424"/>
      <c r="J553" s="1"/>
    </row>
    <row r="554" spans="3:10" ht="53.25" customHeight="1">
      <c r="C554" s="30"/>
      <c r="D554" s="206"/>
      <c r="E554" s="206"/>
      <c r="F554" s="424"/>
      <c r="J554" s="1"/>
    </row>
    <row r="555" spans="3:10" ht="13.5" customHeight="1">
      <c r="C555" s="30"/>
      <c r="D555" s="206"/>
      <c r="E555" s="206"/>
      <c r="F555" s="424"/>
      <c r="J555" s="1"/>
    </row>
    <row r="556" spans="3:10">
      <c r="C556" s="30"/>
      <c r="D556" s="206"/>
      <c r="E556" s="206"/>
      <c r="F556" s="424"/>
      <c r="J556" s="1"/>
    </row>
    <row r="557" spans="3:10">
      <c r="C557" s="30"/>
      <c r="D557" s="206"/>
      <c r="E557" s="206"/>
      <c r="F557" s="424"/>
      <c r="J557" s="1"/>
    </row>
    <row r="558" spans="3:10" ht="66.75" customHeight="1">
      <c r="C558" s="30"/>
      <c r="D558" s="206"/>
      <c r="E558" s="206"/>
      <c r="F558" s="424"/>
      <c r="J558" s="1"/>
    </row>
    <row r="559" spans="3:10" ht="14.25" customHeight="1">
      <c r="C559" s="30"/>
      <c r="D559" s="206"/>
      <c r="E559" s="206"/>
      <c r="F559" s="424"/>
      <c r="J559" s="1"/>
    </row>
    <row r="560" spans="3:10">
      <c r="C560" s="30"/>
      <c r="D560" s="206"/>
      <c r="E560" s="206"/>
      <c r="F560" s="424"/>
      <c r="J560" s="1"/>
    </row>
    <row r="561" spans="3:10">
      <c r="C561" s="30"/>
      <c r="D561" s="206"/>
      <c r="E561" s="206"/>
      <c r="F561" s="424"/>
      <c r="J561" s="1"/>
    </row>
    <row r="562" spans="3:10">
      <c r="C562" s="30"/>
      <c r="D562" s="206"/>
      <c r="E562" s="206"/>
      <c r="F562" s="424"/>
      <c r="J562" s="1"/>
    </row>
    <row r="563" spans="3:10" ht="12.75" customHeight="1">
      <c r="C563" s="30"/>
      <c r="D563" s="206"/>
      <c r="E563" s="206"/>
      <c r="F563" s="424"/>
      <c r="J563" s="1"/>
    </row>
    <row r="564" spans="3:10">
      <c r="C564" s="30"/>
      <c r="D564" s="206"/>
      <c r="E564" s="206"/>
      <c r="F564" s="424"/>
      <c r="J564" s="1"/>
    </row>
    <row r="565" spans="3:10">
      <c r="C565" s="30"/>
      <c r="D565" s="206"/>
      <c r="E565" s="206"/>
      <c r="F565" s="424"/>
      <c r="J565" s="1"/>
    </row>
    <row r="566" spans="3:10">
      <c r="C566" s="30"/>
      <c r="D566" s="206"/>
      <c r="E566" s="206"/>
      <c r="F566" s="424"/>
      <c r="J566" s="1"/>
    </row>
    <row r="567" spans="3:10">
      <c r="C567" s="30"/>
      <c r="D567" s="206"/>
      <c r="E567" s="206"/>
      <c r="F567" s="424"/>
      <c r="J567" s="1"/>
    </row>
    <row r="568" spans="3:10">
      <c r="C568" s="30"/>
      <c r="D568" s="206"/>
      <c r="E568" s="206"/>
      <c r="F568" s="424"/>
      <c r="J568" s="1"/>
    </row>
    <row r="569" spans="3:10">
      <c r="C569" s="30"/>
      <c r="D569" s="206"/>
      <c r="E569" s="206"/>
      <c r="F569" s="424"/>
      <c r="J569" s="1"/>
    </row>
    <row r="570" spans="3:10">
      <c r="C570" s="30"/>
      <c r="D570" s="206"/>
      <c r="E570" s="206"/>
      <c r="F570" s="424"/>
      <c r="J570" s="1"/>
    </row>
    <row r="571" spans="3:10">
      <c r="C571" s="30"/>
      <c r="D571" s="206"/>
      <c r="E571" s="206"/>
      <c r="F571" s="424"/>
      <c r="J571" s="1"/>
    </row>
    <row r="572" spans="3:10">
      <c r="C572" s="30"/>
      <c r="D572" s="206"/>
      <c r="E572" s="206"/>
      <c r="F572" s="424"/>
      <c r="J572" s="1"/>
    </row>
    <row r="573" spans="3:10">
      <c r="C573" s="30"/>
      <c r="D573" s="206"/>
      <c r="E573" s="206"/>
      <c r="F573" s="424"/>
      <c r="J573" s="1"/>
    </row>
    <row r="574" spans="3:10">
      <c r="C574" s="30"/>
      <c r="D574" s="206"/>
      <c r="E574" s="206"/>
      <c r="F574" s="424"/>
      <c r="J574" s="1"/>
    </row>
    <row r="575" spans="3:10">
      <c r="C575" s="30"/>
      <c r="D575" s="206"/>
      <c r="E575" s="206"/>
      <c r="F575" s="424"/>
      <c r="J575" s="1"/>
    </row>
    <row r="576" spans="3:10">
      <c r="C576" s="30"/>
      <c r="D576" s="206"/>
      <c r="E576" s="206"/>
      <c r="F576" s="424"/>
      <c r="J576" s="1"/>
    </row>
    <row r="577" spans="3:10">
      <c r="C577" s="30"/>
      <c r="D577" s="206"/>
      <c r="E577" s="206"/>
      <c r="F577" s="424"/>
      <c r="J577" s="1"/>
    </row>
    <row r="578" spans="3:10">
      <c r="C578" s="30"/>
      <c r="D578" s="206"/>
      <c r="E578" s="206"/>
      <c r="F578" s="424"/>
      <c r="J578" s="1"/>
    </row>
    <row r="579" spans="3:10" ht="55.5" customHeight="1">
      <c r="C579" s="30"/>
      <c r="D579" s="206"/>
      <c r="E579" s="206"/>
      <c r="F579" s="424"/>
      <c r="J579" s="1"/>
    </row>
    <row r="580" spans="3:10">
      <c r="C580" s="30"/>
      <c r="D580" s="206"/>
      <c r="E580" s="206"/>
      <c r="F580" s="424"/>
      <c r="J580" s="1"/>
    </row>
    <row r="581" spans="3:10">
      <c r="C581" s="30"/>
      <c r="D581" s="206"/>
      <c r="E581" s="206"/>
      <c r="F581" s="424"/>
      <c r="J581" s="1"/>
    </row>
    <row r="582" spans="3:10">
      <c r="C582" s="30"/>
      <c r="D582" s="206"/>
      <c r="E582" s="206"/>
      <c r="F582" s="424"/>
      <c r="J582" s="1"/>
    </row>
    <row r="583" spans="3:10">
      <c r="C583" s="30"/>
      <c r="D583" s="206"/>
      <c r="E583" s="206"/>
      <c r="F583" s="424"/>
      <c r="J583" s="1"/>
    </row>
    <row r="584" spans="3:10">
      <c r="C584" s="30"/>
      <c r="D584" s="206"/>
      <c r="E584" s="206"/>
      <c r="F584" s="424"/>
      <c r="J584" s="1"/>
    </row>
    <row r="585" spans="3:10">
      <c r="C585" s="30"/>
      <c r="D585" s="206"/>
      <c r="E585" s="206"/>
      <c r="F585" s="424"/>
      <c r="J585" s="1"/>
    </row>
    <row r="586" spans="3:10" ht="12.75" customHeight="1">
      <c r="C586" s="30"/>
      <c r="D586" s="206"/>
      <c r="E586" s="206"/>
      <c r="F586" s="424"/>
      <c r="J586" s="1"/>
    </row>
    <row r="587" spans="3:10">
      <c r="C587" s="30"/>
      <c r="D587" s="206"/>
      <c r="E587" s="206"/>
      <c r="F587" s="424"/>
      <c r="J587" s="1"/>
    </row>
    <row r="588" spans="3:10">
      <c r="C588" s="30"/>
      <c r="D588" s="206"/>
      <c r="E588" s="206"/>
      <c r="F588" s="424"/>
      <c r="J588" s="1"/>
    </row>
    <row r="589" spans="3:10">
      <c r="C589" s="30"/>
      <c r="D589" s="206"/>
      <c r="E589" s="206"/>
      <c r="F589" s="424"/>
      <c r="J589" s="1"/>
    </row>
    <row r="590" spans="3:10">
      <c r="C590" s="30"/>
      <c r="D590" s="206"/>
      <c r="E590" s="206"/>
      <c r="F590" s="424"/>
      <c r="J590" s="1"/>
    </row>
    <row r="591" spans="3:10">
      <c r="C591" s="30"/>
      <c r="D591" s="206"/>
      <c r="E591" s="206"/>
      <c r="F591" s="424"/>
      <c r="J591" s="1"/>
    </row>
    <row r="592" spans="3:10">
      <c r="C592" s="30"/>
      <c r="D592" s="206"/>
      <c r="E592" s="206"/>
      <c r="F592" s="424"/>
      <c r="J592" s="1"/>
    </row>
    <row r="593" spans="3:10">
      <c r="C593" s="30"/>
      <c r="D593" s="206"/>
      <c r="E593" s="206"/>
      <c r="F593" s="424"/>
      <c r="J593" s="1"/>
    </row>
    <row r="594" spans="3:10">
      <c r="C594" s="30"/>
      <c r="D594" s="206"/>
      <c r="E594" s="206"/>
      <c r="F594" s="424"/>
      <c r="J594" s="1"/>
    </row>
    <row r="595" spans="3:10">
      <c r="C595" s="30"/>
      <c r="D595" s="206"/>
      <c r="E595" s="206"/>
      <c r="F595" s="424"/>
      <c r="J595" s="1"/>
    </row>
    <row r="596" spans="3:10">
      <c r="C596" s="30"/>
      <c r="D596" s="206"/>
      <c r="E596" s="206"/>
      <c r="F596" s="424"/>
      <c r="J596" s="1"/>
    </row>
    <row r="597" spans="3:10">
      <c r="C597" s="30"/>
      <c r="D597" s="206"/>
      <c r="E597" s="206"/>
      <c r="F597" s="424"/>
      <c r="J597" s="1"/>
    </row>
    <row r="598" spans="3:10">
      <c r="C598" s="30"/>
      <c r="D598" s="206"/>
      <c r="E598" s="206"/>
      <c r="F598" s="424"/>
      <c r="J598" s="1"/>
    </row>
    <row r="599" spans="3:10">
      <c r="C599" s="30"/>
      <c r="D599" s="206"/>
      <c r="E599" s="206"/>
      <c r="F599" s="424"/>
      <c r="J599" s="1"/>
    </row>
    <row r="600" spans="3:10">
      <c r="C600" s="30"/>
      <c r="D600" s="206"/>
      <c r="E600" s="206"/>
      <c r="F600" s="424"/>
      <c r="J600" s="1"/>
    </row>
    <row r="601" spans="3:10" ht="15.75" customHeight="1">
      <c r="C601" s="30"/>
      <c r="D601" s="206"/>
      <c r="E601" s="206"/>
      <c r="F601" s="424"/>
      <c r="J601" s="1"/>
    </row>
    <row r="602" spans="3:10">
      <c r="C602" s="30"/>
      <c r="D602" s="206"/>
      <c r="E602" s="206"/>
      <c r="F602" s="424"/>
      <c r="J602" s="1"/>
    </row>
    <row r="603" spans="3:10">
      <c r="C603" s="30"/>
      <c r="D603" s="206"/>
      <c r="E603" s="206"/>
      <c r="F603" s="424"/>
      <c r="J603" s="1"/>
    </row>
    <row r="604" spans="3:10" ht="13.5" customHeight="1">
      <c r="C604" s="30"/>
      <c r="D604" s="206"/>
      <c r="E604" s="206"/>
      <c r="F604" s="424"/>
      <c r="J604" s="1"/>
    </row>
    <row r="605" spans="3:10">
      <c r="C605" s="30"/>
      <c r="D605" s="206"/>
      <c r="E605" s="206"/>
      <c r="F605" s="424"/>
      <c r="J605" s="1"/>
    </row>
    <row r="606" spans="3:10">
      <c r="C606" s="30"/>
      <c r="D606" s="206"/>
      <c r="E606" s="206"/>
      <c r="F606" s="424"/>
      <c r="J606" s="1"/>
    </row>
    <row r="607" spans="3:10">
      <c r="C607" s="30"/>
      <c r="D607" s="206"/>
      <c r="E607" s="206"/>
      <c r="F607" s="424"/>
      <c r="J607" s="1"/>
    </row>
    <row r="608" spans="3:10">
      <c r="C608" s="30"/>
      <c r="D608" s="206"/>
      <c r="E608" s="206"/>
      <c r="F608" s="424"/>
      <c r="J608" s="1"/>
    </row>
    <row r="609" spans="3:10">
      <c r="C609" s="30"/>
      <c r="D609" s="206"/>
      <c r="E609" s="206"/>
      <c r="F609" s="424"/>
      <c r="J609" s="1"/>
    </row>
    <row r="610" spans="3:10">
      <c r="C610" s="30"/>
      <c r="D610" s="206"/>
      <c r="E610" s="206"/>
      <c r="F610" s="424"/>
      <c r="J610" s="1"/>
    </row>
    <row r="611" spans="3:10">
      <c r="C611" s="30"/>
      <c r="D611" s="206"/>
      <c r="E611" s="206"/>
      <c r="F611" s="424"/>
      <c r="J611" s="1"/>
    </row>
    <row r="612" spans="3:10">
      <c r="C612" s="30"/>
      <c r="D612" s="206"/>
      <c r="E612" s="206"/>
      <c r="F612" s="424"/>
      <c r="J612" s="1"/>
    </row>
    <row r="613" spans="3:10">
      <c r="C613" s="30"/>
      <c r="D613" s="206"/>
      <c r="E613" s="206"/>
      <c r="F613" s="424"/>
      <c r="J613" s="1"/>
    </row>
    <row r="614" spans="3:10">
      <c r="C614" s="30"/>
      <c r="D614" s="206"/>
      <c r="E614" s="206"/>
      <c r="F614" s="424"/>
      <c r="J614" s="1"/>
    </row>
    <row r="615" spans="3:10">
      <c r="C615" s="30"/>
      <c r="D615" s="206"/>
      <c r="E615" s="206"/>
      <c r="F615" s="424"/>
      <c r="J615" s="1"/>
    </row>
    <row r="616" spans="3:10">
      <c r="C616" s="30"/>
      <c r="D616" s="206"/>
      <c r="E616" s="206"/>
      <c r="F616" s="424"/>
      <c r="J616" s="1"/>
    </row>
    <row r="617" spans="3:10">
      <c r="C617" s="30"/>
      <c r="D617" s="206"/>
      <c r="E617" s="206"/>
      <c r="F617" s="424"/>
      <c r="J617" s="1"/>
    </row>
    <row r="618" spans="3:10">
      <c r="C618" s="30"/>
      <c r="D618" s="206"/>
      <c r="E618" s="206"/>
      <c r="F618" s="424"/>
      <c r="J618" s="1"/>
    </row>
    <row r="619" spans="3:10">
      <c r="C619" s="30"/>
      <c r="D619" s="206"/>
      <c r="E619" s="206"/>
      <c r="F619" s="424"/>
      <c r="J619" s="1"/>
    </row>
    <row r="620" spans="3:10">
      <c r="C620" s="30"/>
      <c r="D620" s="206"/>
      <c r="E620" s="206"/>
      <c r="F620" s="424"/>
      <c r="J620" s="1"/>
    </row>
    <row r="621" spans="3:10">
      <c r="C621" s="30"/>
      <c r="D621" s="206"/>
      <c r="E621" s="206"/>
      <c r="F621" s="424"/>
      <c r="J621" s="1"/>
    </row>
    <row r="622" spans="3:10">
      <c r="C622" s="30"/>
      <c r="D622" s="206"/>
      <c r="E622" s="206"/>
      <c r="F622" s="424"/>
      <c r="J622" s="1"/>
    </row>
    <row r="623" spans="3:10">
      <c r="C623" s="30"/>
      <c r="D623" s="206"/>
      <c r="E623" s="206"/>
      <c r="F623" s="424"/>
      <c r="J623" s="1"/>
    </row>
    <row r="624" spans="3:10">
      <c r="C624" s="30"/>
      <c r="D624" s="206"/>
      <c r="E624" s="206"/>
      <c r="F624" s="424"/>
      <c r="J624" s="1"/>
    </row>
    <row r="625" spans="3:10">
      <c r="C625" s="30"/>
      <c r="D625" s="206"/>
      <c r="E625" s="206"/>
      <c r="F625" s="424"/>
      <c r="J625" s="1"/>
    </row>
    <row r="626" spans="3:10">
      <c r="C626" s="30"/>
      <c r="D626" s="206"/>
      <c r="E626" s="206"/>
      <c r="F626" s="424"/>
      <c r="J626" s="1"/>
    </row>
    <row r="627" spans="3:10" ht="28.5" customHeight="1">
      <c r="C627" s="30"/>
      <c r="D627" s="206"/>
      <c r="E627" s="206"/>
      <c r="F627" s="424"/>
      <c r="J627" s="1"/>
    </row>
    <row r="628" spans="3:10" ht="15.75" customHeight="1">
      <c r="C628" s="30"/>
      <c r="D628" s="206"/>
      <c r="E628" s="206"/>
      <c r="F628" s="424"/>
      <c r="J628" s="1"/>
    </row>
    <row r="629" spans="3:10" ht="14.25" customHeight="1">
      <c r="C629" s="30"/>
      <c r="D629" s="206"/>
      <c r="E629" s="206"/>
      <c r="F629" s="424"/>
      <c r="J629" s="1"/>
    </row>
    <row r="630" spans="3:10">
      <c r="C630" s="30"/>
      <c r="D630" s="206"/>
      <c r="E630" s="206"/>
      <c r="F630" s="424"/>
      <c r="J630" s="1"/>
    </row>
    <row r="631" spans="3:10">
      <c r="C631" s="30"/>
      <c r="D631" s="206"/>
      <c r="E631" s="206"/>
      <c r="F631" s="424"/>
      <c r="J631" s="1"/>
    </row>
    <row r="632" spans="3:10">
      <c r="C632" s="30"/>
      <c r="D632" s="206"/>
      <c r="E632" s="206"/>
      <c r="F632" s="424"/>
      <c r="J632" s="1"/>
    </row>
    <row r="633" spans="3:10">
      <c r="C633" s="30"/>
      <c r="D633" s="206"/>
      <c r="E633" s="206"/>
      <c r="F633" s="424"/>
      <c r="J633" s="1"/>
    </row>
    <row r="634" spans="3:10">
      <c r="C634" s="30"/>
      <c r="D634" s="206"/>
      <c r="E634" s="206"/>
      <c r="F634" s="424"/>
      <c r="J634" s="1"/>
    </row>
    <row r="635" spans="3:10">
      <c r="C635" s="30"/>
      <c r="D635" s="206"/>
      <c r="E635" s="206"/>
      <c r="F635" s="424"/>
      <c r="J635" s="1"/>
    </row>
    <row r="636" spans="3:10">
      <c r="C636" s="30"/>
      <c r="D636" s="206"/>
      <c r="E636" s="206"/>
      <c r="F636" s="424"/>
      <c r="J636" s="1"/>
    </row>
    <row r="637" spans="3:10">
      <c r="C637" s="30"/>
      <c r="D637" s="206"/>
      <c r="E637" s="206"/>
      <c r="F637" s="424"/>
      <c r="J637" s="1"/>
    </row>
    <row r="638" spans="3:10">
      <c r="C638" s="30"/>
      <c r="D638" s="206"/>
      <c r="E638" s="206"/>
      <c r="F638" s="424"/>
      <c r="J638" s="1"/>
    </row>
    <row r="639" spans="3:10">
      <c r="C639" s="30"/>
      <c r="D639" s="206"/>
      <c r="E639" s="206"/>
      <c r="F639" s="424"/>
      <c r="J639" s="1"/>
    </row>
    <row r="640" spans="3:10">
      <c r="C640" s="30"/>
      <c r="D640" s="206"/>
      <c r="E640" s="206"/>
      <c r="F640" s="424"/>
      <c r="J640" s="1"/>
    </row>
    <row r="641" spans="3:10">
      <c r="C641" s="30"/>
      <c r="D641" s="206"/>
      <c r="E641" s="206"/>
      <c r="F641" s="424"/>
      <c r="J641" s="1"/>
    </row>
    <row r="642" spans="3:10">
      <c r="C642" s="30"/>
      <c r="D642" s="206"/>
      <c r="E642" s="206"/>
      <c r="F642" s="424"/>
      <c r="J642" s="1"/>
    </row>
    <row r="643" spans="3:10">
      <c r="C643" s="30"/>
      <c r="D643" s="206"/>
      <c r="E643" s="206"/>
      <c r="F643" s="424"/>
      <c r="J643" s="1"/>
    </row>
    <row r="644" spans="3:10">
      <c r="C644" s="30"/>
      <c r="D644" s="206"/>
      <c r="E644" s="206"/>
      <c r="F644" s="424"/>
      <c r="J644" s="1"/>
    </row>
    <row r="645" spans="3:10">
      <c r="C645" s="30"/>
      <c r="D645" s="206"/>
      <c r="E645" s="206"/>
      <c r="F645" s="424"/>
      <c r="J645" s="1"/>
    </row>
    <row r="646" spans="3:10">
      <c r="C646" s="30"/>
      <c r="D646" s="206"/>
      <c r="E646" s="206"/>
      <c r="F646" s="424"/>
      <c r="J646" s="1"/>
    </row>
    <row r="647" spans="3:10">
      <c r="C647" s="30"/>
      <c r="D647" s="206"/>
      <c r="E647" s="206"/>
      <c r="F647" s="424"/>
      <c r="J647" s="1"/>
    </row>
    <row r="648" spans="3:10">
      <c r="C648" s="30"/>
      <c r="D648" s="206"/>
      <c r="E648" s="206"/>
      <c r="F648" s="424"/>
      <c r="J648" s="1"/>
    </row>
    <row r="649" spans="3:10">
      <c r="C649" s="30"/>
      <c r="D649" s="206"/>
      <c r="E649" s="206"/>
      <c r="F649" s="424"/>
      <c r="J649" s="1"/>
    </row>
    <row r="650" spans="3:10" ht="15" customHeight="1">
      <c r="C650" s="30"/>
      <c r="D650" s="206"/>
      <c r="E650" s="206"/>
      <c r="F650" s="424"/>
      <c r="J650" s="1"/>
    </row>
    <row r="651" spans="3:10" ht="12.75" customHeight="1">
      <c r="C651" s="30"/>
      <c r="D651" s="206"/>
      <c r="E651" s="206"/>
      <c r="F651" s="424"/>
      <c r="J651" s="1"/>
    </row>
    <row r="652" spans="3:10" ht="14.25" customHeight="1">
      <c r="C652" s="30"/>
      <c r="D652" s="206"/>
      <c r="E652" s="206"/>
      <c r="F652" s="424"/>
      <c r="J652" s="1"/>
    </row>
    <row r="653" spans="3:10" ht="13.5" customHeight="1">
      <c r="C653" s="30"/>
      <c r="D653" s="206"/>
      <c r="E653" s="206"/>
      <c r="F653" s="424"/>
      <c r="J653" s="1"/>
    </row>
    <row r="654" spans="3:10" ht="12.75" customHeight="1">
      <c r="C654" s="30"/>
      <c r="D654" s="206"/>
      <c r="E654" s="206"/>
      <c r="F654" s="424"/>
      <c r="J654" s="1"/>
    </row>
    <row r="655" spans="3:10" ht="13.5" customHeight="1">
      <c r="C655" s="30"/>
      <c r="D655" s="206"/>
      <c r="E655" s="206"/>
      <c r="F655" s="424"/>
      <c r="J655" s="1"/>
    </row>
    <row r="656" spans="3:10">
      <c r="C656" s="30"/>
      <c r="D656" s="206"/>
      <c r="E656" s="206"/>
      <c r="F656" s="424"/>
      <c r="J656" s="1"/>
    </row>
    <row r="657" spans="3:10" ht="15.75" customHeight="1">
      <c r="C657" s="30"/>
      <c r="D657" s="206"/>
      <c r="E657" s="206"/>
      <c r="F657" s="424"/>
      <c r="J657" s="1"/>
    </row>
    <row r="658" spans="3:10">
      <c r="C658" s="30"/>
      <c r="D658" s="206"/>
      <c r="E658" s="206"/>
      <c r="F658" s="424"/>
      <c r="J658" s="1"/>
    </row>
    <row r="659" spans="3:10">
      <c r="C659" s="30"/>
      <c r="D659" s="206"/>
      <c r="E659" s="206"/>
      <c r="F659" s="424"/>
      <c r="J659" s="1"/>
    </row>
    <row r="660" spans="3:10">
      <c r="C660" s="30"/>
      <c r="D660" s="206"/>
      <c r="E660" s="206"/>
      <c r="F660" s="424"/>
      <c r="J660" s="1"/>
    </row>
    <row r="661" spans="3:10">
      <c r="C661" s="30"/>
      <c r="D661" s="206"/>
      <c r="E661" s="206"/>
      <c r="F661" s="424"/>
      <c r="J661" s="1"/>
    </row>
    <row r="662" spans="3:10">
      <c r="C662" s="30"/>
      <c r="D662" s="206"/>
      <c r="E662" s="206"/>
      <c r="F662" s="424"/>
      <c r="J662" s="1"/>
    </row>
    <row r="663" spans="3:10">
      <c r="C663" s="30"/>
      <c r="D663" s="206"/>
      <c r="E663" s="206"/>
      <c r="F663" s="424"/>
      <c r="J663" s="1"/>
    </row>
    <row r="664" spans="3:10">
      <c r="C664" s="30"/>
      <c r="D664" s="206"/>
      <c r="E664" s="206"/>
      <c r="F664" s="424"/>
      <c r="J664" s="1"/>
    </row>
    <row r="665" spans="3:10" ht="13.5" customHeight="1">
      <c r="C665" s="30"/>
      <c r="D665" s="206"/>
      <c r="E665" s="206"/>
      <c r="F665" s="424"/>
      <c r="J665" s="1"/>
    </row>
    <row r="666" spans="3:10">
      <c r="C666" s="30"/>
      <c r="D666" s="206"/>
      <c r="E666" s="206"/>
      <c r="F666" s="424"/>
      <c r="J666" s="1"/>
    </row>
    <row r="667" spans="3:10">
      <c r="C667" s="30"/>
      <c r="D667" s="206"/>
      <c r="E667" s="206"/>
      <c r="F667" s="424"/>
      <c r="J667" s="1"/>
    </row>
    <row r="668" spans="3:10">
      <c r="C668" s="30"/>
      <c r="D668" s="206"/>
      <c r="E668" s="206"/>
      <c r="F668" s="424"/>
      <c r="J668" s="1"/>
    </row>
    <row r="669" spans="3:10">
      <c r="C669" s="30"/>
      <c r="D669" s="206"/>
      <c r="E669" s="206"/>
      <c r="F669" s="424"/>
      <c r="J669" s="1"/>
    </row>
    <row r="670" spans="3:10">
      <c r="C670" s="30"/>
      <c r="D670" s="206"/>
      <c r="E670" s="206"/>
      <c r="F670" s="424"/>
      <c r="J670" s="1"/>
    </row>
    <row r="671" spans="3:10">
      <c r="C671" s="30"/>
      <c r="D671" s="206"/>
      <c r="E671" s="206"/>
      <c r="F671" s="424"/>
      <c r="J671" s="1"/>
    </row>
    <row r="672" spans="3:10">
      <c r="C672" s="30"/>
      <c r="D672" s="206"/>
      <c r="E672" s="206"/>
      <c r="F672" s="424"/>
      <c r="J672" s="1"/>
    </row>
    <row r="673" spans="3:10" ht="12.75" customHeight="1">
      <c r="C673" s="30"/>
      <c r="D673" s="206"/>
      <c r="E673" s="206"/>
      <c r="F673" s="424"/>
      <c r="J673" s="1"/>
    </row>
    <row r="674" spans="3:10" ht="14.25" customHeight="1">
      <c r="C674" s="30"/>
      <c r="D674" s="206"/>
      <c r="E674" s="206"/>
      <c r="F674" s="424"/>
      <c r="J674" s="1"/>
    </row>
    <row r="675" spans="3:10">
      <c r="C675" s="30"/>
      <c r="D675" s="206"/>
      <c r="E675" s="206"/>
      <c r="F675" s="424"/>
      <c r="J675" s="1"/>
    </row>
    <row r="676" spans="3:10">
      <c r="C676" s="30"/>
      <c r="D676" s="206"/>
      <c r="E676" s="206"/>
      <c r="F676" s="424"/>
      <c r="J676" s="1"/>
    </row>
    <row r="677" spans="3:10" ht="13.5" customHeight="1">
      <c r="C677" s="30"/>
      <c r="D677" s="206"/>
      <c r="E677" s="206"/>
      <c r="F677" s="424"/>
      <c r="J677" s="1"/>
    </row>
    <row r="678" spans="3:10" ht="14.25" customHeight="1">
      <c r="C678" s="30"/>
      <c r="D678" s="206"/>
      <c r="E678" s="206"/>
      <c r="F678" s="424"/>
      <c r="J678" s="1"/>
    </row>
    <row r="679" spans="3:10" ht="13.5" customHeight="1">
      <c r="C679" s="30"/>
      <c r="D679" s="206"/>
      <c r="E679" s="206"/>
      <c r="F679" s="424"/>
      <c r="J679" s="1"/>
    </row>
    <row r="680" spans="3:10" ht="13.5" customHeight="1">
      <c r="C680" s="30"/>
      <c r="D680" s="206"/>
      <c r="E680" s="206"/>
      <c r="F680" s="424"/>
      <c r="J680" s="1"/>
    </row>
    <row r="681" spans="3:10">
      <c r="C681" s="30"/>
      <c r="D681" s="206"/>
      <c r="E681" s="206"/>
      <c r="F681" s="424"/>
      <c r="J681" s="1"/>
    </row>
    <row r="682" spans="3:10" ht="11.25" customHeight="1">
      <c r="C682" s="30"/>
      <c r="D682" s="206"/>
      <c r="E682" s="206"/>
      <c r="F682" s="424"/>
      <c r="J682" s="1"/>
    </row>
    <row r="683" spans="3:10">
      <c r="C683" s="30"/>
      <c r="D683" s="206"/>
      <c r="E683" s="206"/>
      <c r="F683" s="424"/>
      <c r="J683" s="1"/>
    </row>
    <row r="684" spans="3:10">
      <c r="C684" s="30"/>
      <c r="D684" s="206"/>
      <c r="E684" s="206"/>
      <c r="F684" s="424"/>
      <c r="J684" s="1"/>
    </row>
    <row r="685" spans="3:10" ht="13.5" customHeight="1">
      <c r="C685" s="30"/>
      <c r="D685" s="206"/>
      <c r="E685" s="206"/>
      <c r="F685" s="424"/>
      <c r="J685" s="1"/>
    </row>
    <row r="686" spans="3:10">
      <c r="C686" s="30"/>
      <c r="D686" s="206"/>
      <c r="E686" s="206"/>
      <c r="F686" s="424"/>
      <c r="J686" s="1"/>
    </row>
    <row r="687" spans="3:10">
      <c r="C687" s="30"/>
      <c r="D687" s="206"/>
      <c r="E687" s="206"/>
      <c r="F687" s="424"/>
      <c r="J687" s="1"/>
    </row>
    <row r="688" spans="3:10">
      <c r="C688" s="30"/>
      <c r="D688" s="206"/>
      <c r="E688" s="206"/>
      <c r="F688" s="424"/>
      <c r="J688" s="1"/>
    </row>
    <row r="689" spans="3:10">
      <c r="C689" s="30"/>
      <c r="D689" s="206"/>
      <c r="E689" s="206"/>
      <c r="F689" s="424"/>
      <c r="J689" s="1"/>
    </row>
    <row r="690" spans="3:10">
      <c r="C690" s="30"/>
      <c r="D690" s="206"/>
      <c r="E690" s="206"/>
      <c r="F690" s="424"/>
      <c r="J690" s="1"/>
    </row>
    <row r="691" spans="3:10">
      <c r="C691" s="30"/>
      <c r="D691" s="206"/>
      <c r="E691" s="206"/>
      <c r="F691" s="424"/>
      <c r="J691" s="1"/>
    </row>
    <row r="692" spans="3:10">
      <c r="C692" s="30"/>
      <c r="D692" s="206"/>
      <c r="E692" s="206"/>
      <c r="F692" s="424"/>
      <c r="J692" s="1"/>
    </row>
    <row r="693" spans="3:10">
      <c r="C693" s="30"/>
      <c r="D693" s="206"/>
      <c r="E693" s="206"/>
      <c r="F693" s="424"/>
      <c r="J693" s="1"/>
    </row>
    <row r="694" spans="3:10">
      <c r="C694" s="30"/>
      <c r="D694" s="206"/>
      <c r="E694" s="206"/>
      <c r="F694" s="424"/>
      <c r="J694" s="1"/>
    </row>
    <row r="695" spans="3:10">
      <c r="C695" s="30"/>
      <c r="D695" s="206"/>
      <c r="E695" s="206"/>
      <c r="F695" s="424"/>
      <c r="J695" s="1"/>
    </row>
    <row r="696" spans="3:10" ht="12" customHeight="1">
      <c r="C696" s="30"/>
      <c r="D696" s="206"/>
      <c r="E696" s="206"/>
      <c r="F696" s="424"/>
      <c r="J696" s="1"/>
    </row>
    <row r="697" spans="3:10" ht="145.5" customHeight="1">
      <c r="C697" s="30"/>
      <c r="D697" s="206"/>
      <c r="E697" s="206"/>
      <c r="F697" s="424"/>
      <c r="J697" s="1"/>
    </row>
    <row r="698" spans="3:10">
      <c r="C698" s="30"/>
      <c r="D698" s="206"/>
      <c r="E698" s="206"/>
      <c r="F698" s="424"/>
      <c r="J698" s="1"/>
    </row>
    <row r="699" spans="3:10">
      <c r="C699" s="30"/>
      <c r="D699" s="206"/>
      <c r="E699" s="206"/>
      <c r="F699" s="424"/>
      <c r="J699" s="1"/>
    </row>
    <row r="700" spans="3:10" ht="12" customHeight="1">
      <c r="C700" s="30"/>
      <c r="D700" s="206"/>
      <c r="E700" s="206"/>
      <c r="F700" s="424"/>
      <c r="J700" s="1"/>
    </row>
    <row r="701" spans="3:10">
      <c r="C701" s="30"/>
      <c r="D701" s="206"/>
      <c r="E701" s="206"/>
      <c r="F701" s="424"/>
      <c r="J701" s="1"/>
    </row>
    <row r="702" spans="3:10">
      <c r="C702" s="30"/>
      <c r="D702" s="206"/>
      <c r="E702" s="206"/>
      <c r="F702" s="424"/>
      <c r="J702" s="1"/>
    </row>
    <row r="703" spans="3:10">
      <c r="C703" s="30"/>
      <c r="D703" s="206"/>
      <c r="E703" s="206"/>
      <c r="F703" s="424"/>
      <c r="J703" s="1"/>
    </row>
    <row r="704" spans="3:10">
      <c r="C704" s="30"/>
      <c r="D704" s="206"/>
      <c r="E704" s="206"/>
      <c r="F704" s="424"/>
      <c r="J704" s="1"/>
    </row>
    <row r="705" spans="3:10">
      <c r="C705" s="30"/>
      <c r="D705" s="206"/>
      <c r="E705" s="206"/>
      <c r="F705" s="424"/>
      <c r="J705" s="1"/>
    </row>
    <row r="706" spans="3:10" ht="11.25" customHeight="1">
      <c r="C706" s="30"/>
      <c r="D706" s="206"/>
      <c r="E706" s="206"/>
      <c r="F706" s="424"/>
      <c r="J706" s="1"/>
    </row>
    <row r="707" spans="3:10">
      <c r="C707" s="30"/>
      <c r="D707" s="206"/>
      <c r="E707" s="206"/>
      <c r="F707" s="424"/>
      <c r="J707" s="1"/>
    </row>
    <row r="708" spans="3:10">
      <c r="C708" s="30"/>
      <c r="D708" s="206"/>
      <c r="E708" s="206"/>
      <c r="F708" s="424"/>
      <c r="J708" s="1"/>
    </row>
    <row r="709" spans="3:10">
      <c r="C709" s="30"/>
      <c r="D709" s="206"/>
      <c r="E709" s="206"/>
      <c r="F709" s="424"/>
      <c r="J709" s="1"/>
    </row>
    <row r="710" spans="3:10">
      <c r="C710" s="30"/>
      <c r="D710" s="206"/>
      <c r="E710" s="206"/>
      <c r="F710" s="424"/>
      <c r="J710" s="1"/>
    </row>
    <row r="711" spans="3:10">
      <c r="C711" s="30"/>
      <c r="D711" s="206"/>
      <c r="E711" s="206"/>
      <c r="F711" s="424"/>
      <c r="J711" s="1"/>
    </row>
    <row r="712" spans="3:10">
      <c r="C712" s="30"/>
      <c r="D712" s="206"/>
      <c r="E712" s="206"/>
      <c r="F712" s="424"/>
      <c r="J712" s="1"/>
    </row>
    <row r="713" spans="3:10" ht="12.75" customHeight="1">
      <c r="C713" s="30"/>
      <c r="D713" s="206"/>
      <c r="E713" s="206"/>
      <c r="F713" s="424"/>
      <c r="J713" s="1"/>
    </row>
    <row r="714" spans="3:10" ht="13.5" customHeight="1">
      <c r="C714" s="30"/>
      <c r="D714" s="206"/>
      <c r="E714" s="206"/>
      <c r="F714" s="424"/>
      <c r="J714" s="1"/>
    </row>
    <row r="715" spans="3:10" ht="12.75" customHeight="1">
      <c r="C715" s="30"/>
      <c r="D715" s="206"/>
      <c r="E715" s="206"/>
      <c r="F715" s="424"/>
      <c r="J715" s="1"/>
    </row>
    <row r="716" spans="3:10">
      <c r="C716" s="30"/>
      <c r="D716" s="206"/>
      <c r="E716" s="206"/>
      <c r="F716" s="424"/>
      <c r="J716" s="1"/>
    </row>
    <row r="717" spans="3:10" ht="12.75" customHeight="1">
      <c r="C717" s="30"/>
      <c r="D717" s="206"/>
      <c r="E717" s="206"/>
      <c r="F717" s="424"/>
      <c r="J717" s="1"/>
    </row>
    <row r="718" spans="3:10" ht="15" customHeight="1">
      <c r="C718" s="30"/>
      <c r="D718" s="206"/>
      <c r="E718" s="206"/>
      <c r="F718" s="424"/>
      <c r="J718" s="1"/>
    </row>
    <row r="719" spans="3:10">
      <c r="C719" s="30"/>
      <c r="D719" s="206"/>
      <c r="E719" s="206"/>
      <c r="F719" s="424"/>
      <c r="J719" s="1"/>
    </row>
    <row r="720" spans="3:10" ht="28.5" customHeight="1">
      <c r="C720" s="30"/>
      <c r="D720" s="206"/>
      <c r="E720" s="206"/>
      <c r="F720" s="424"/>
      <c r="J720" s="1"/>
    </row>
    <row r="721" spans="3:10" ht="14.25" customHeight="1">
      <c r="C721" s="30"/>
      <c r="D721" s="206"/>
      <c r="E721" s="206"/>
      <c r="F721" s="424"/>
      <c r="J721" s="1"/>
    </row>
    <row r="722" spans="3:10" ht="27" customHeight="1">
      <c r="C722" s="30"/>
      <c r="D722" s="206"/>
      <c r="E722" s="206"/>
      <c r="F722" s="424"/>
      <c r="J722" s="1"/>
    </row>
    <row r="723" spans="3:10">
      <c r="C723" s="30"/>
      <c r="D723" s="206"/>
      <c r="E723" s="206"/>
      <c r="F723" s="424"/>
      <c r="J723" s="1"/>
    </row>
    <row r="724" spans="3:10">
      <c r="C724" s="30"/>
      <c r="D724" s="206"/>
      <c r="E724" s="206"/>
      <c r="F724" s="424"/>
      <c r="J724" s="1"/>
    </row>
    <row r="725" spans="3:10" ht="53.25" customHeight="1">
      <c r="C725" s="30"/>
      <c r="D725" s="206"/>
      <c r="E725" s="206"/>
      <c r="F725" s="424"/>
      <c r="J725" s="1"/>
    </row>
    <row r="726" spans="3:10">
      <c r="C726" s="30"/>
      <c r="D726" s="206"/>
      <c r="E726" s="206"/>
      <c r="F726" s="424"/>
      <c r="J726" s="1"/>
    </row>
    <row r="727" spans="3:10">
      <c r="C727" s="30"/>
      <c r="D727" s="206"/>
      <c r="E727" s="206"/>
      <c r="F727" s="424"/>
      <c r="J727" s="1"/>
    </row>
    <row r="728" spans="3:10">
      <c r="C728" s="30"/>
      <c r="D728" s="206"/>
      <c r="E728" s="206"/>
      <c r="F728" s="424"/>
      <c r="J728" s="1"/>
    </row>
    <row r="729" spans="3:10">
      <c r="C729" s="30"/>
      <c r="D729" s="206"/>
      <c r="E729" s="206"/>
      <c r="F729" s="424"/>
      <c r="J729" s="1"/>
    </row>
    <row r="730" spans="3:10">
      <c r="C730" s="30"/>
      <c r="D730" s="206"/>
      <c r="E730" s="206"/>
      <c r="F730" s="424"/>
      <c r="J730" s="1"/>
    </row>
    <row r="731" spans="3:10">
      <c r="C731" s="30"/>
      <c r="D731" s="206"/>
      <c r="E731" s="206"/>
      <c r="F731" s="424"/>
      <c r="J731" s="1"/>
    </row>
    <row r="732" spans="3:10">
      <c r="C732" s="30"/>
      <c r="D732" s="206"/>
      <c r="E732" s="206"/>
      <c r="F732" s="424"/>
      <c r="J732" s="1"/>
    </row>
    <row r="733" spans="3:10">
      <c r="C733" s="30"/>
      <c r="D733" s="206"/>
      <c r="E733" s="206"/>
      <c r="F733" s="424"/>
      <c r="J733" s="1"/>
    </row>
    <row r="734" spans="3:10">
      <c r="C734" s="30"/>
      <c r="D734" s="206"/>
      <c r="E734" s="206"/>
      <c r="F734" s="424"/>
      <c r="J734" s="1"/>
    </row>
    <row r="735" spans="3:10">
      <c r="C735" s="30"/>
      <c r="D735" s="206"/>
      <c r="E735" s="206"/>
      <c r="F735" s="424"/>
      <c r="J735" s="1"/>
    </row>
    <row r="736" spans="3:10">
      <c r="C736" s="30"/>
      <c r="D736" s="206"/>
      <c r="E736" s="206"/>
      <c r="F736" s="424"/>
      <c r="J736" s="1"/>
    </row>
    <row r="737" spans="3:10">
      <c r="C737" s="30"/>
      <c r="D737" s="206"/>
      <c r="E737" s="206"/>
      <c r="F737" s="424"/>
      <c r="J737" s="1"/>
    </row>
    <row r="738" spans="3:10">
      <c r="C738" s="30"/>
      <c r="D738" s="206"/>
      <c r="E738" s="206"/>
      <c r="F738" s="424"/>
      <c r="J738" s="1"/>
    </row>
    <row r="739" spans="3:10">
      <c r="C739" s="30"/>
      <c r="D739" s="206"/>
      <c r="E739" s="206"/>
      <c r="F739" s="424"/>
      <c r="J739" s="1"/>
    </row>
    <row r="740" spans="3:10">
      <c r="C740" s="30"/>
      <c r="D740" s="206"/>
      <c r="E740" s="206"/>
      <c r="F740" s="424"/>
      <c r="J740" s="1"/>
    </row>
    <row r="741" spans="3:10">
      <c r="C741" s="30"/>
      <c r="D741" s="206"/>
      <c r="E741" s="206"/>
      <c r="F741" s="424"/>
      <c r="J741" s="1"/>
    </row>
    <row r="742" spans="3:10">
      <c r="C742" s="30"/>
      <c r="D742" s="206"/>
      <c r="E742" s="206"/>
      <c r="F742" s="424"/>
      <c r="J742" s="1"/>
    </row>
    <row r="743" spans="3:10">
      <c r="C743" s="30"/>
      <c r="D743" s="206"/>
      <c r="E743" s="206"/>
      <c r="F743" s="424"/>
      <c r="J743" s="1"/>
    </row>
    <row r="744" spans="3:10">
      <c r="C744" s="30"/>
      <c r="D744" s="206"/>
      <c r="E744" s="206"/>
      <c r="F744" s="424"/>
      <c r="J744" s="1"/>
    </row>
    <row r="745" spans="3:10" ht="15" customHeight="1">
      <c r="C745" s="30"/>
      <c r="D745" s="206"/>
      <c r="E745" s="206"/>
      <c r="F745" s="424"/>
      <c r="J745" s="1"/>
    </row>
    <row r="746" spans="3:10">
      <c r="C746" s="30"/>
      <c r="D746" s="206"/>
      <c r="E746" s="206"/>
      <c r="F746" s="424"/>
      <c r="J746" s="1"/>
    </row>
    <row r="747" spans="3:10">
      <c r="C747" s="30"/>
      <c r="D747" s="206"/>
      <c r="E747" s="206"/>
      <c r="F747" s="424"/>
      <c r="J747" s="1"/>
    </row>
    <row r="748" spans="3:10">
      <c r="C748" s="30"/>
      <c r="D748" s="206"/>
      <c r="E748" s="206"/>
      <c r="F748" s="424"/>
      <c r="J748" s="1"/>
    </row>
    <row r="749" spans="3:10">
      <c r="C749" s="30"/>
      <c r="D749" s="206"/>
      <c r="E749" s="206"/>
      <c r="F749" s="424"/>
      <c r="J749" s="1"/>
    </row>
    <row r="750" spans="3:10">
      <c r="C750" s="30"/>
      <c r="D750" s="206"/>
      <c r="E750" s="206"/>
      <c r="F750" s="424"/>
      <c r="J750" s="1"/>
    </row>
    <row r="751" spans="3:10">
      <c r="C751" s="30"/>
      <c r="D751" s="206"/>
      <c r="E751" s="206"/>
      <c r="F751" s="424"/>
      <c r="J751" s="1"/>
    </row>
    <row r="752" spans="3:10">
      <c r="C752" s="30"/>
      <c r="D752" s="206"/>
      <c r="E752" s="206"/>
      <c r="F752" s="424"/>
      <c r="J752" s="1"/>
    </row>
    <row r="753" spans="3:10">
      <c r="C753" s="30"/>
      <c r="D753" s="206"/>
      <c r="E753" s="206"/>
      <c r="F753" s="424"/>
      <c r="J753" s="1"/>
    </row>
    <row r="754" spans="3:10" ht="12" customHeight="1">
      <c r="C754" s="30"/>
      <c r="D754" s="206"/>
      <c r="E754" s="206"/>
      <c r="F754" s="424"/>
      <c r="J754" s="1"/>
    </row>
    <row r="755" spans="3:10" ht="12" customHeight="1">
      <c r="C755" s="30"/>
      <c r="D755" s="206"/>
      <c r="E755" s="206"/>
      <c r="F755" s="424"/>
      <c r="J755" s="1"/>
    </row>
    <row r="756" spans="3:10" ht="12" customHeight="1">
      <c r="C756" s="30"/>
      <c r="D756" s="206"/>
      <c r="E756" s="206"/>
      <c r="F756" s="424"/>
      <c r="J756" s="1"/>
    </row>
    <row r="757" spans="3:10" ht="14.25" customHeight="1">
      <c r="C757" s="30"/>
      <c r="D757" s="206"/>
      <c r="E757" s="206"/>
      <c r="F757" s="424"/>
      <c r="J757" s="1"/>
    </row>
    <row r="758" spans="3:10" ht="14.25" customHeight="1">
      <c r="C758" s="30"/>
      <c r="D758" s="206"/>
      <c r="E758" s="206"/>
      <c r="F758" s="424"/>
      <c r="J758" s="1"/>
    </row>
    <row r="759" spans="3:10" ht="52.5" customHeight="1">
      <c r="C759" s="30"/>
      <c r="D759" s="206"/>
      <c r="E759" s="206"/>
      <c r="F759" s="424"/>
      <c r="J759" s="1"/>
    </row>
    <row r="760" spans="3:10">
      <c r="C760" s="30"/>
      <c r="D760" s="206"/>
      <c r="E760" s="206"/>
      <c r="F760" s="424"/>
      <c r="J760" s="1"/>
    </row>
    <row r="761" spans="3:10">
      <c r="C761" s="30"/>
      <c r="D761" s="206"/>
      <c r="E761" s="206"/>
      <c r="F761" s="424"/>
      <c r="J761" s="1"/>
    </row>
    <row r="762" spans="3:10" ht="12.75" customHeight="1">
      <c r="C762" s="30"/>
      <c r="D762" s="206"/>
      <c r="E762" s="206"/>
      <c r="F762" s="424"/>
      <c r="J762" s="1"/>
    </row>
    <row r="763" spans="3:10" ht="12.75" customHeight="1">
      <c r="C763" s="30"/>
      <c r="D763" s="206"/>
      <c r="E763" s="206"/>
      <c r="F763" s="424"/>
      <c r="J763" s="1"/>
    </row>
    <row r="764" spans="3:10">
      <c r="C764" s="30"/>
      <c r="D764" s="206"/>
      <c r="E764" s="206"/>
      <c r="F764" s="424"/>
      <c r="J764" s="1"/>
    </row>
    <row r="765" spans="3:10" ht="25.5" customHeight="1">
      <c r="C765" s="30"/>
      <c r="D765" s="206"/>
      <c r="E765" s="206"/>
      <c r="F765" s="424"/>
      <c r="J765" s="1"/>
    </row>
    <row r="766" spans="3:10" ht="63" customHeight="1">
      <c r="C766" s="30"/>
      <c r="D766" s="206"/>
      <c r="E766" s="206"/>
      <c r="F766" s="424"/>
      <c r="J766" s="1"/>
    </row>
    <row r="767" spans="3:10" ht="13.5" customHeight="1">
      <c r="C767" s="30"/>
      <c r="D767" s="206"/>
      <c r="E767" s="206"/>
      <c r="F767" s="424"/>
      <c r="J767" s="1"/>
    </row>
    <row r="768" spans="3:10" ht="13.5" customHeight="1">
      <c r="C768" s="30"/>
      <c r="D768" s="206"/>
      <c r="E768" s="206"/>
      <c r="F768" s="424"/>
      <c r="J768" s="1"/>
    </row>
    <row r="769" spans="3:10">
      <c r="C769" s="30"/>
      <c r="D769" s="206"/>
      <c r="E769" s="206"/>
      <c r="F769" s="424"/>
      <c r="J769" s="1"/>
    </row>
    <row r="770" spans="3:10">
      <c r="C770" s="30"/>
      <c r="D770" s="206"/>
      <c r="E770" s="206"/>
      <c r="F770" s="424"/>
      <c r="J770" s="1"/>
    </row>
    <row r="771" spans="3:10">
      <c r="C771" s="30"/>
      <c r="D771" s="206"/>
      <c r="E771" s="206"/>
      <c r="F771" s="424"/>
      <c r="J771" s="1"/>
    </row>
    <row r="772" spans="3:10">
      <c r="C772" s="30"/>
      <c r="D772" s="206"/>
      <c r="E772" s="206"/>
      <c r="F772" s="424"/>
      <c r="J772" s="1"/>
    </row>
    <row r="773" spans="3:10" ht="13.5" customHeight="1">
      <c r="C773" s="30"/>
      <c r="D773" s="206"/>
      <c r="E773" s="206"/>
      <c r="F773" s="424"/>
      <c r="J773" s="1"/>
    </row>
    <row r="774" spans="3:10" ht="27" customHeight="1">
      <c r="C774" s="30"/>
      <c r="D774" s="206"/>
      <c r="E774" s="206"/>
      <c r="F774" s="424"/>
      <c r="J774" s="1"/>
    </row>
    <row r="775" spans="3:10">
      <c r="C775" s="30"/>
      <c r="D775" s="206"/>
      <c r="E775" s="206"/>
      <c r="F775" s="424"/>
      <c r="J775" s="1"/>
    </row>
    <row r="776" spans="3:10">
      <c r="C776" s="30"/>
      <c r="D776" s="206"/>
      <c r="E776" s="206"/>
      <c r="F776" s="424"/>
      <c r="J776" s="1"/>
    </row>
    <row r="777" spans="3:10">
      <c r="C777" s="30"/>
      <c r="D777" s="206"/>
      <c r="E777" s="206"/>
      <c r="F777" s="424"/>
      <c r="J777" s="1"/>
    </row>
    <row r="778" spans="3:10">
      <c r="C778" s="30"/>
      <c r="D778" s="206"/>
      <c r="E778" s="206"/>
      <c r="F778" s="424"/>
      <c r="J778" s="1"/>
    </row>
    <row r="779" spans="3:10">
      <c r="C779" s="30"/>
      <c r="D779" s="206"/>
      <c r="E779" s="206"/>
      <c r="F779" s="424"/>
      <c r="J779" s="1"/>
    </row>
    <row r="780" spans="3:10">
      <c r="C780" s="1"/>
      <c r="D780" s="206"/>
      <c r="E780" s="206"/>
      <c r="F780" s="424"/>
      <c r="J780" s="1"/>
    </row>
    <row r="781" spans="3:10">
      <c r="C781" s="1"/>
      <c r="D781" s="206"/>
      <c r="E781" s="206"/>
      <c r="F781" s="424"/>
      <c r="J781" s="1"/>
    </row>
    <row r="782" spans="3:10">
      <c r="C782" s="1"/>
      <c r="D782" s="206"/>
      <c r="E782" s="206"/>
      <c r="F782" s="424"/>
      <c r="J782" s="1"/>
    </row>
    <row r="783" spans="3:10">
      <c r="C783" s="1"/>
      <c r="D783" s="206"/>
      <c r="E783" s="206"/>
      <c r="F783" s="424"/>
      <c r="J783" s="1"/>
    </row>
    <row r="784" spans="3:10" ht="14.25" customHeight="1">
      <c r="C784" s="1"/>
      <c r="D784" s="206"/>
      <c r="E784" s="206"/>
      <c r="F784" s="424"/>
      <c r="J784" s="1"/>
    </row>
    <row r="785" spans="3:10">
      <c r="C785" s="1"/>
      <c r="D785" s="206"/>
      <c r="E785" s="206"/>
      <c r="F785" s="424"/>
      <c r="J785" s="1"/>
    </row>
    <row r="786" spans="3:10" ht="90.75" customHeight="1">
      <c r="C786" s="1"/>
      <c r="D786" s="206"/>
      <c r="E786" s="206"/>
      <c r="F786" s="424"/>
      <c r="J786" s="1"/>
    </row>
    <row r="787" spans="3:10">
      <c r="C787" s="1"/>
      <c r="D787" s="206"/>
      <c r="E787" s="206"/>
      <c r="F787" s="424"/>
      <c r="J787" s="1"/>
    </row>
    <row r="788" spans="3:10" ht="13.5" customHeight="1">
      <c r="C788" s="1"/>
      <c r="D788" s="206"/>
      <c r="E788" s="206"/>
      <c r="F788" s="424"/>
      <c r="J788" s="1"/>
    </row>
    <row r="789" spans="3:10">
      <c r="C789" s="1"/>
      <c r="D789" s="206"/>
      <c r="E789" s="206"/>
      <c r="F789" s="424"/>
      <c r="J789" s="1"/>
    </row>
    <row r="790" spans="3:10" ht="26.25" customHeight="1">
      <c r="C790" s="1"/>
      <c r="D790" s="206"/>
      <c r="E790" s="206"/>
      <c r="F790" s="424"/>
      <c r="J790" s="1"/>
    </row>
    <row r="791" spans="3:10" ht="12" customHeight="1">
      <c r="C791" s="30"/>
      <c r="D791" s="206"/>
      <c r="E791" s="206"/>
      <c r="F791" s="424"/>
      <c r="J791" s="1"/>
    </row>
    <row r="792" spans="3:10" ht="13.5" customHeight="1">
      <c r="C792" s="30"/>
      <c r="D792" s="206"/>
      <c r="E792" s="206"/>
      <c r="F792" s="424"/>
      <c r="J792" s="1"/>
    </row>
    <row r="793" spans="3:10">
      <c r="C793" s="30"/>
      <c r="D793" s="206"/>
      <c r="E793" s="206"/>
      <c r="F793" s="424"/>
      <c r="J793" s="1"/>
    </row>
    <row r="794" spans="3:10">
      <c r="C794" s="30"/>
      <c r="D794" s="206"/>
      <c r="E794" s="206"/>
      <c r="F794" s="424"/>
      <c r="J794" s="1"/>
    </row>
    <row r="795" spans="3:10" ht="25.5" customHeight="1">
      <c r="C795" s="30"/>
      <c r="D795" s="206"/>
      <c r="E795" s="206"/>
      <c r="F795" s="424"/>
      <c r="J795" s="1"/>
    </row>
    <row r="796" spans="3:10">
      <c r="C796" s="30"/>
      <c r="D796" s="206"/>
      <c r="E796" s="206"/>
      <c r="F796" s="424"/>
      <c r="J796" s="1"/>
    </row>
    <row r="797" spans="3:10">
      <c r="C797" s="30"/>
      <c r="D797" s="206"/>
      <c r="E797" s="206"/>
      <c r="F797" s="424"/>
      <c r="J797" s="1"/>
    </row>
    <row r="798" spans="3:10">
      <c r="C798" s="30"/>
      <c r="D798" s="206"/>
      <c r="E798" s="206"/>
      <c r="F798" s="424"/>
      <c r="J798" s="1"/>
    </row>
    <row r="799" spans="3:10">
      <c r="C799" s="30"/>
      <c r="D799" s="206"/>
      <c r="E799" s="206"/>
      <c r="F799" s="424"/>
      <c r="J799" s="1"/>
    </row>
    <row r="800" spans="3:10">
      <c r="C800" s="30"/>
      <c r="D800" s="206"/>
      <c r="E800" s="206"/>
      <c r="F800" s="424"/>
      <c r="J800" s="1"/>
    </row>
    <row r="801" spans="3:10">
      <c r="C801" s="30"/>
      <c r="D801" s="206"/>
      <c r="E801" s="206"/>
      <c r="F801" s="424"/>
      <c r="J801" s="1"/>
    </row>
    <row r="802" spans="3:10">
      <c r="C802" s="30"/>
      <c r="D802" s="206"/>
      <c r="E802" s="206"/>
      <c r="F802" s="424"/>
      <c r="J802" s="1"/>
    </row>
    <row r="803" spans="3:10">
      <c r="C803" s="30"/>
      <c r="D803" s="206"/>
      <c r="E803" s="206"/>
      <c r="F803" s="424"/>
      <c r="J803" s="1"/>
    </row>
    <row r="804" spans="3:10">
      <c r="C804" s="30"/>
      <c r="D804" s="206"/>
      <c r="E804" s="206"/>
      <c r="F804" s="424"/>
      <c r="J804" s="1"/>
    </row>
    <row r="805" spans="3:10">
      <c r="C805" s="30"/>
      <c r="D805" s="206"/>
      <c r="E805" s="206"/>
      <c r="F805" s="424"/>
      <c r="J805" s="1"/>
    </row>
    <row r="806" spans="3:10">
      <c r="C806" s="30"/>
      <c r="D806" s="206"/>
      <c r="E806" s="206"/>
      <c r="F806" s="424"/>
      <c r="J806" s="1"/>
    </row>
    <row r="807" spans="3:10">
      <c r="C807" s="30"/>
      <c r="D807" s="206"/>
      <c r="E807" s="206"/>
      <c r="F807" s="424"/>
      <c r="J807" s="1"/>
    </row>
    <row r="808" spans="3:10">
      <c r="C808" s="30"/>
      <c r="D808" s="206"/>
      <c r="E808" s="206"/>
      <c r="F808" s="424"/>
      <c r="J808" s="1"/>
    </row>
    <row r="809" spans="3:10">
      <c r="C809" s="30"/>
      <c r="D809" s="206"/>
      <c r="E809" s="206"/>
      <c r="F809" s="424"/>
      <c r="J809" s="1"/>
    </row>
    <row r="810" spans="3:10">
      <c r="C810" s="30"/>
      <c r="D810" s="206"/>
      <c r="E810" s="206"/>
      <c r="F810" s="424"/>
      <c r="J810" s="1"/>
    </row>
    <row r="811" spans="3:10">
      <c r="C811" s="30"/>
      <c r="D811" s="206"/>
      <c r="E811" s="206"/>
      <c r="F811" s="424"/>
      <c r="J811" s="1"/>
    </row>
    <row r="812" spans="3:10">
      <c r="C812" s="30"/>
      <c r="D812" s="206"/>
      <c r="E812" s="206"/>
      <c r="F812" s="424"/>
      <c r="J812" s="1"/>
    </row>
    <row r="813" spans="3:10">
      <c r="C813" s="30"/>
      <c r="D813" s="206"/>
      <c r="E813" s="206"/>
      <c r="F813" s="424"/>
      <c r="J813" s="1"/>
    </row>
    <row r="814" spans="3:10" ht="42" customHeight="1">
      <c r="C814" s="30"/>
      <c r="D814" s="206"/>
      <c r="E814" s="206"/>
      <c r="F814" s="424"/>
      <c r="J814" s="1"/>
    </row>
    <row r="815" spans="3:10">
      <c r="C815" s="30"/>
      <c r="D815" s="206"/>
      <c r="E815" s="206"/>
      <c r="F815" s="424"/>
      <c r="J815" s="1"/>
    </row>
    <row r="816" spans="3:10">
      <c r="C816" s="30"/>
      <c r="D816" s="206"/>
      <c r="E816" s="206"/>
      <c r="F816" s="424"/>
      <c r="J816" s="1"/>
    </row>
    <row r="817" spans="3:10">
      <c r="C817" s="30"/>
      <c r="D817" s="206"/>
      <c r="E817" s="206"/>
      <c r="F817" s="424"/>
      <c r="J817" s="1"/>
    </row>
    <row r="818" spans="3:10">
      <c r="C818" s="30"/>
      <c r="D818" s="206"/>
      <c r="E818" s="206"/>
      <c r="F818" s="424"/>
      <c r="J818" s="1"/>
    </row>
    <row r="819" spans="3:10">
      <c r="C819" s="30"/>
      <c r="D819" s="206"/>
      <c r="E819" s="206"/>
      <c r="F819" s="424"/>
      <c r="J819" s="1"/>
    </row>
    <row r="820" spans="3:10">
      <c r="C820" s="30"/>
      <c r="D820" s="206"/>
      <c r="E820" s="206"/>
      <c r="F820" s="424"/>
      <c r="J820" s="1"/>
    </row>
    <row r="821" spans="3:10">
      <c r="C821" s="30"/>
      <c r="D821" s="206"/>
      <c r="E821" s="206"/>
      <c r="F821" s="424"/>
      <c r="J821" s="1"/>
    </row>
    <row r="822" spans="3:10" ht="14.25" customHeight="1">
      <c r="C822" s="30"/>
      <c r="D822" s="206"/>
      <c r="E822" s="206"/>
      <c r="F822" s="424"/>
      <c r="J822" s="1"/>
    </row>
    <row r="823" spans="3:10" ht="12.75" customHeight="1">
      <c r="C823" s="30"/>
      <c r="D823" s="206"/>
      <c r="E823" s="206"/>
      <c r="F823" s="424"/>
      <c r="J823" s="1"/>
    </row>
    <row r="824" spans="3:10" ht="15" customHeight="1">
      <c r="C824" s="30"/>
      <c r="D824" s="206"/>
      <c r="E824" s="206"/>
      <c r="F824" s="424"/>
      <c r="J824" s="1"/>
    </row>
    <row r="825" spans="3:10">
      <c r="C825" s="30"/>
      <c r="D825" s="206"/>
      <c r="E825" s="206"/>
      <c r="F825" s="424"/>
      <c r="J825" s="1"/>
    </row>
    <row r="826" spans="3:10">
      <c r="C826" s="30"/>
      <c r="D826" s="206"/>
      <c r="E826" s="206"/>
      <c r="F826" s="424"/>
      <c r="J826" s="1"/>
    </row>
    <row r="827" spans="3:10">
      <c r="C827" s="30"/>
      <c r="D827" s="206"/>
      <c r="E827" s="206"/>
      <c r="F827" s="424"/>
      <c r="J827" s="1"/>
    </row>
    <row r="828" spans="3:10">
      <c r="C828" s="30"/>
      <c r="D828" s="206"/>
      <c r="E828" s="206"/>
      <c r="F828" s="424"/>
      <c r="J828" s="1"/>
    </row>
    <row r="829" spans="3:10" ht="15" customHeight="1">
      <c r="C829" s="30"/>
      <c r="D829" s="206"/>
      <c r="E829" s="206"/>
      <c r="F829" s="424"/>
      <c r="J829" s="1"/>
    </row>
    <row r="830" spans="3:10" ht="213.75" customHeight="1">
      <c r="C830" s="30"/>
      <c r="D830" s="206"/>
      <c r="E830" s="206"/>
      <c r="F830" s="424"/>
      <c r="J830" s="1"/>
    </row>
    <row r="831" spans="3:10">
      <c r="C831" s="30"/>
      <c r="D831" s="206"/>
      <c r="E831" s="206"/>
      <c r="F831" s="424"/>
      <c r="J831" s="1"/>
    </row>
    <row r="832" spans="3:10">
      <c r="C832" s="30"/>
      <c r="D832" s="206"/>
      <c r="E832" s="206"/>
      <c r="F832" s="424"/>
      <c r="J832" s="1"/>
    </row>
    <row r="833" spans="3:10">
      <c r="C833" s="30"/>
      <c r="D833" s="206"/>
      <c r="E833" s="206"/>
      <c r="F833" s="424"/>
      <c r="J833" s="1"/>
    </row>
    <row r="834" spans="3:10">
      <c r="C834" s="30"/>
      <c r="D834" s="206"/>
      <c r="E834" s="206"/>
      <c r="F834" s="424"/>
      <c r="J834" s="1"/>
    </row>
    <row r="835" spans="3:10">
      <c r="C835" s="30"/>
      <c r="D835" s="206"/>
      <c r="E835" s="206"/>
      <c r="F835" s="424"/>
      <c r="J835" s="1"/>
    </row>
    <row r="836" spans="3:10">
      <c r="C836" s="30"/>
      <c r="D836" s="206"/>
      <c r="E836" s="206"/>
      <c r="F836" s="424"/>
      <c r="J836" s="1"/>
    </row>
    <row r="837" spans="3:10">
      <c r="C837" s="30"/>
      <c r="D837" s="206"/>
      <c r="E837" s="206"/>
      <c r="F837" s="424"/>
      <c r="J837" s="1"/>
    </row>
    <row r="838" spans="3:10">
      <c r="C838" s="30"/>
      <c r="D838" s="206"/>
      <c r="E838" s="206"/>
      <c r="F838" s="424"/>
      <c r="J838" s="1"/>
    </row>
    <row r="839" spans="3:10">
      <c r="C839" s="30"/>
      <c r="D839" s="206"/>
      <c r="E839" s="206"/>
      <c r="F839" s="424"/>
      <c r="J839" s="1"/>
    </row>
    <row r="840" spans="3:10">
      <c r="C840" s="30"/>
      <c r="D840" s="206"/>
      <c r="E840" s="206"/>
      <c r="F840" s="424"/>
      <c r="J840" s="1"/>
    </row>
    <row r="841" spans="3:10" ht="27" customHeight="1">
      <c r="C841" s="30"/>
      <c r="D841" s="206"/>
      <c r="E841" s="206"/>
      <c r="F841" s="424"/>
      <c r="J841" s="1"/>
    </row>
    <row r="842" spans="3:10">
      <c r="C842" s="30"/>
      <c r="D842" s="206"/>
      <c r="E842" s="206"/>
      <c r="F842" s="424"/>
      <c r="J842" s="1"/>
    </row>
    <row r="843" spans="3:10">
      <c r="C843" s="30"/>
      <c r="D843" s="206"/>
      <c r="E843" s="206"/>
      <c r="F843" s="424"/>
      <c r="J843" s="1"/>
    </row>
    <row r="844" spans="3:10">
      <c r="C844" s="30"/>
      <c r="D844" s="206"/>
      <c r="E844" s="206"/>
      <c r="F844" s="424"/>
      <c r="J844" s="1"/>
    </row>
    <row r="845" spans="3:10">
      <c r="C845" s="30"/>
      <c r="D845" s="206"/>
      <c r="E845" s="206"/>
      <c r="F845" s="424"/>
      <c r="J845" s="1"/>
    </row>
    <row r="846" spans="3:10">
      <c r="C846" s="30"/>
      <c r="D846" s="206"/>
      <c r="E846" s="206"/>
      <c r="F846" s="424"/>
      <c r="J846" s="1"/>
    </row>
    <row r="847" spans="3:10">
      <c r="C847" s="30"/>
      <c r="D847" s="206"/>
      <c r="E847" s="206"/>
      <c r="F847" s="424"/>
      <c r="J847" s="1"/>
    </row>
    <row r="848" spans="3:10">
      <c r="C848" s="30"/>
      <c r="D848" s="206"/>
      <c r="E848" s="206"/>
      <c r="F848" s="424"/>
      <c r="J848" s="1"/>
    </row>
    <row r="849" spans="3:10">
      <c r="C849" s="30"/>
      <c r="D849" s="206"/>
      <c r="E849" s="206"/>
      <c r="F849" s="424"/>
      <c r="J849" s="1"/>
    </row>
    <row r="850" spans="3:10">
      <c r="C850" s="30"/>
      <c r="D850" s="206"/>
      <c r="E850" s="206"/>
      <c r="F850" s="424"/>
      <c r="J850" s="1"/>
    </row>
    <row r="851" spans="3:10">
      <c r="C851" s="30"/>
      <c r="D851" s="206"/>
      <c r="E851" s="206"/>
      <c r="F851" s="424"/>
      <c r="J851" s="1"/>
    </row>
    <row r="852" spans="3:10">
      <c r="C852" s="30"/>
      <c r="D852" s="206"/>
      <c r="E852" s="206"/>
      <c r="F852" s="424"/>
      <c r="J852" s="1"/>
    </row>
    <row r="853" spans="3:10">
      <c r="C853" s="30"/>
      <c r="D853" s="206"/>
      <c r="E853" s="206"/>
      <c r="F853" s="424"/>
      <c r="J853" s="1"/>
    </row>
    <row r="854" spans="3:10">
      <c r="C854" s="30"/>
      <c r="D854" s="206"/>
      <c r="E854" s="206"/>
      <c r="F854" s="424"/>
      <c r="J854" s="1"/>
    </row>
    <row r="855" spans="3:10">
      <c r="C855" s="30"/>
      <c r="D855" s="206"/>
      <c r="E855" s="206"/>
      <c r="F855" s="424"/>
      <c r="J855" s="1"/>
    </row>
    <row r="856" spans="3:10">
      <c r="C856" s="30"/>
      <c r="D856" s="206"/>
      <c r="E856" s="206"/>
      <c r="F856" s="424"/>
      <c r="J856" s="1"/>
    </row>
    <row r="857" spans="3:10">
      <c r="C857" s="30"/>
      <c r="D857" s="206"/>
      <c r="E857" s="206"/>
      <c r="F857" s="424"/>
      <c r="J857" s="1"/>
    </row>
    <row r="858" spans="3:10">
      <c r="C858" s="30"/>
      <c r="D858" s="206"/>
      <c r="E858" s="206"/>
      <c r="F858" s="424"/>
      <c r="J858" s="1"/>
    </row>
    <row r="859" spans="3:10">
      <c r="C859" s="30"/>
      <c r="D859" s="206"/>
      <c r="E859" s="206"/>
      <c r="F859" s="424"/>
      <c r="J859" s="1"/>
    </row>
    <row r="860" spans="3:10">
      <c r="C860" s="30"/>
      <c r="D860" s="206"/>
      <c r="E860" s="206"/>
      <c r="F860" s="424"/>
      <c r="J860" s="1"/>
    </row>
    <row r="861" spans="3:10">
      <c r="C861" s="30"/>
      <c r="D861" s="206"/>
      <c r="E861" s="206"/>
      <c r="F861" s="424"/>
      <c r="J861" s="1"/>
    </row>
    <row r="862" spans="3:10">
      <c r="C862" s="30"/>
      <c r="D862" s="206"/>
      <c r="E862" s="206"/>
      <c r="F862" s="424"/>
      <c r="J862" s="1"/>
    </row>
    <row r="863" spans="3:10">
      <c r="C863" s="30"/>
      <c r="D863" s="206"/>
      <c r="E863" s="206"/>
      <c r="F863" s="424"/>
      <c r="J863" s="1"/>
    </row>
    <row r="864" spans="3:10">
      <c r="C864" s="30"/>
      <c r="D864" s="206"/>
      <c r="E864" s="206"/>
      <c r="F864" s="424"/>
      <c r="J864" s="1"/>
    </row>
    <row r="865" spans="3:10">
      <c r="C865" s="30"/>
      <c r="D865" s="206"/>
      <c r="E865" s="206"/>
      <c r="F865" s="424"/>
      <c r="J865" s="1"/>
    </row>
    <row r="866" spans="3:10">
      <c r="C866" s="30"/>
      <c r="D866" s="206"/>
      <c r="E866" s="206"/>
      <c r="F866" s="424"/>
      <c r="J866" s="1"/>
    </row>
    <row r="867" spans="3:10">
      <c r="C867" s="30"/>
      <c r="D867" s="206"/>
      <c r="E867" s="206"/>
      <c r="F867" s="424"/>
      <c r="J867" s="1"/>
    </row>
    <row r="868" spans="3:10">
      <c r="C868" s="30"/>
      <c r="D868" s="206"/>
      <c r="E868" s="206"/>
      <c r="F868" s="424"/>
      <c r="J868" s="1"/>
    </row>
    <row r="869" spans="3:10">
      <c r="C869" s="30"/>
      <c r="D869" s="206"/>
      <c r="E869" s="206"/>
      <c r="F869" s="424"/>
      <c r="J869" s="1"/>
    </row>
    <row r="870" spans="3:10">
      <c r="C870" s="30"/>
      <c r="D870" s="206"/>
      <c r="E870" s="206"/>
      <c r="F870" s="424"/>
      <c r="J870" s="1"/>
    </row>
    <row r="871" spans="3:10">
      <c r="C871" s="30"/>
      <c r="D871" s="206"/>
      <c r="E871" s="206"/>
      <c r="F871" s="424"/>
      <c r="J871" s="1"/>
    </row>
    <row r="872" spans="3:10">
      <c r="C872" s="30"/>
      <c r="D872" s="206"/>
      <c r="E872" s="206"/>
      <c r="F872" s="424"/>
      <c r="J872" s="1"/>
    </row>
    <row r="873" spans="3:10">
      <c r="C873" s="30"/>
      <c r="D873" s="206"/>
      <c r="E873" s="206"/>
      <c r="F873" s="424"/>
      <c r="J873" s="1"/>
    </row>
    <row r="874" spans="3:10">
      <c r="C874" s="30"/>
      <c r="D874" s="206"/>
      <c r="E874" s="206"/>
      <c r="F874" s="424"/>
      <c r="J874" s="1"/>
    </row>
    <row r="875" spans="3:10">
      <c r="C875" s="30"/>
      <c r="D875" s="206"/>
      <c r="E875" s="206"/>
      <c r="F875" s="424"/>
      <c r="J875" s="1"/>
    </row>
    <row r="876" spans="3:10">
      <c r="C876" s="30"/>
      <c r="D876" s="206"/>
      <c r="E876" s="206"/>
      <c r="F876" s="424"/>
      <c r="J876" s="1"/>
    </row>
    <row r="877" spans="3:10">
      <c r="C877" s="30"/>
      <c r="D877" s="206"/>
      <c r="E877" s="206"/>
      <c r="F877" s="424"/>
      <c r="J877" s="1"/>
    </row>
    <row r="878" spans="3:10">
      <c r="C878" s="30"/>
      <c r="D878" s="206"/>
      <c r="E878" s="206"/>
      <c r="F878" s="424"/>
      <c r="J878" s="1"/>
    </row>
    <row r="879" spans="3:10">
      <c r="C879" s="30"/>
      <c r="D879" s="206"/>
      <c r="E879" s="206"/>
      <c r="F879" s="424"/>
      <c r="J879" s="1"/>
    </row>
    <row r="880" spans="3:10">
      <c r="C880" s="30"/>
      <c r="D880" s="206"/>
      <c r="E880" s="206"/>
      <c r="F880" s="424"/>
      <c r="J880" s="1"/>
    </row>
    <row r="881" spans="3:10" ht="78" customHeight="1">
      <c r="C881" s="30"/>
      <c r="D881" s="206"/>
      <c r="E881" s="206"/>
      <c r="F881" s="424"/>
      <c r="J881" s="1"/>
    </row>
    <row r="882" spans="3:10">
      <c r="C882" s="30"/>
      <c r="D882" s="206"/>
      <c r="E882" s="206"/>
      <c r="F882" s="424"/>
      <c r="J882" s="1"/>
    </row>
    <row r="883" spans="3:10">
      <c r="C883" s="30"/>
      <c r="D883" s="206"/>
      <c r="E883" s="206"/>
      <c r="F883" s="424"/>
      <c r="J883" s="1"/>
    </row>
    <row r="884" spans="3:10">
      <c r="C884" s="30"/>
      <c r="D884" s="206"/>
      <c r="E884" s="206"/>
      <c r="F884" s="424"/>
      <c r="J884" s="1"/>
    </row>
    <row r="885" spans="3:10">
      <c r="C885" s="30"/>
      <c r="D885" s="206"/>
      <c r="E885" s="206"/>
      <c r="F885" s="424"/>
      <c r="J885" s="1"/>
    </row>
    <row r="886" spans="3:10">
      <c r="C886" s="30"/>
      <c r="D886" s="206"/>
      <c r="E886" s="206"/>
      <c r="F886" s="424"/>
      <c r="J886" s="1"/>
    </row>
    <row r="887" spans="3:10">
      <c r="C887" s="30"/>
      <c r="D887" s="206"/>
      <c r="E887" s="206"/>
      <c r="F887" s="424"/>
      <c r="J887" s="1"/>
    </row>
    <row r="888" spans="3:10">
      <c r="C888" s="30"/>
      <c r="D888" s="206"/>
      <c r="E888" s="206"/>
      <c r="F888" s="424"/>
      <c r="J888" s="1"/>
    </row>
    <row r="889" spans="3:10">
      <c r="C889" s="30"/>
      <c r="D889" s="206"/>
      <c r="E889" s="206"/>
      <c r="F889" s="424"/>
      <c r="J889" s="1"/>
    </row>
    <row r="890" spans="3:10">
      <c r="C890" s="30"/>
      <c r="D890" s="206"/>
      <c r="E890" s="206"/>
      <c r="F890" s="424"/>
      <c r="J890" s="1"/>
    </row>
    <row r="891" spans="3:10">
      <c r="C891" s="30"/>
      <c r="D891" s="206"/>
      <c r="E891" s="206"/>
      <c r="F891" s="424"/>
      <c r="J891" s="1"/>
    </row>
    <row r="892" spans="3:10">
      <c r="C892" s="30"/>
      <c r="D892" s="206"/>
      <c r="E892" s="206"/>
      <c r="F892" s="424"/>
      <c r="J892" s="1"/>
    </row>
    <row r="893" spans="3:10">
      <c r="C893" s="30"/>
      <c r="D893" s="206"/>
      <c r="E893" s="206"/>
      <c r="F893" s="424"/>
      <c r="J893" s="1"/>
    </row>
    <row r="894" spans="3:10">
      <c r="C894" s="30"/>
      <c r="D894" s="206"/>
      <c r="E894" s="206"/>
      <c r="F894" s="424"/>
      <c r="J894" s="1"/>
    </row>
    <row r="895" spans="3:10">
      <c r="C895" s="139"/>
      <c r="D895" s="206"/>
      <c r="E895" s="61"/>
      <c r="F895" s="689"/>
      <c r="G895" s="32"/>
      <c r="J895" s="1"/>
    </row>
    <row r="896" spans="3:10">
      <c r="J896" s="1"/>
    </row>
    <row r="897" spans="10:10">
      <c r="J897" s="1"/>
    </row>
    <row r="898" spans="10:10">
      <c r="J898" s="1"/>
    </row>
    <row r="899" spans="10:10">
      <c r="J899" s="1"/>
    </row>
    <row r="900" spans="10:10">
      <c r="J900" s="1"/>
    </row>
    <row r="901" spans="10:10">
      <c r="J901" s="1"/>
    </row>
    <row r="902" spans="10:10">
      <c r="J902" s="1"/>
    </row>
    <row r="903" spans="10:10">
      <c r="J903" s="1"/>
    </row>
    <row r="904" spans="10:10">
      <c r="J904" s="1"/>
    </row>
    <row r="905" spans="10:10">
      <c r="J905" s="1"/>
    </row>
  </sheetData>
  <sheetProtection password="EBEA" sheet="1" objects="1" scenarios="1" selectLockedCells="1"/>
  <mergeCells count="4">
    <mergeCell ref="G2:G3"/>
    <mergeCell ref="A2:B3"/>
    <mergeCell ref="C2:C3"/>
    <mergeCell ref="D2:F2"/>
  </mergeCells>
  <phoneticPr fontId="0" type="noConversion"/>
  <pageMargins left="0.94488188976377963" right="0.23622047244094491" top="0.39370078740157483" bottom="0.39370078740157483" header="0.51181102362204722" footer="0.51181102362204722"/>
  <pageSetup paperSize="9" scale="89" firstPageNumber="12" orientation="portrait" useFirstPageNumber="1"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852"/>
  <sheetViews>
    <sheetView workbookViewId="0">
      <selection activeCell="F15" sqref="F15"/>
    </sheetView>
  </sheetViews>
  <sheetFormatPr defaultColWidth="9.28515625" defaultRowHeight="12.75"/>
  <cols>
    <col min="1" max="1" width="7" style="1" customWidth="1"/>
    <col min="2" max="2" width="3.28515625" style="1" customWidth="1"/>
    <col min="3" max="3" width="41.28515625" style="29" customWidth="1"/>
    <col min="4" max="4" width="7.28515625" style="210" customWidth="1"/>
    <col min="5" max="5" width="8.7109375" style="217" customWidth="1"/>
    <col min="6" max="6" width="11.140625" style="688" customWidth="1"/>
    <col min="7" max="7" width="12.7109375" style="1" customWidth="1"/>
    <col min="8" max="9" width="9.28515625" style="1" customWidth="1"/>
    <col min="10" max="10" width="9.5703125" style="30" customWidth="1"/>
    <col min="11" max="16384" width="9.28515625" style="1"/>
  </cols>
  <sheetData>
    <row r="1" spans="1:10" ht="14.25" customHeight="1" thickBot="1">
      <c r="A1" s="53"/>
      <c r="D1" s="33"/>
      <c r="E1" s="33"/>
      <c r="F1" s="424"/>
      <c r="H1" s="33"/>
      <c r="I1" s="33"/>
      <c r="J1" s="32"/>
    </row>
    <row r="2" spans="1:10" ht="16.5" customHeight="1">
      <c r="A2" s="1021" t="s">
        <v>656</v>
      </c>
      <c r="B2" s="1022"/>
      <c r="C2" s="1025" t="s">
        <v>680</v>
      </c>
      <c r="D2" s="1027" t="s">
        <v>571</v>
      </c>
      <c r="E2" s="1027"/>
      <c r="F2" s="1028"/>
      <c r="G2" s="1019" t="s">
        <v>660</v>
      </c>
      <c r="H2" s="33"/>
      <c r="I2" s="33"/>
      <c r="J2" s="32"/>
    </row>
    <row r="3" spans="1:10" ht="22.5" customHeight="1" thickBot="1">
      <c r="A3" s="1023"/>
      <c r="B3" s="1024"/>
      <c r="C3" s="1026"/>
      <c r="D3" s="98" t="s">
        <v>657</v>
      </c>
      <c r="E3" s="98" t="s">
        <v>658</v>
      </c>
      <c r="F3" s="101" t="s">
        <v>659</v>
      </c>
      <c r="G3" s="1020"/>
      <c r="H3" s="33"/>
      <c r="I3" s="33"/>
      <c r="J3" s="32"/>
    </row>
    <row r="4" spans="1:10" ht="12.75" customHeight="1">
      <c r="A4" s="55"/>
      <c r="B4" s="54"/>
      <c r="C4" s="54"/>
      <c r="D4" s="33"/>
      <c r="E4" s="67"/>
      <c r="F4" s="613"/>
      <c r="G4" s="32"/>
      <c r="H4" s="33"/>
      <c r="I4" s="33"/>
      <c r="J4" s="32"/>
    </row>
    <row r="5" spans="1:10" ht="12" customHeight="1">
      <c r="A5" s="44"/>
      <c r="B5" s="39"/>
      <c r="D5" s="206"/>
      <c r="E5" s="215"/>
      <c r="F5" s="689"/>
      <c r="G5" s="32"/>
      <c r="H5" s="33"/>
      <c r="I5" s="33"/>
      <c r="J5" s="32"/>
    </row>
    <row r="6" spans="1:10" s="40" customFormat="1" ht="32.25" customHeight="1">
      <c r="A6" s="776" t="s">
        <v>199</v>
      </c>
      <c r="B6" s="859"/>
      <c r="C6" s="841" t="s">
        <v>669</v>
      </c>
      <c r="D6" s="845"/>
      <c r="E6" s="845"/>
      <c r="F6" s="891"/>
      <c r="G6" s="853"/>
      <c r="H6" s="207"/>
      <c r="I6" s="207"/>
      <c r="J6" s="42"/>
    </row>
    <row r="7" spans="1:10" ht="12.75" customHeight="1">
      <c r="A7" s="99"/>
      <c r="B7" s="115"/>
      <c r="C7" s="140"/>
      <c r="D7" s="207"/>
      <c r="E7" s="207"/>
      <c r="F7" s="696"/>
      <c r="G7" s="142"/>
      <c r="H7" s="33"/>
      <c r="I7" s="33"/>
      <c r="J7" s="32"/>
    </row>
    <row r="8" spans="1:10" ht="12" customHeight="1">
      <c r="A8" s="99"/>
      <c r="B8" s="56"/>
      <c r="C8" s="139" t="s">
        <v>240</v>
      </c>
      <c r="D8" s="33"/>
      <c r="E8" s="33"/>
      <c r="F8" s="613"/>
      <c r="G8" s="23"/>
      <c r="H8" s="33"/>
      <c r="I8" s="33"/>
      <c r="J8" s="32"/>
    </row>
    <row r="9" spans="1:10" ht="166.5" customHeight="1">
      <c r="A9" s="99"/>
      <c r="B9" s="56"/>
      <c r="C9" s="144" t="s">
        <v>141</v>
      </c>
      <c r="D9" s="33"/>
      <c r="E9" s="33"/>
      <c r="F9" s="613"/>
      <c r="G9" s="23"/>
      <c r="J9" s="32"/>
    </row>
    <row r="10" spans="1:10" ht="238.5" customHeight="1">
      <c r="A10" s="44"/>
      <c r="B10" s="39"/>
      <c r="C10" s="157" t="s">
        <v>292</v>
      </c>
      <c r="D10" s="206"/>
      <c r="E10" s="215"/>
      <c r="F10" s="689"/>
      <c r="G10" s="32"/>
      <c r="J10" s="32"/>
    </row>
    <row r="11" spans="1:10" ht="259.5" customHeight="1">
      <c r="A11" s="44"/>
      <c r="B11" s="39"/>
      <c r="C11" s="157" t="s">
        <v>535</v>
      </c>
      <c r="D11" s="206"/>
      <c r="E11" s="215"/>
      <c r="F11" s="689"/>
      <c r="G11" s="32"/>
      <c r="J11" s="42"/>
    </row>
    <row r="12" spans="1:10" ht="14.25" customHeight="1">
      <c r="A12" s="44"/>
      <c r="B12" s="39"/>
      <c r="C12" s="157"/>
      <c r="D12" s="206"/>
      <c r="E12" s="215"/>
      <c r="F12" s="689"/>
      <c r="G12" s="32"/>
      <c r="J12" s="42"/>
    </row>
    <row r="13" spans="1:10" ht="28.5" customHeight="1">
      <c r="A13" s="57" t="s">
        <v>229</v>
      </c>
      <c r="B13" s="58"/>
      <c r="C13" s="37" t="s">
        <v>763</v>
      </c>
      <c r="D13" s="206"/>
      <c r="E13" s="215"/>
      <c r="F13" s="689"/>
      <c r="G13" s="32"/>
      <c r="J13" s="42"/>
    </row>
    <row r="14" spans="1:10" ht="92.25" customHeight="1">
      <c r="A14" s="44"/>
      <c r="B14" s="39"/>
      <c r="C14" s="390" t="s">
        <v>762</v>
      </c>
      <c r="D14" s="206"/>
      <c r="E14" s="215"/>
      <c r="F14" s="689"/>
      <c r="G14" s="32"/>
      <c r="J14" s="42"/>
    </row>
    <row r="15" spans="1:10" ht="14.25" customHeight="1">
      <c r="A15" s="44"/>
      <c r="B15" s="39"/>
      <c r="C15" s="157" t="s">
        <v>416</v>
      </c>
      <c r="D15" s="206" t="s">
        <v>355</v>
      </c>
      <c r="E15" s="215">
        <f>ROUND((68*2.2+34+35+20+81+27+28+29+15),0)</f>
        <v>419</v>
      </c>
      <c r="F15" s="907">
        <v>0</v>
      </c>
      <c r="G15" s="32">
        <f>E15*F15</f>
        <v>0</v>
      </c>
      <c r="J15" s="42"/>
    </row>
    <row r="16" spans="1:10" ht="14.25" customHeight="1">
      <c r="A16" s="44"/>
      <c r="B16" s="39"/>
      <c r="C16" s="157"/>
      <c r="D16" s="206"/>
      <c r="E16" s="215"/>
      <c r="F16" s="689"/>
      <c r="G16" s="32"/>
      <c r="J16" s="42"/>
    </row>
    <row r="17" spans="1:10" ht="43.5" customHeight="1">
      <c r="A17" s="57" t="s">
        <v>674</v>
      </c>
      <c r="B17" s="58"/>
      <c r="C17" s="37" t="s">
        <v>744</v>
      </c>
      <c r="D17" s="206"/>
      <c r="E17" s="215"/>
      <c r="F17" s="689"/>
      <c r="G17" s="32"/>
      <c r="J17" s="42"/>
    </row>
    <row r="18" spans="1:10" ht="81" customHeight="1">
      <c r="A18" s="44"/>
      <c r="B18" s="39"/>
      <c r="C18" s="390" t="s">
        <v>743</v>
      </c>
      <c r="D18" s="206"/>
      <c r="E18" s="215"/>
      <c r="F18" s="689"/>
      <c r="G18" s="32"/>
      <c r="J18" s="42"/>
    </row>
    <row r="19" spans="1:10" ht="14.25" customHeight="1">
      <c r="A19" s="44"/>
      <c r="B19" s="39"/>
      <c r="C19" s="157" t="s">
        <v>416</v>
      </c>
      <c r="D19" s="206" t="s">
        <v>355</v>
      </c>
      <c r="E19" s="215">
        <v>348</v>
      </c>
      <c r="F19" s="907">
        <v>0</v>
      </c>
      <c r="G19" s="32">
        <f>PRODUCT(E19*F19)</f>
        <v>0</v>
      </c>
      <c r="J19" s="42"/>
    </row>
    <row r="20" spans="1:10" ht="14.25" customHeight="1">
      <c r="A20" s="44"/>
      <c r="B20" s="39"/>
      <c r="C20" s="157"/>
      <c r="D20" s="206"/>
      <c r="E20" s="215"/>
      <c r="F20" s="689"/>
      <c r="G20" s="32"/>
      <c r="J20" s="42"/>
    </row>
    <row r="21" spans="1:10" ht="38.25" customHeight="1">
      <c r="A21" s="57" t="s">
        <v>573</v>
      </c>
      <c r="B21" s="58"/>
      <c r="C21" s="37" t="s">
        <v>760</v>
      </c>
      <c r="D21" s="206"/>
      <c r="E21" s="215"/>
      <c r="F21" s="689"/>
      <c r="G21" s="32"/>
      <c r="J21" s="42"/>
    </row>
    <row r="22" spans="1:10" ht="95.25" customHeight="1">
      <c r="A22" s="44"/>
      <c r="B22" s="39"/>
      <c r="C22" s="390" t="s">
        <v>761</v>
      </c>
      <c r="D22" s="206"/>
      <c r="E22" s="215"/>
      <c r="F22" s="689"/>
      <c r="G22" s="32"/>
      <c r="J22" s="42"/>
    </row>
    <row r="23" spans="1:10" ht="14.25" customHeight="1">
      <c r="A23" s="44"/>
      <c r="B23" s="39"/>
      <c r="C23" s="157" t="s">
        <v>416</v>
      </c>
      <c r="D23" s="206" t="s">
        <v>355</v>
      </c>
      <c r="E23" s="215">
        <f>14+14+14+20+9+10+10</f>
        <v>91</v>
      </c>
      <c r="F23" s="907">
        <v>0</v>
      </c>
      <c r="G23" s="32">
        <f>PRODUCT(E23*F23)</f>
        <v>0</v>
      </c>
      <c r="J23" s="42"/>
    </row>
    <row r="24" spans="1:10" ht="14.25" customHeight="1">
      <c r="A24" s="44"/>
      <c r="B24" s="39"/>
      <c r="C24" s="157"/>
      <c r="D24" s="206"/>
      <c r="E24" s="215"/>
      <c r="F24" s="689"/>
      <c r="G24" s="32"/>
      <c r="J24" s="42"/>
    </row>
    <row r="25" spans="1:10" ht="14.25" customHeight="1">
      <c r="A25" s="57" t="s">
        <v>353</v>
      </c>
      <c r="B25" s="58"/>
      <c r="C25" s="37" t="s">
        <v>746</v>
      </c>
      <c r="D25" s="206"/>
      <c r="E25" s="215"/>
      <c r="F25" s="689"/>
      <c r="G25" s="32"/>
      <c r="J25" s="42"/>
    </row>
    <row r="26" spans="1:10" ht="81.75" customHeight="1">
      <c r="A26" s="44"/>
      <c r="B26" s="39"/>
      <c r="C26" s="390" t="s">
        <v>745</v>
      </c>
      <c r="D26" s="206"/>
      <c r="E26" s="215"/>
      <c r="F26" s="689"/>
      <c r="G26" s="32"/>
      <c r="J26" s="42"/>
    </row>
    <row r="27" spans="1:10" ht="14.25" customHeight="1">
      <c r="A27" s="44"/>
      <c r="B27" s="39"/>
      <c r="C27" s="157" t="s">
        <v>293</v>
      </c>
      <c r="D27" s="206" t="s">
        <v>563</v>
      </c>
      <c r="E27" s="215">
        <v>300</v>
      </c>
      <c r="F27" s="907">
        <v>0</v>
      </c>
      <c r="G27" s="32">
        <f>PRODUCT(E27*F27)</f>
        <v>0</v>
      </c>
      <c r="J27" s="42"/>
    </row>
    <row r="28" spans="1:10" ht="14.25" customHeight="1">
      <c r="A28" s="44"/>
      <c r="B28" s="39"/>
      <c r="C28" s="157"/>
      <c r="D28" s="206"/>
      <c r="E28" s="215"/>
      <c r="F28" s="689"/>
      <c r="G28" s="32"/>
      <c r="J28" s="42"/>
    </row>
    <row r="29" spans="1:10" ht="14.25" customHeight="1">
      <c r="A29" s="44"/>
      <c r="B29" s="39"/>
      <c r="C29" s="157"/>
      <c r="D29" s="206"/>
      <c r="E29" s="215"/>
      <c r="F29" s="689"/>
      <c r="G29" s="32"/>
      <c r="J29" s="42"/>
    </row>
    <row r="30" spans="1:10" ht="14.25" customHeight="1">
      <c r="A30" s="154" t="s">
        <v>199</v>
      </c>
      <c r="B30" s="137"/>
      <c r="C30" s="137" t="s">
        <v>360</v>
      </c>
      <c r="D30" s="209"/>
      <c r="E30" s="216"/>
      <c r="F30" s="900"/>
      <c r="G30" s="370">
        <f>SUM(G13:G28)</f>
        <v>0</v>
      </c>
      <c r="H30" s="46"/>
      <c r="I30" s="20"/>
      <c r="J30" s="32"/>
    </row>
    <row r="31" spans="1:10" ht="13.5" customHeight="1">
      <c r="A31" s="44"/>
      <c r="B31" s="39"/>
      <c r="C31" s="182"/>
      <c r="D31" s="206"/>
      <c r="E31" s="215"/>
      <c r="F31" s="689"/>
      <c r="G31" s="32"/>
      <c r="H31" s="46"/>
      <c r="I31" s="20"/>
      <c r="J31" s="32"/>
    </row>
    <row r="32" spans="1:10" ht="13.5" customHeight="1">
      <c r="A32" s="57"/>
      <c r="C32" s="37"/>
      <c r="D32" s="59"/>
      <c r="E32" s="61"/>
      <c r="F32" s="613"/>
      <c r="G32" s="424"/>
      <c r="H32" s="46"/>
      <c r="I32" s="20"/>
      <c r="J32" s="32"/>
    </row>
    <row r="33" spans="1:10" ht="14.25" customHeight="1">
      <c r="A33" s="44"/>
      <c r="B33" s="39"/>
      <c r="C33" s="153"/>
      <c r="D33" s="33"/>
      <c r="E33" s="67"/>
      <c r="F33" s="689"/>
      <c r="G33" s="32"/>
      <c r="H33" s="46"/>
      <c r="I33" s="20"/>
      <c r="J33" s="32"/>
    </row>
    <row r="34" spans="1:10" ht="13.5" customHeight="1">
      <c r="A34" s="47"/>
      <c r="B34" s="39"/>
      <c r="C34" s="134"/>
      <c r="D34" s="33"/>
      <c r="E34" s="67"/>
      <c r="F34" s="689"/>
      <c r="G34" s="32"/>
      <c r="H34" s="46"/>
      <c r="I34" s="20"/>
      <c r="J34" s="32"/>
    </row>
    <row r="35" spans="1:10" ht="13.5" customHeight="1">
      <c r="A35" s="44"/>
      <c r="B35" s="39"/>
      <c r="C35" s="134"/>
      <c r="D35" s="33"/>
      <c r="E35" s="67"/>
      <c r="F35" s="689"/>
      <c r="G35" s="32"/>
      <c r="H35" s="46"/>
      <c r="I35" s="20"/>
      <c r="J35" s="32"/>
    </row>
    <row r="36" spans="1:10" ht="14.25" customHeight="1">
      <c r="A36" s="44"/>
      <c r="B36" s="39"/>
      <c r="C36" s="152"/>
      <c r="D36" s="214"/>
      <c r="E36" s="215"/>
      <c r="F36" s="899"/>
      <c r="G36" s="178"/>
      <c r="H36" s="46"/>
      <c r="I36" s="20"/>
      <c r="J36" s="32"/>
    </row>
    <row r="37" spans="1:10" ht="122.25" customHeight="1">
      <c r="D37" s="206"/>
      <c r="E37" s="61"/>
      <c r="F37" s="689"/>
      <c r="G37" s="32"/>
      <c r="H37" s="46"/>
      <c r="I37" s="20"/>
      <c r="J37" s="32"/>
    </row>
    <row r="38" spans="1:10" ht="9" customHeight="1">
      <c r="A38" s="47"/>
      <c r="B38" s="39"/>
      <c r="C38" s="48"/>
      <c r="D38" s="33"/>
      <c r="E38" s="66"/>
      <c r="F38" s="689"/>
      <c r="G38" s="32"/>
      <c r="H38" s="46"/>
      <c r="I38" s="20"/>
      <c r="J38" s="32"/>
    </row>
    <row r="39" spans="1:10" ht="14.25" customHeight="1">
      <c r="H39" s="46"/>
      <c r="I39" s="20"/>
      <c r="J39" s="32"/>
    </row>
    <row r="40" spans="1:10" ht="13.5" customHeight="1">
      <c r="A40" s="109"/>
      <c r="B40" s="110"/>
      <c r="C40" s="132"/>
      <c r="D40" s="227"/>
      <c r="E40" s="229"/>
      <c r="F40" s="112"/>
      <c r="G40" s="112"/>
      <c r="H40" s="46"/>
      <c r="I40" s="20"/>
      <c r="J40" s="32"/>
    </row>
    <row r="41" spans="1:10" ht="13.5" customHeight="1">
      <c r="C41" s="1"/>
      <c r="D41" s="206"/>
      <c r="E41" s="206"/>
      <c r="F41" s="424"/>
      <c r="J41" s="1"/>
    </row>
    <row r="42" spans="1:10" ht="51" customHeight="1">
      <c r="C42" s="1"/>
      <c r="D42" s="206"/>
      <c r="E42" s="206"/>
      <c r="F42" s="424"/>
      <c r="J42" s="1"/>
    </row>
    <row r="43" spans="1:10" ht="12.75" customHeight="1">
      <c r="C43" s="1"/>
      <c r="D43" s="206"/>
      <c r="E43" s="206"/>
      <c r="F43" s="424"/>
      <c r="J43" s="1"/>
    </row>
    <row r="44" spans="1:10" ht="14.25" customHeight="1">
      <c r="C44" s="1"/>
      <c r="D44" s="206"/>
      <c r="E44" s="206"/>
      <c r="F44" s="424"/>
      <c r="J44" s="1"/>
    </row>
    <row r="45" spans="1:10" ht="14.25" customHeight="1">
      <c r="C45" s="1"/>
      <c r="D45" s="206"/>
      <c r="E45" s="206"/>
      <c r="F45" s="424"/>
      <c r="J45" s="1"/>
    </row>
    <row r="46" spans="1:10">
      <c r="C46" s="1"/>
      <c r="D46" s="206"/>
      <c r="E46" s="206"/>
      <c r="F46" s="424"/>
      <c r="J46" s="1"/>
    </row>
    <row r="47" spans="1:10">
      <c r="C47" s="100"/>
      <c r="D47" s="206"/>
      <c r="E47" s="206"/>
      <c r="F47" s="424"/>
      <c r="J47" s="1"/>
    </row>
    <row r="48" spans="1:10" ht="66.75" customHeight="1">
      <c r="C48" s="30"/>
      <c r="D48" s="206"/>
      <c r="E48" s="206"/>
      <c r="F48" s="424"/>
      <c r="J48" s="1"/>
    </row>
    <row r="49" spans="3:10">
      <c r="C49" s="30"/>
      <c r="D49" s="206"/>
      <c r="E49" s="206"/>
      <c r="F49" s="424"/>
      <c r="J49" s="1"/>
    </row>
    <row r="50" spans="3:10">
      <c r="C50" s="30"/>
      <c r="D50" s="206"/>
      <c r="E50" s="206"/>
      <c r="F50" s="424"/>
      <c r="J50" s="1"/>
    </row>
    <row r="51" spans="3:10">
      <c r="C51" s="30"/>
      <c r="D51" s="206"/>
      <c r="E51" s="206"/>
      <c r="F51" s="424"/>
      <c r="J51" s="1"/>
    </row>
    <row r="52" spans="3:10">
      <c r="C52" s="30"/>
      <c r="D52" s="206"/>
      <c r="E52" s="206"/>
      <c r="F52" s="424"/>
      <c r="J52" s="1"/>
    </row>
    <row r="53" spans="3:10">
      <c r="C53" s="30"/>
      <c r="D53" s="206"/>
      <c r="E53" s="206"/>
      <c r="F53" s="424"/>
      <c r="J53" s="1"/>
    </row>
    <row r="54" spans="3:10" ht="14.25" customHeight="1">
      <c r="C54" s="30"/>
      <c r="D54" s="206"/>
      <c r="E54" s="206"/>
      <c r="F54" s="424"/>
      <c r="J54" s="1"/>
    </row>
    <row r="55" spans="3:10">
      <c r="C55" s="30"/>
      <c r="D55" s="206"/>
      <c r="E55" s="206"/>
      <c r="F55" s="424"/>
      <c r="J55" s="1"/>
    </row>
    <row r="56" spans="3:10" ht="14.25" customHeight="1">
      <c r="C56" s="30"/>
      <c r="D56" s="206"/>
      <c r="E56" s="206"/>
      <c r="F56" s="424"/>
      <c r="J56" s="1"/>
    </row>
    <row r="57" spans="3:10">
      <c r="C57" s="30"/>
      <c r="D57" s="206"/>
      <c r="E57" s="206"/>
      <c r="F57" s="424"/>
      <c r="J57" s="1"/>
    </row>
    <row r="58" spans="3:10" ht="14.25" customHeight="1">
      <c r="C58" s="30"/>
      <c r="D58" s="206"/>
      <c r="E58" s="206"/>
      <c r="F58" s="424"/>
      <c r="J58" s="1"/>
    </row>
    <row r="59" spans="3:10">
      <c r="C59" s="30"/>
      <c r="D59" s="206"/>
      <c r="E59" s="206"/>
      <c r="F59" s="424"/>
      <c r="J59" s="1"/>
    </row>
    <row r="60" spans="3:10" ht="17.25" customHeight="1">
      <c r="C60" s="30"/>
      <c r="D60" s="206"/>
      <c r="E60" s="206"/>
      <c r="F60" s="424"/>
      <c r="J60" s="1"/>
    </row>
    <row r="61" spans="3:10">
      <c r="C61" s="30"/>
      <c r="D61" s="206"/>
      <c r="E61" s="206"/>
      <c r="F61" s="424"/>
      <c r="J61" s="1"/>
    </row>
    <row r="62" spans="3:10" ht="12.75" customHeight="1">
      <c r="C62" s="30"/>
      <c r="D62" s="206"/>
      <c r="E62" s="206"/>
      <c r="F62" s="424"/>
      <c r="J62" s="1"/>
    </row>
    <row r="63" spans="3:10">
      <c r="C63" s="30"/>
      <c r="D63" s="206"/>
      <c r="E63" s="206"/>
      <c r="F63" s="424"/>
      <c r="J63" s="1"/>
    </row>
    <row r="64" spans="3:10" ht="13.5" customHeight="1">
      <c r="C64" s="30"/>
      <c r="D64" s="206"/>
      <c r="E64" s="206"/>
      <c r="F64" s="424"/>
      <c r="J64" s="1"/>
    </row>
    <row r="65" spans="3:10">
      <c r="C65" s="30"/>
      <c r="D65" s="206"/>
      <c r="E65" s="206"/>
      <c r="F65" s="424"/>
      <c r="J65" s="1"/>
    </row>
    <row r="66" spans="3:10" ht="26.25" customHeight="1">
      <c r="C66" s="30"/>
      <c r="D66" s="206"/>
      <c r="E66" s="206"/>
      <c r="F66" s="424"/>
      <c r="J66" s="1"/>
    </row>
    <row r="67" spans="3:10">
      <c r="C67" s="30"/>
      <c r="D67" s="206"/>
      <c r="E67" s="206"/>
      <c r="F67" s="424"/>
      <c r="J67" s="1"/>
    </row>
    <row r="68" spans="3:10" ht="12.75" customHeight="1">
      <c r="C68" s="30"/>
      <c r="D68" s="206"/>
      <c r="E68" s="206"/>
      <c r="F68" s="424"/>
      <c r="J68" s="1"/>
    </row>
    <row r="69" spans="3:10" ht="51" customHeight="1">
      <c r="C69" s="30"/>
      <c r="D69" s="206"/>
      <c r="E69" s="206"/>
      <c r="F69" s="424"/>
      <c r="J69" s="1"/>
    </row>
    <row r="70" spans="3:10">
      <c r="C70" s="30"/>
      <c r="D70" s="206"/>
      <c r="E70" s="206"/>
      <c r="F70" s="424"/>
      <c r="J70" s="1"/>
    </row>
    <row r="71" spans="3:10">
      <c r="C71" s="30"/>
      <c r="D71" s="206"/>
      <c r="E71" s="206"/>
      <c r="F71" s="424"/>
      <c r="J71" s="1"/>
    </row>
    <row r="72" spans="3:10" ht="12.75" customHeight="1">
      <c r="C72" s="30"/>
      <c r="D72" s="206"/>
      <c r="E72" s="206"/>
      <c r="F72" s="424"/>
      <c r="J72" s="1"/>
    </row>
    <row r="73" spans="3:10" ht="43.5" customHeight="1">
      <c r="C73" s="30"/>
      <c r="D73" s="206"/>
      <c r="E73" s="206"/>
      <c r="F73" s="424"/>
      <c r="J73" s="1"/>
    </row>
    <row r="74" spans="3:10">
      <c r="C74" s="30"/>
      <c r="D74" s="206"/>
      <c r="E74" s="206"/>
      <c r="F74" s="424"/>
      <c r="J74" s="1"/>
    </row>
    <row r="75" spans="3:10">
      <c r="C75" s="30"/>
      <c r="D75" s="206"/>
      <c r="E75" s="206"/>
      <c r="F75" s="424"/>
      <c r="J75" s="1"/>
    </row>
    <row r="76" spans="3:10">
      <c r="C76" s="30"/>
      <c r="D76" s="206"/>
      <c r="E76" s="206"/>
      <c r="F76" s="424"/>
      <c r="J76" s="1"/>
    </row>
    <row r="77" spans="3:10" ht="53.25" customHeight="1">
      <c r="C77" s="30"/>
      <c r="D77" s="206"/>
      <c r="E77" s="206"/>
      <c r="F77" s="424"/>
      <c r="J77" s="1"/>
    </row>
    <row r="78" spans="3:10" ht="13.5" customHeight="1">
      <c r="C78" s="30"/>
      <c r="D78" s="206"/>
      <c r="E78" s="206"/>
      <c r="F78" s="424"/>
      <c r="J78" s="1"/>
    </row>
    <row r="79" spans="3:10" ht="15" customHeight="1">
      <c r="C79" s="30"/>
      <c r="D79" s="206"/>
      <c r="E79" s="206"/>
      <c r="F79" s="424"/>
      <c r="J79" s="1"/>
    </row>
    <row r="80" spans="3:10">
      <c r="C80" s="30"/>
      <c r="D80" s="206"/>
      <c r="E80" s="206"/>
      <c r="F80" s="424"/>
      <c r="J80" s="1"/>
    </row>
    <row r="81" spans="3:10" ht="88.5" customHeight="1">
      <c r="C81" s="30"/>
      <c r="D81" s="206"/>
      <c r="E81" s="206"/>
      <c r="F81" s="424"/>
      <c r="J81" s="1"/>
    </row>
    <row r="82" spans="3:10">
      <c r="C82" s="30"/>
      <c r="D82" s="206"/>
      <c r="E82" s="206"/>
      <c r="F82" s="424"/>
      <c r="J82" s="1"/>
    </row>
    <row r="83" spans="3:10">
      <c r="C83" s="30"/>
      <c r="D83" s="206"/>
      <c r="E83" s="206"/>
      <c r="F83" s="424"/>
      <c r="J83" s="1"/>
    </row>
    <row r="84" spans="3:10">
      <c r="C84" s="30"/>
      <c r="D84" s="206"/>
      <c r="E84" s="206"/>
      <c r="F84" s="424"/>
      <c r="J84" s="1"/>
    </row>
    <row r="85" spans="3:10" ht="50.25" customHeight="1">
      <c r="C85" s="30"/>
      <c r="D85" s="206"/>
      <c r="E85" s="206"/>
      <c r="F85" s="424"/>
      <c r="J85" s="1"/>
    </row>
    <row r="86" spans="3:10" ht="15.75" customHeight="1">
      <c r="C86" s="30"/>
      <c r="D86" s="206"/>
      <c r="E86" s="206"/>
      <c r="F86" s="424"/>
      <c r="J86" s="1"/>
    </row>
    <row r="87" spans="3:10" ht="14.25" customHeight="1">
      <c r="C87" s="30"/>
      <c r="D87" s="206"/>
      <c r="E87" s="206"/>
      <c r="F87" s="424"/>
      <c r="J87" s="1"/>
    </row>
    <row r="88" spans="3:10" ht="14.25" customHeight="1">
      <c r="C88" s="30"/>
      <c r="D88" s="206"/>
      <c r="E88" s="206"/>
      <c r="F88" s="424"/>
      <c r="J88" s="1"/>
    </row>
    <row r="89" spans="3:10" ht="15" customHeight="1">
      <c r="C89" s="30"/>
      <c r="D89" s="206"/>
      <c r="E89" s="206"/>
      <c r="F89" s="424"/>
      <c r="J89" s="1"/>
    </row>
    <row r="90" spans="3:10" ht="15" customHeight="1">
      <c r="C90" s="30"/>
      <c r="D90" s="206"/>
      <c r="E90" s="206"/>
      <c r="F90" s="424"/>
      <c r="J90" s="1"/>
    </row>
    <row r="91" spans="3:10" ht="15" customHeight="1">
      <c r="C91" s="30"/>
      <c r="D91" s="206"/>
      <c r="E91" s="206"/>
      <c r="F91" s="424"/>
      <c r="J91" s="1"/>
    </row>
    <row r="92" spans="3:10" ht="13.5" customHeight="1">
      <c r="C92" s="30"/>
      <c r="D92" s="206"/>
      <c r="E92" s="206"/>
      <c r="F92" s="424"/>
      <c r="J92" s="1"/>
    </row>
    <row r="93" spans="3:10" ht="78.75" customHeight="1">
      <c r="C93" s="30"/>
      <c r="D93" s="206"/>
      <c r="E93" s="206"/>
      <c r="F93" s="424"/>
      <c r="J93" s="1"/>
    </row>
    <row r="94" spans="3:10" ht="24" customHeight="1">
      <c r="C94" s="30"/>
      <c r="D94" s="206"/>
      <c r="E94" s="206"/>
      <c r="F94" s="424"/>
      <c r="J94" s="1"/>
    </row>
    <row r="95" spans="3:10" ht="15" customHeight="1">
      <c r="C95" s="30"/>
      <c r="D95" s="206"/>
      <c r="E95" s="206"/>
      <c r="F95" s="424"/>
      <c r="J95" s="1"/>
    </row>
    <row r="96" spans="3:10" ht="213" customHeight="1">
      <c r="C96" s="30"/>
      <c r="D96" s="206"/>
      <c r="E96" s="206"/>
      <c r="F96" s="424"/>
      <c r="J96" s="1"/>
    </row>
    <row r="97" spans="3:10">
      <c r="C97" s="30"/>
      <c r="D97" s="206"/>
      <c r="E97" s="206"/>
      <c r="F97" s="424"/>
      <c r="J97" s="1"/>
    </row>
    <row r="98" spans="3:10">
      <c r="C98" s="30"/>
      <c r="D98" s="206"/>
      <c r="E98" s="206"/>
      <c r="F98" s="424"/>
      <c r="J98" s="1"/>
    </row>
    <row r="99" spans="3:10" ht="140.25" customHeight="1">
      <c r="C99" s="30"/>
      <c r="D99" s="206"/>
      <c r="E99" s="206"/>
      <c r="F99" s="424"/>
      <c r="J99" s="1"/>
    </row>
    <row r="100" spans="3:10" ht="82.5" customHeight="1">
      <c r="C100" s="30"/>
      <c r="D100" s="206"/>
      <c r="E100" s="206"/>
      <c r="F100" s="424"/>
      <c r="J100" s="1"/>
    </row>
    <row r="101" spans="3:10">
      <c r="C101" s="30"/>
      <c r="D101" s="206"/>
      <c r="E101" s="206"/>
      <c r="F101" s="424"/>
      <c r="J101" s="1"/>
    </row>
    <row r="102" spans="3:10">
      <c r="C102" s="30"/>
      <c r="D102" s="206"/>
      <c r="E102" s="206"/>
      <c r="F102" s="424"/>
      <c r="J102" s="1"/>
    </row>
    <row r="103" spans="3:10" ht="53.25" customHeight="1">
      <c r="C103" s="30"/>
      <c r="D103" s="206"/>
      <c r="E103" s="206"/>
      <c r="F103" s="424"/>
      <c r="J103" s="1"/>
    </row>
    <row r="104" spans="3:10">
      <c r="C104" s="30"/>
      <c r="D104" s="206"/>
      <c r="E104" s="206"/>
      <c r="F104" s="424"/>
      <c r="J104" s="1"/>
    </row>
    <row r="105" spans="3:10">
      <c r="C105" s="30"/>
      <c r="D105" s="206"/>
      <c r="E105" s="206"/>
      <c r="F105" s="424"/>
      <c r="J105" s="1"/>
    </row>
    <row r="106" spans="3:10">
      <c r="C106" s="30"/>
      <c r="D106" s="206"/>
      <c r="E106" s="206"/>
      <c r="F106" s="424"/>
      <c r="J106" s="1"/>
    </row>
    <row r="107" spans="3:10">
      <c r="C107" s="30"/>
      <c r="D107" s="206"/>
      <c r="E107" s="206"/>
      <c r="F107" s="424"/>
      <c r="J107" s="1"/>
    </row>
    <row r="108" spans="3:10" ht="13.5" customHeight="1">
      <c r="C108" s="30"/>
      <c r="D108" s="206"/>
      <c r="E108" s="206"/>
      <c r="F108" s="424"/>
      <c r="J108" s="1"/>
    </row>
    <row r="109" spans="3:10" ht="12.75" customHeight="1">
      <c r="C109" s="30"/>
      <c r="D109" s="206"/>
      <c r="E109" s="206"/>
      <c r="F109" s="424"/>
      <c r="J109" s="1"/>
    </row>
    <row r="110" spans="3:10" ht="15" customHeight="1">
      <c r="C110" s="30"/>
      <c r="D110" s="206"/>
      <c r="E110" s="206"/>
      <c r="F110" s="424"/>
      <c r="J110" s="1"/>
    </row>
    <row r="111" spans="3:10">
      <c r="C111" s="30"/>
      <c r="D111" s="206"/>
      <c r="E111" s="206"/>
      <c r="F111" s="424"/>
      <c r="J111" s="1"/>
    </row>
    <row r="112" spans="3:10" ht="12" customHeight="1">
      <c r="C112" s="30"/>
      <c r="D112" s="206"/>
      <c r="E112" s="206"/>
      <c r="F112" s="424"/>
      <c r="J112" s="1"/>
    </row>
    <row r="113" spans="3:10">
      <c r="C113" s="30"/>
      <c r="D113" s="206"/>
      <c r="E113" s="206"/>
      <c r="F113" s="424"/>
      <c r="J113" s="1"/>
    </row>
    <row r="114" spans="3:10">
      <c r="C114" s="30"/>
      <c r="D114" s="206"/>
      <c r="E114" s="206"/>
      <c r="F114" s="424"/>
      <c r="J114" s="1"/>
    </row>
    <row r="115" spans="3:10" ht="37.5" customHeight="1">
      <c r="C115" s="30"/>
      <c r="D115" s="206"/>
      <c r="E115" s="206"/>
      <c r="F115" s="424"/>
      <c r="J115" s="1"/>
    </row>
    <row r="116" spans="3:10" ht="12.75" customHeight="1">
      <c r="C116" s="30"/>
      <c r="D116" s="206"/>
      <c r="E116" s="206"/>
      <c r="F116" s="424"/>
      <c r="J116" s="1"/>
    </row>
    <row r="117" spans="3:10">
      <c r="C117" s="30"/>
      <c r="D117" s="206"/>
      <c r="E117" s="206"/>
      <c r="F117" s="424"/>
      <c r="J117" s="1"/>
    </row>
    <row r="118" spans="3:10" ht="13.5" customHeight="1">
      <c r="C118" s="30"/>
      <c r="D118" s="206"/>
      <c r="E118" s="206"/>
      <c r="F118" s="424"/>
      <c r="J118" s="1"/>
    </row>
    <row r="119" spans="3:10" ht="90" customHeight="1">
      <c r="C119" s="30"/>
      <c r="D119" s="206"/>
      <c r="E119" s="206"/>
      <c r="F119" s="424"/>
      <c r="J119" s="1"/>
    </row>
    <row r="120" spans="3:10">
      <c r="C120" s="30"/>
      <c r="D120" s="206"/>
      <c r="E120" s="206"/>
      <c r="F120" s="424"/>
      <c r="J120" s="1"/>
    </row>
    <row r="121" spans="3:10">
      <c r="C121" s="30"/>
      <c r="D121" s="206"/>
      <c r="E121" s="206"/>
      <c r="F121" s="424"/>
      <c r="J121" s="1"/>
    </row>
    <row r="122" spans="3:10" ht="15.75" customHeight="1">
      <c r="C122" s="30"/>
      <c r="D122" s="206"/>
      <c r="E122" s="206"/>
      <c r="F122" s="424"/>
      <c r="J122" s="1"/>
    </row>
    <row r="123" spans="3:10">
      <c r="C123" s="30"/>
      <c r="D123" s="206"/>
      <c r="E123" s="206"/>
      <c r="F123" s="424"/>
      <c r="J123" s="1"/>
    </row>
    <row r="124" spans="3:10">
      <c r="C124" s="30"/>
      <c r="D124" s="206"/>
      <c r="E124" s="206"/>
      <c r="F124" s="424"/>
      <c r="J124" s="1"/>
    </row>
    <row r="125" spans="3:10">
      <c r="C125" s="30"/>
      <c r="D125" s="206"/>
      <c r="E125" s="206"/>
      <c r="F125" s="424"/>
      <c r="J125" s="1"/>
    </row>
    <row r="126" spans="3:10" ht="14.25" customHeight="1">
      <c r="C126" s="30"/>
      <c r="D126" s="206"/>
      <c r="E126" s="206"/>
      <c r="F126" s="424"/>
      <c r="J126" s="1"/>
    </row>
    <row r="127" spans="3:10" ht="66.75" customHeight="1">
      <c r="C127" s="30"/>
      <c r="D127" s="206"/>
      <c r="E127" s="206"/>
      <c r="F127" s="424"/>
      <c r="J127" s="1"/>
    </row>
    <row r="128" spans="3:10">
      <c r="C128" s="30"/>
      <c r="D128" s="206"/>
      <c r="E128" s="206"/>
      <c r="F128" s="424"/>
      <c r="J128" s="1"/>
    </row>
    <row r="129" spans="3:10">
      <c r="C129" s="30"/>
      <c r="D129" s="206"/>
      <c r="E129" s="206"/>
      <c r="F129" s="424"/>
      <c r="J129" s="1"/>
    </row>
    <row r="130" spans="3:10">
      <c r="C130" s="30"/>
      <c r="D130" s="206"/>
      <c r="E130" s="206"/>
      <c r="F130" s="424"/>
      <c r="J130" s="1"/>
    </row>
    <row r="131" spans="3:10" ht="66" customHeight="1">
      <c r="C131" s="30"/>
      <c r="D131" s="206"/>
      <c r="E131" s="206"/>
      <c r="F131" s="424"/>
      <c r="J131" s="1"/>
    </row>
    <row r="132" spans="3:10">
      <c r="C132" s="30"/>
      <c r="D132" s="206"/>
      <c r="E132" s="206"/>
      <c r="F132" s="424"/>
      <c r="J132" s="1"/>
    </row>
    <row r="133" spans="3:10">
      <c r="C133" s="30"/>
      <c r="D133" s="206"/>
      <c r="E133" s="206"/>
      <c r="F133" s="424"/>
      <c r="J133" s="1"/>
    </row>
    <row r="134" spans="3:10">
      <c r="C134" s="30"/>
      <c r="D134" s="206"/>
      <c r="E134" s="206"/>
      <c r="F134" s="424"/>
      <c r="J134" s="1"/>
    </row>
    <row r="135" spans="3:10">
      <c r="C135" s="30"/>
      <c r="D135" s="206"/>
      <c r="E135" s="206"/>
      <c r="F135" s="424"/>
      <c r="J135" s="1"/>
    </row>
    <row r="136" spans="3:10">
      <c r="C136" s="30"/>
      <c r="D136" s="206"/>
      <c r="E136" s="206"/>
      <c r="F136" s="424"/>
      <c r="J136" s="1"/>
    </row>
    <row r="137" spans="3:10">
      <c r="C137" s="30"/>
      <c r="D137" s="206"/>
      <c r="E137" s="206"/>
      <c r="F137" s="424"/>
      <c r="J137" s="1"/>
    </row>
    <row r="138" spans="3:10">
      <c r="C138" s="30"/>
      <c r="D138" s="206"/>
      <c r="E138" s="206"/>
      <c r="F138" s="424"/>
      <c r="J138" s="1"/>
    </row>
    <row r="139" spans="3:10">
      <c r="C139" s="30"/>
      <c r="D139" s="206"/>
      <c r="E139" s="206"/>
      <c r="F139" s="424"/>
      <c r="J139" s="1"/>
    </row>
    <row r="140" spans="3:10">
      <c r="C140" s="30"/>
      <c r="D140" s="206"/>
      <c r="E140" s="206"/>
      <c r="F140" s="424"/>
      <c r="J140" s="1"/>
    </row>
    <row r="141" spans="3:10">
      <c r="C141" s="30"/>
      <c r="D141" s="206"/>
      <c r="E141" s="206"/>
      <c r="F141" s="424"/>
      <c r="J141" s="1"/>
    </row>
    <row r="142" spans="3:10">
      <c r="C142" s="30"/>
      <c r="D142" s="206"/>
      <c r="E142" s="206"/>
      <c r="F142" s="424"/>
      <c r="J142" s="1"/>
    </row>
    <row r="143" spans="3:10">
      <c r="C143" s="30"/>
      <c r="D143" s="206"/>
      <c r="E143" s="206"/>
      <c r="F143" s="424"/>
      <c r="J143" s="1"/>
    </row>
    <row r="144" spans="3:10">
      <c r="C144" s="30"/>
      <c r="D144" s="206"/>
      <c r="E144" s="206"/>
      <c r="F144" s="424"/>
      <c r="J144" s="1"/>
    </row>
    <row r="145" spans="3:10">
      <c r="C145" s="30"/>
      <c r="D145" s="206"/>
      <c r="E145" s="206"/>
      <c r="F145" s="424"/>
      <c r="J145" s="1"/>
    </row>
    <row r="146" spans="3:10">
      <c r="C146" s="30"/>
      <c r="D146" s="206"/>
      <c r="E146" s="206"/>
      <c r="F146" s="424"/>
      <c r="J146" s="1"/>
    </row>
    <row r="147" spans="3:10">
      <c r="C147" s="30"/>
      <c r="D147" s="206"/>
      <c r="E147" s="206"/>
      <c r="F147" s="424"/>
      <c r="J147" s="1"/>
    </row>
    <row r="148" spans="3:10">
      <c r="C148" s="30"/>
      <c r="D148" s="206"/>
      <c r="E148" s="206"/>
      <c r="F148" s="424"/>
      <c r="J148" s="1"/>
    </row>
    <row r="149" spans="3:10">
      <c r="C149" s="30"/>
      <c r="D149" s="206"/>
      <c r="E149" s="206"/>
      <c r="F149" s="424"/>
      <c r="J149" s="1"/>
    </row>
    <row r="150" spans="3:10">
      <c r="C150" s="30"/>
      <c r="D150" s="206"/>
      <c r="E150" s="206"/>
      <c r="F150" s="424"/>
      <c r="J150" s="1"/>
    </row>
    <row r="151" spans="3:10">
      <c r="C151" s="30"/>
      <c r="D151" s="206"/>
      <c r="E151" s="206"/>
      <c r="F151" s="424"/>
      <c r="J151" s="1"/>
    </row>
    <row r="152" spans="3:10">
      <c r="C152" s="30"/>
      <c r="D152" s="206"/>
      <c r="E152" s="206"/>
      <c r="F152" s="424"/>
      <c r="J152" s="1"/>
    </row>
    <row r="153" spans="3:10">
      <c r="C153" s="30"/>
      <c r="D153" s="206"/>
      <c r="E153" s="206"/>
      <c r="F153" s="424"/>
      <c r="J153" s="1"/>
    </row>
    <row r="154" spans="3:10">
      <c r="C154" s="30"/>
      <c r="D154" s="206"/>
      <c r="E154" s="206"/>
      <c r="F154" s="424"/>
      <c r="J154" s="1"/>
    </row>
    <row r="155" spans="3:10" ht="37.5" customHeight="1">
      <c r="C155" s="30"/>
      <c r="D155" s="206"/>
      <c r="E155" s="206"/>
      <c r="F155" s="424"/>
      <c r="J155" s="1"/>
    </row>
    <row r="156" spans="3:10">
      <c r="C156" s="30"/>
      <c r="D156" s="206"/>
      <c r="E156" s="206"/>
      <c r="F156" s="424"/>
      <c r="J156" s="1"/>
    </row>
    <row r="157" spans="3:10">
      <c r="C157" s="30"/>
      <c r="D157" s="206"/>
      <c r="E157" s="206"/>
      <c r="F157" s="424"/>
      <c r="J157" s="1"/>
    </row>
    <row r="158" spans="3:10">
      <c r="C158" s="30"/>
      <c r="D158" s="206"/>
      <c r="E158" s="206"/>
      <c r="F158" s="424"/>
      <c r="J158" s="1"/>
    </row>
    <row r="159" spans="3:10">
      <c r="C159" s="30"/>
      <c r="D159" s="206"/>
      <c r="E159" s="206"/>
      <c r="F159" s="424"/>
      <c r="J159" s="1"/>
    </row>
    <row r="160" spans="3:10">
      <c r="C160" s="30"/>
      <c r="D160" s="206"/>
      <c r="E160" s="206"/>
      <c r="F160" s="424"/>
      <c r="J160" s="1"/>
    </row>
    <row r="161" spans="3:10">
      <c r="C161" s="30"/>
      <c r="D161" s="206"/>
      <c r="E161" s="206"/>
      <c r="F161" s="424"/>
      <c r="J161" s="1"/>
    </row>
    <row r="162" spans="3:10">
      <c r="C162" s="30"/>
      <c r="D162" s="206"/>
      <c r="E162" s="206"/>
      <c r="F162" s="424"/>
      <c r="J162" s="1"/>
    </row>
    <row r="163" spans="3:10" ht="40.5" customHeight="1">
      <c r="C163" s="30"/>
      <c r="D163" s="206"/>
      <c r="E163" s="206"/>
      <c r="F163" s="424"/>
      <c r="J163" s="1"/>
    </row>
    <row r="164" spans="3:10">
      <c r="C164" s="30"/>
      <c r="D164" s="206"/>
      <c r="E164" s="206"/>
      <c r="F164" s="424"/>
      <c r="J164" s="1"/>
    </row>
    <row r="165" spans="3:10">
      <c r="C165" s="30"/>
      <c r="D165" s="206"/>
      <c r="E165" s="206"/>
      <c r="F165" s="424"/>
      <c r="J165" s="1"/>
    </row>
    <row r="166" spans="3:10">
      <c r="C166" s="30"/>
      <c r="D166" s="206"/>
      <c r="E166" s="206"/>
      <c r="F166" s="424"/>
      <c r="J166" s="1"/>
    </row>
    <row r="167" spans="3:10" ht="53.25" customHeight="1">
      <c r="C167" s="30"/>
      <c r="D167" s="206"/>
      <c r="E167" s="206"/>
      <c r="F167" s="424"/>
      <c r="J167" s="1"/>
    </row>
    <row r="168" spans="3:10">
      <c r="C168" s="30"/>
      <c r="D168" s="206"/>
      <c r="E168" s="206"/>
      <c r="F168" s="424"/>
      <c r="J168" s="1"/>
    </row>
    <row r="169" spans="3:10">
      <c r="C169" s="30"/>
      <c r="D169" s="206"/>
      <c r="E169" s="206"/>
      <c r="F169" s="424"/>
      <c r="J169" s="1"/>
    </row>
    <row r="170" spans="3:10" ht="15" customHeight="1">
      <c r="C170" s="30"/>
      <c r="D170" s="206"/>
      <c r="E170" s="206"/>
      <c r="F170" s="424"/>
      <c r="J170" s="1"/>
    </row>
    <row r="171" spans="3:10">
      <c r="C171" s="30"/>
      <c r="D171" s="206"/>
      <c r="E171" s="206"/>
      <c r="F171" s="424"/>
      <c r="J171" s="1"/>
    </row>
    <row r="172" spans="3:10">
      <c r="C172" s="30"/>
      <c r="D172" s="206"/>
      <c r="E172" s="206"/>
      <c r="F172" s="424"/>
      <c r="J172" s="1"/>
    </row>
    <row r="173" spans="3:10" ht="14.25" customHeight="1">
      <c r="C173" s="30"/>
      <c r="D173" s="206"/>
      <c r="E173" s="206"/>
      <c r="F173" s="424"/>
      <c r="J173" s="1"/>
    </row>
    <row r="174" spans="3:10">
      <c r="C174" s="30"/>
      <c r="D174" s="206"/>
      <c r="E174" s="206"/>
      <c r="F174" s="424"/>
      <c r="J174" s="1"/>
    </row>
    <row r="175" spans="3:10">
      <c r="C175" s="30"/>
      <c r="D175" s="206"/>
      <c r="E175" s="206"/>
      <c r="F175" s="424"/>
      <c r="J175" s="1"/>
    </row>
    <row r="176" spans="3:10">
      <c r="C176" s="30"/>
      <c r="D176" s="206"/>
      <c r="E176" s="206"/>
      <c r="F176" s="424"/>
      <c r="J176" s="1"/>
    </row>
    <row r="177" spans="3:10">
      <c r="C177" s="30"/>
      <c r="D177" s="206"/>
      <c r="E177" s="206"/>
      <c r="F177" s="424"/>
      <c r="J177" s="1"/>
    </row>
    <row r="178" spans="3:10">
      <c r="C178" s="30"/>
      <c r="D178" s="206"/>
      <c r="E178" s="206"/>
      <c r="F178" s="424"/>
      <c r="J178" s="1"/>
    </row>
    <row r="179" spans="3:10">
      <c r="C179" s="30"/>
      <c r="D179" s="206"/>
      <c r="E179" s="206"/>
      <c r="F179" s="424"/>
      <c r="J179" s="1"/>
    </row>
    <row r="180" spans="3:10">
      <c r="C180" s="30"/>
      <c r="D180" s="206"/>
      <c r="E180" s="206"/>
      <c r="F180" s="424"/>
      <c r="J180" s="1"/>
    </row>
    <row r="181" spans="3:10">
      <c r="C181" s="30"/>
      <c r="D181" s="206"/>
      <c r="E181" s="206"/>
      <c r="F181" s="424"/>
      <c r="J181" s="1"/>
    </row>
    <row r="182" spans="3:10">
      <c r="C182" s="30"/>
      <c r="D182" s="206"/>
      <c r="E182" s="206"/>
      <c r="F182" s="424"/>
      <c r="J182" s="1"/>
    </row>
    <row r="183" spans="3:10" ht="12.75" customHeight="1">
      <c r="C183" s="30"/>
      <c r="D183" s="206"/>
      <c r="E183" s="206"/>
      <c r="F183" s="424"/>
      <c r="J183" s="1"/>
    </row>
    <row r="184" spans="3:10">
      <c r="C184" s="30"/>
      <c r="D184" s="206"/>
      <c r="E184" s="206"/>
      <c r="F184" s="424"/>
      <c r="J184" s="1"/>
    </row>
    <row r="185" spans="3:10" ht="14.25" customHeight="1">
      <c r="C185" s="30"/>
      <c r="D185" s="206"/>
      <c r="E185" s="206"/>
      <c r="F185" s="424"/>
      <c r="J185" s="1"/>
    </row>
    <row r="186" spans="3:10">
      <c r="C186" s="30"/>
      <c r="D186" s="206"/>
      <c r="E186" s="206"/>
      <c r="F186" s="424"/>
      <c r="J186" s="1"/>
    </row>
    <row r="187" spans="3:10" ht="51" customHeight="1">
      <c r="C187" s="30"/>
      <c r="D187" s="206"/>
      <c r="E187" s="206"/>
      <c r="F187" s="424"/>
      <c r="J187" s="1"/>
    </row>
    <row r="188" spans="3:10" ht="12.75" customHeight="1">
      <c r="C188" s="30"/>
      <c r="D188" s="206"/>
      <c r="E188" s="206"/>
      <c r="F188" s="424"/>
      <c r="J188" s="1"/>
    </row>
    <row r="189" spans="3:10">
      <c r="C189" s="30"/>
      <c r="D189" s="206"/>
      <c r="E189" s="206"/>
      <c r="F189" s="424"/>
      <c r="J189" s="1"/>
    </row>
    <row r="190" spans="3:10">
      <c r="C190" s="30"/>
      <c r="D190" s="206"/>
      <c r="E190" s="206"/>
      <c r="F190" s="424"/>
      <c r="J190" s="1"/>
    </row>
    <row r="191" spans="3:10">
      <c r="C191" s="30"/>
      <c r="D191" s="206"/>
      <c r="E191" s="206"/>
      <c r="F191" s="424"/>
      <c r="J191" s="1"/>
    </row>
    <row r="192" spans="3:10">
      <c r="C192" s="30"/>
      <c r="D192" s="206"/>
      <c r="E192" s="206"/>
      <c r="F192" s="424"/>
      <c r="J192" s="1"/>
    </row>
    <row r="193" spans="3:10">
      <c r="C193" s="30"/>
      <c r="D193" s="206"/>
      <c r="E193" s="206"/>
      <c r="F193" s="424"/>
      <c r="J193" s="1"/>
    </row>
    <row r="194" spans="3:10">
      <c r="C194" s="30"/>
      <c r="D194" s="206"/>
      <c r="E194" s="206"/>
      <c r="F194" s="424"/>
      <c r="J194" s="1"/>
    </row>
    <row r="195" spans="3:10">
      <c r="C195" s="30"/>
      <c r="D195" s="206"/>
      <c r="E195" s="206"/>
      <c r="F195" s="424"/>
      <c r="J195" s="1"/>
    </row>
    <row r="196" spans="3:10">
      <c r="C196" s="30"/>
      <c r="D196" s="206"/>
      <c r="E196" s="206"/>
      <c r="F196" s="424"/>
      <c r="J196" s="1"/>
    </row>
    <row r="197" spans="3:10" ht="15" customHeight="1">
      <c r="C197" s="30"/>
      <c r="D197" s="206"/>
      <c r="E197" s="206"/>
      <c r="F197" s="424"/>
      <c r="J197" s="1"/>
    </row>
    <row r="198" spans="3:10">
      <c r="C198" s="30"/>
      <c r="D198" s="206"/>
      <c r="E198" s="206"/>
      <c r="F198" s="424"/>
      <c r="J198" s="1"/>
    </row>
    <row r="199" spans="3:10" ht="147.75" customHeight="1">
      <c r="C199" s="30"/>
      <c r="D199" s="206"/>
      <c r="E199" s="206"/>
      <c r="F199" s="424"/>
      <c r="J199" s="1"/>
    </row>
    <row r="200" spans="3:10" ht="82.5" customHeight="1">
      <c r="C200" s="30"/>
      <c r="D200" s="206"/>
      <c r="E200" s="206"/>
      <c r="F200" s="424"/>
      <c r="J200" s="1"/>
    </row>
    <row r="201" spans="3:10" ht="12.75" customHeight="1">
      <c r="C201" s="30"/>
      <c r="D201" s="206"/>
      <c r="E201" s="206"/>
      <c r="F201" s="424"/>
      <c r="J201" s="1"/>
    </row>
    <row r="202" spans="3:10" ht="106.5" customHeight="1">
      <c r="C202" s="30"/>
      <c r="D202" s="206"/>
      <c r="E202" s="206"/>
      <c r="F202" s="424"/>
      <c r="J202" s="1"/>
    </row>
    <row r="203" spans="3:10" ht="227.25" customHeight="1">
      <c r="C203" s="30"/>
      <c r="D203" s="206"/>
      <c r="E203" s="206"/>
      <c r="F203" s="424"/>
      <c r="J203" s="1"/>
    </row>
    <row r="204" spans="3:10" ht="135" customHeight="1">
      <c r="C204" s="30"/>
      <c r="D204" s="206"/>
      <c r="E204" s="206"/>
      <c r="F204" s="424"/>
      <c r="J204" s="1"/>
    </row>
    <row r="205" spans="3:10" ht="81" customHeight="1">
      <c r="C205" s="30"/>
      <c r="D205" s="206"/>
      <c r="E205" s="206"/>
      <c r="F205" s="424"/>
      <c r="J205" s="1"/>
    </row>
    <row r="206" spans="3:10" ht="14.25" customHeight="1">
      <c r="C206" s="30"/>
      <c r="D206" s="206"/>
      <c r="E206" s="206"/>
      <c r="F206" s="424"/>
      <c r="J206" s="1"/>
    </row>
    <row r="207" spans="3:10" ht="13.5" customHeight="1">
      <c r="C207" s="30"/>
      <c r="D207" s="206"/>
      <c r="E207" s="206"/>
      <c r="F207" s="424"/>
      <c r="J207" s="1"/>
    </row>
    <row r="208" spans="3:10" ht="39" customHeight="1">
      <c r="C208" s="30"/>
      <c r="D208" s="206"/>
      <c r="E208" s="206"/>
      <c r="F208" s="424"/>
      <c r="J208" s="1"/>
    </row>
    <row r="209" spans="3:10" ht="27" customHeight="1">
      <c r="C209" s="30"/>
      <c r="D209" s="206"/>
      <c r="E209" s="206"/>
      <c r="F209" s="424"/>
      <c r="J209" s="1"/>
    </row>
    <row r="210" spans="3:10">
      <c r="C210" s="30"/>
      <c r="D210" s="206"/>
      <c r="E210" s="206"/>
      <c r="F210" s="424"/>
      <c r="J210" s="1"/>
    </row>
    <row r="211" spans="3:10">
      <c r="C211" s="30"/>
      <c r="D211" s="206"/>
      <c r="E211" s="206"/>
      <c r="F211" s="424"/>
      <c r="J211" s="1"/>
    </row>
    <row r="212" spans="3:10">
      <c r="C212" s="30"/>
      <c r="D212" s="206"/>
      <c r="E212" s="206"/>
      <c r="F212" s="424"/>
      <c r="J212" s="1"/>
    </row>
    <row r="213" spans="3:10">
      <c r="C213" s="30"/>
      <c r="D213" s="206"/>
      <c r="E213" s="206"/>
      <c r="F213" s="424"/>
      <c r="J213" s="1"/>
    </row>
    <row r="214" spans="3:10">
      <c r="C214" s="30"/>
      <c r="D214" s="206"/>
      <c r="E214" s="206"/>
      <c r="F214" s="424"/>
      <c r="J214" s="1"/>
    </row>
    <row r="215" spans="3:10">
      <c r="C215" s="30"/>
      <c r="D215" s="206"/>
      <c r="E215" s="206"/>
      <c r="F215" s="424"/>
      <c r="J215" s="1"/>
    </row>
    <row r="216" spans="3:10">
      <c r="C216" s="30"/>
      <c r="D216" s="206"/>
      <c r="E216" s="206"/>
      <c r="F216" s="424"/>
      <c r="J216" s="1"/>
    </row>
    <row r="217" spans="3:10">
      <c r="C217" s="30"/>
      <c r="D217" s="206"/>
      <c r="E217" s="206"/>
      <c r="F217" s="424"/>
      <c r="J217" s="1"/>
    </row>
    <row r="218" spans="3:10" ht="12.75" customHeight="1">
      <c r="C218" s="30"/>
      <c r="D218" s="206"/>
      <c r="E218" s="206"/>
      <c r="F218" s="424"/>
      <c r="J218" s="1"/>
    </row>
    <row r="219" spans="3:10">
      <c r="C219" s="30"/>
      <c r="D219" s="206"/>
      <c r="E219" s="206"/>
      <c r="F219" s="424"/>
      <c r="J219" s="1"/>
    </row>
    <row r="220" spans="3:10">
      <c r="C220" s="30"/>
      <c r="D220" s="206"/>
      <c r="E220" s="206"/>
      <c r="F220" s="424"/>
      <c r="J220" s="1"/>
    </row>
    <row r="221" spans="3:10" ht="156.75" customHeight="1">
      <c r="C221" s="30"/>
      <c r="D221" s="206"/>
      <c r="E221" s="206"/>
      <c r="F221" s="424"/>
      <c r="J221" s="1"/>
    </row>
    <row r="222" spans="3:10" ht="169.5" customHeight="1">
      <c r="C222" s="30"/>
      <c r="D222" s="206"/>
      <c r="E222" s="206"/>
      <c r="F222" s="424"/>
      <c r="J222" s="1"/>
    </row>
    <row r="223" spans="3:10" ht="12.75" customHeight="1">
      <c r="C223" s="30"/>
      <c r="D223" s="206"/>
      <c r="E223" s="206"/>
      <c r="F223" s="424"/>
      <c r="J223" s="1"/>
    </row>
    <row r="224" spans="3:10" ht="168.75" customHeight="1">
      <c r="C224" s="30"/>
      <c r="D224" s="206"/>
      <c r="E224" s="206"/>
      <c r="F224" s="424"/>
      <c r="J224" s="1"/>
    </row>
    <row r="225" spans="3:10" ht="113.25" customHeight="1">
      <c r="C225" s="30"/>
      <c r="D225" s="206"/>
      <c r="E225" s="206"/>
      <c r="F225" s="424"/>
      <c r="J225" s="1"/>
    </row>
    <row r="226" spans="3:10" ht="123.75" customHeight="1">
      <c r="C226" s="30"/>
      <c r="D226" s="206"/>
      <c r="E226" s="206"/>
      <c r="F226" s="424"/>
      <c r="J226" s="1"/>
    </row>
    <row r="227" spans="3:10" ht="191.25" customHeight="1">
      <c r="C227" s="30"/>
      <c r="D227" s="206"/>
      <c r="E227" s="206"/>
      <c r="F227" s="424"/>
      <c r="J227" s="1"/>
    </row>
    <row r="228" spans="3:10" ht="13.5" customHeight="1">
      <c r="C228" s="30"/>
      <c r="D228" s="206"/>
      <c r="E228" s="206"/>
      <c r="F228" s="424"/>
      <c r="J228" s="1"/>
    </row>
    <row r="229" spans="3:10" ht="28.5" customHeight="1">
      <c r="C229" s="30"/>
      <c r="D229" s="206"/>
      <c r="E229" s="206"/>
      <c r="F229" s="424"/>
      <c r="J229" s="1"/>
    </row>
    <row r="230" spans="3:10" ht="39" customHeight="1">
      <c r="C230" s="30"/>
      <c r="D230" s="206"/>
      <c r="E230" s="206"/>
      <c r="F230" s="424"/>
      <c r="J230" s="1"/>
    </row>
    <row r="231" spans="3:10">
      <c r="C231" s="30"/>
      <c r="D231" s="206"/>
      <c r="E231" s="206"/>
      <c r="F231" s="424"/>
      <c r="J231" s="1"/>
    </row>
    <row r="232" spans="3:10">
      <c r="C232" s="30"/>
      <c r="D232" s="206"/>
      <c r="E232" s="206"/>
      <c r="F232" s="424"/>
      <c r="J232" s="1"/>
    </row>
    <row r="233" spans="3:10">
      <c r="C233" s="30"/>
      <c r="D233" s="206"/>
      <c r="E233" s="206"/>
      <c r="F233" s="424"/>
      <c r="J233" s="1"/>
    </row>
    <row r="234" spans="3:10">
      <c r="C234" s="30"/>
      <c r="D234" s="206"/>
      <c r="E234" s="206"/>
      <c r="F234" s="424"/>
      <c r="J234" s="1"/>
    </row>
    <row r="235" spans="3:10">
      <c r="C235" s="30"/>
      <c r="D235" s="206"/>
      <c r="E235" s="206"/>
      <c r="F235" s="424"/>
      <c r="J235" s="1"/>
    </row>
    <row r="236" spans="3:10">
      <c r="C236" s="30"/>
      <c r="D236" s="206"/>
      <c r="E236" s="206"/>
      <c r="F236" s="424"/>
      <c r="J236" s="1"/>
    </row>
    <row r="237" spans="3:10">
      <c r="C237" s="30"/>
      <c r="D237" s="206"/>
      <c r="E237" s="206"/>
      <c r="F237" s="424"/>
      <c r="J237" s="1"/>
    </row>
    <row r="238" spans="3:10">
      <c r="C238" s="30"/>
      <c r="D238" s="206"/>
      <c r="E238" s="206"/>
      <c r="F238" s="424"/>
      <c r="J238" s="1"/>
    </row>
    <row r="239" spans="3:10">
      <c r="C239" s="30"/>
      <c r="D239" s="206"/>
      <c r="E239" s="206"/>
      <c r="F239" s="424"/>
      <c r="J239" s="1"/>
    </row>
    <row r="240" spans="3:10">
      <c r="C240" s="30"/>
      <c r="D240" s="206"/>
      <c r="E240" s="206"/>
      <c r="F240" s="424"/>
      <c r="J240" s="1"/>
    </row>
    <row r="241" spans="3:10">
      <c r="C241" s="30"/>
      <c r="D241" s="206"/>
      <c r="E241" s="206"/>
      <c r="F241" s="424"/>
      <c r="J241" s="1"/>
    </row>
    <row r="242" spans="3:10">
      <c r="C242" s="30"/>
      <c r="D242" s="206"/>
      <c r="E242" s="206"/>
      <c r="F242" s="424"/>
      <c r="J242" s="1"/>
    </row>
    <row r="243" spans="3:10">
      <c r="C243" s="30"/>
      <c r="D243" s="206"/>
      <c r="E243" s="206"/>
      <c r="F243" s="424"/>
      <c r="J243" s="1"/>
    </row>
    <row r="244" spans="3:10">
      <c r="C244" s="30"/>
      <c r="D244" s="206"/>
      <c r="E244" s="206"/>
      <c r="F244" s="424"/>
      <c r="J244" s="1"/>
    </row>
    <row r="245" spans="3:10">
      <c r="C245" s="30"/>
      <c r="D245" s="206"/>
      <c r="E245" s="206"/>
      <c r="F245" s="424"/>
      <c r="J245" s="1"/>
    </row>
    <row r="246" spans="3:10">
      <c r="C246" s="30"/>
      <c r="D246" s="206"/>
      <c r="E246" s="206"/>
      <c r="F246" s="424"/>
      <c r="J246" s="1"/>
    </row>
    <row r="247" spans="3:10">
      <c r="C247" s="30"/>
      <c r="D247" s="206"/>
      <c r="E247" s="206"/>
      <c r="F247" s="424"/>
      <c r="J247" s="1"/>
    </row>
    <row r="248" spans="3:10">
      <c r="C248" s="30"/>
      <c r="D248" s="206"/>
      <c r="E248" s="206"/>
      <c r="F248" s="424"/>
      <c r="J248" s="1"/>
    </row>
    <row r="249" spans="3:10">
      <c r="C249" s="30"/>
      <c r="D249" s="206"/>
      <c r="E249" s="206"/>
      <c r="F249" s="424"/>
      <c r="J249" s="1"/>
    </row>
    <row r="250" spans="3:10">
      <c r="C250" s="30"/>
      <c r="D250" s="206"/>
      <c r="E250" s="206"/>
      <c r="F250" s="424"/>
      <c r="J250" s="1"/>
    </row>
    <row r="251" spans="3:10">
      <c r="C251" s="30"/>
      <c r="D251" s="206"/>
      <c r="E251" s="206"/>
      <c r="F251" s="424"/>
      <c r="J251" s="1"/>
    </row>
    <row r="252" spans="3:10">
      <c r="C252" s="30"/>
      <c r="D252" s="206"/>
      <c r="E252" s="206"/>
      <c r="F252" s="424"/>
      <c r="J252" s="1"/>
    </row>
    <row r="253" spans="3:10" ht="13.5" customHeight="1">
      <c r="C253" s="30"/>
      <c r="D253" s="206"/>
      <c r="E253" s="206"/>
      <c r="F253" s="424"/>
      <c r="J253" s="1"/>
    </row>
    <row r="254" spans="3:10">
      <c r="C254" s="30"/>
      <c r="D254" s="206"/>
      <c r="E254" s="206"/>
      <c r="F254" s="424"/>
      <c r="J254" s="1"/>
    </row>
    <row r="255" spans="3:10">
      <c r="C255" s="30"/>
      <c r="D255" s="206"/>
      <c r="E255" s="206"/>
      <c r="F255" s="424"/>
      <c r="J255" s="1"/>
    </row>
    <row r="256" spans="3:10">
      <c r="C256" s="30"/>
      <c r="D256" s="206"/>
      <c r="E256" s="206"/>
      <c r="F256" s="424"/>
      <c r="J256" s="1"/>
    </row>
    <row r="257" spans="3:10">
      <c r="C257" s="30"/>
      <c r="D257" s="206"/>
      <c r="E257" s="206"/>
      <c r="F257" s="424"/>
      <c r="J257" s="1"/>
    </row>
    <row r="258" spans="3:10">
      <c r="C258" s="30"/>
      <c r="D258" s="206"/>
      <c r="E258" s="206"/>
      <c r="F258" s="424"/>
      <c r="J258" s="1"/>
    </row>
    <row r="259" spans="3:10">
      <c r="C259" s="30"/>
      <c r="D259" s="206"/>
      <c r="E259" s="206"/>
      <c r="F259" s="424"/>
      <c r="J259" s="1"/>
    </row>
    <row r="260" spans="3:10">
      <c r="C260" s="30"/>
      <c r="D260" s="206"/>
      <c r="E260" s="206"/>
      <c r="F260" s="424"/>
      <c r="J260" s="1"/>
    </row>
    <row r="261" spans="3:10">
      <c r="C261" s="30"/>
      <c r="D261" s="206"/>
      <c r="E261" s="206"/>
      <c r="F261" s="424"/>
      <c r="J261" s="1"/>
    </row>
    <row r="262" spans="3:10">
      <c r="C262" s="30"/>
      <c r="D262" s="206"/>
      <c r="E262" s="206"/>
      <c r="F262" s="424"/>
      <c r="J262" s="1"/>
    </row>
    <row r="263" spans="3:10">
      <c r="C263" s="30"/>
      <c r="D263" s="206"/>
      <c r="E263" s="206"/>
      <c r="F263" s="424"/>
      <c r="J263" s="1"/>
    </row>
    <row r="264" spans="3:10">
      <c r="C264" s="30"/>
      <c r="D264" s="206"/>
      <c r="E264" s="206"/>
      <c r="F264" s="424"/>
      <c r="J264" s="1"/>
    </row>
    <row r="265" spans="3:10">
      <c r="C265" s="30"/>
      <c r="D265" s="206"/>
      <c r="E265" s="206"/>
      <c r="F265" s="424"/>
      <c r="J265" s="1"/>
    </row>
    <row r="266" spans="3:10">
      <c r="C266" s="30"/>
      <c r="D266" s="206"/>
      <c r="E266" s="206"/>
      <c r="F266" s="424"/>
      <c r="J266" s="1"/>
    </row>
    <row r="267" spans="3:10">
      <c r="C267" s="30"/>
      <c r="D267" s="206"/>
      <c r="E267" s="206"/>
      <c r="F267" s="424"/>
      <c r="J267" s="1"/>
    </row>
    <row r="268" spans="3:10">
      <c r="C268" s="30"/>
      <c r="D268" s="206"/>
      <c r="E268" s="206"/>
      <c r="F268" s="424"/>
      <c r="J268" s="1"/>
    </row>
    <row r="269" spans="3:10">
      <c r="C269" s="30"/>
      <c r="D269" s="206"/>
      <c r="E269" s="206"/>
      <c r="F269" s="424"/>
      <c r="J269" s="1"/>
    </row>
    <row r="270" spans="3:10">
      <c r="C270" s="30"/>
      <c r="D270" s="206"/>
      <c r="E270" s="206"/>
      <c r="F270" s="424"/>
      <c r="J270" s="1"/>
    </row>
    <row r="271" spans="3:10">
      <c r="C271" s="30"/>
      <c r="D271" s="206"/>
      <c r="E271" s="206"/>
      <c r="F271" s="424"/>
      <c r="J271" s="1"/>
    </row>
    <row r="272" spans="3:10">
      <c r="C272" s="30"/>
      <c r="D272" s="206"/>
      <c r="E272" s="206"/>
      <c r="F272" s="424"/>
      <c r="J272" s="1"/>
    </row>
    <row r="273" spans="3:10">
      <c r="C273" s="30"/>
      <c r="D273" s="206"/>
      <c r="E273" s="206"/>
      <c r="F273" s="424"/>
      <c r="J273" s="1"/>
    </row>
    <row r="274" spans="3:10">
      <c r="C274" s="30"/>
      <c r="D274" s="206"/>
      <c r="E274" s="206"/>
      <c r="F274" s="424"/>
      <c r="J274" s="1"/>
    </row>
    <row r="275" spans="3:10">
      <c r="C275" s="30"/>
      <c r="D275" s="206"/>
      <c r="E275" s="206"/>
      <c r="F275" s="424"/>
      <c r="J275" s="1"/>
    </row>
    <row r="276" spans="3:10">
      <c r="C276" s="30"/>
      <c r="D276" s="206"/>
      <c r="E276" s="206"/>
      <c r="F276" s="424"/>
      <c r="J276" s="1"/>
    </row>
    <row r="277" spans="3:10">
      <c r="C277" s="30"/>
      <c r="D277" s="206"/>
      <c r="E277" s="206"/>
      <c r="F277" s="424"/>
      <c r="J277" s="1"/>
    </row>
    <row r="278" spans="3:10">
      <c r="C278" s="30"/>
      <c r="D278" s="206"/>
      <c r="E278" s="206"/>
      <c r="F278" s="424"/>
      <c r="J278" s="1"/>
    </row>
    <row r="279" spans="3:10">
      <c r="C279" s="30"/>
      <c r="D279" s="206"/>
      <c r="E279" s="206"/>
      <c r="F279" s="424"/>
      <c r="J279" s="1"/>
    </row>
    <row r="280" spans="3:10">
      <c r="C280" s="30"/>
      <c r="D280" s="206"/>
      <c r="E280" s="206"/>
      <c r="F280" s="424"/>
      <c r="J280" s="1"/>
    </row>
    <row r="281" spans="3:10">
      <c r="C281" s="30"/>
      <c r="D281" s="206"/>
      <c r="E281" s="206"/>
      <c r="F281" s="424"/>
      <c r="J281" s="1"/>
    </row>
    <row r="282" spans="3:10">
      <c r="C282" s="30"/>
      <c r="D282" s="206"/>
      <c r="E282" s="206"/>
      <c r="F282" s="424"/>
      <c r="J282" s="1"/>
    </row>
    <row r="283" spans="3:10">
      <c r="C283" s="30"/>
      <c r="D283" s="206"/>
      <c r="E283" s="206"/>
      <c r="F283" s="424"/>
      <c r="J283" s="1"/>
    </row>
    <row r="284" spans="3:10">
      <c r="C284" s="30"/>
      <c r="D284" s="206"/>
      <c r="E284" s="206"/>
      <c r="F284" s="424"/>
      <c r="J284" s="1"/>
    </row>
    <row r="285" spans="3:10">
      <c r="C285" s="30"/>
      <c r="D285" s="206"/>
      <c r="E285" s="206"/>
      <c r="F285" s="424"/>
      <c r="J285" s="1"/>
    </row>
    <row r="286" spans="3:10" ht="15" customHeight="1">
      <c r="C286" s="30"/>
      <c r="D286" s="206"/>
      <c r="E286" s="206"/>
      <c r="F286" s="424"/>
      <c r="J286" s="1"/>
    </row>
    <row r="287" spans="3:10">
      <c r="C287" s="30"/>
      <c r="D287" s="206"/>
      <c r="E287" s="206"/>
      <c r="F287" s="424"/>
      <c r="J287" s="1"/>
    </row>
    <row r="288" spans="3:10">
      <c r="C288" s="30"/>
      <c r="D288" s="206"/>
      <c r="E288" s="206"/>
      <c r="F288" s="424"/>
      <c r="J288" s="1"/>
    </row>
    <row r="289" spans="3:10">
      <c r="C289" s="30"/>
      <c r="D289" s="206"/>
      <c r="E289" s="206"/>
      <c r="F289" s="424"/>
      <c r="J289" s="1"/>
    </row>
    <row r="290" spans="3:10" ht="12.75" customHeight="1">
      <c r="C290" s="30"/>
      <c r="D290" s="206"/>
      <c r="E290" s="206"/>
      <c r="F290" s="424"/>
      <c r="J290" s="1"/>
    </row>
    <row r="291" spans="3:10" ht="12.75" customHeight="1">
      <c r="C291" s="30"/>
      <c r="D291" s="206"/>
      <c r="E291" s="206"/>
      <c r="F291" s="424"/>
      <c r="J291" s="1"/>
    </row>
    <row r="292" spans="3:10" ht="129" customHeight="1">
      <c r="C292" s="30"/>
      <c r="D292" s="206"/>
      <c r="E292" s="206"/>
      <c r="F292" s="424"/>
      <c r="J292" s="1"/>
    </row>
    <row r="293" spans="3:10" ht="180" customHeight="1">
      <c r="C293" s="30"/>
      <c r="D293" s="206"/>
      <c r="E293" s="206"/>
      <c r="F293" s="424"/>
      <c r="J293" s="1"/>
    </row>
    <row r="294" spans="3:10" ht="80.25" customHeight="1">
      <c r="C294" s="30"/>
      <c r="D294" s="206"/>
      <c r="E294" s="206"/>
      <c r="F294" s="424"/>
      <c r="J294" s="1"/>
    </row>
    <row r="295" spans="3:10" ht="103.5" customHeight="1">
      <c r="C295" s="30"/>
      <c r="D295" s="206"/>
      <c r="E295" s="206"/>
      <c r="F295" s="424"/>
      <c r="J295" s="1"/>
    </row>
    <row r="296" spans="3:10" ht="15" customHeight="1">
      <c r="C296" s="30"/>
      <c r="D296" s="206"/>
      <c r="E296" s="206"/>
      <c r="F296" s="424"/>
      <c r="J296" s="1"/>
    </row>
    <row r="297" spans="3:10">
      <c r="C297" s="30"/>
      <c r="D297" s="206"/>
      <c r="E297" s="206"/>
      <c r="F297" s="424"/>
      <c r="J297" s="1"/>
    </row>
    <row r="298" spans="3:10" ht="27" customHeight="1">
      <c r="C298" s="30"/>
      <c r="D298" s="206"/>
      <c r="E298" s="206"/>
      <c r="F298" s="424"/>
      <c r="J298" s="1"/>
    </row>
    <row r="299" spans="3:10" ht="13.5" customHeight="1">
      <c r="C299" s="30"/>
      <c r="D299" s="206"/>
      <c r="E299" s="206"/>
      <c r="F299" s="424"/>
      <c r="J299" s="1"/>
    </row>
    <row r="300" spans="3:10" ht="53.25" customHeight="1">
      <c r="C300" s="30"/>
      <c r="D300" s="206"/>
      <c r="E300" s="206"/>
      <c r="F300" s="424"/>
      <c r="J300" s="1"/>
    </row>
    <row r="301" spans="3:10" ht="12.75" customHeight="1">
      <c r="C301" s="30"/>
      <c r="D301" s="206"/>
      <c r="E301" s="206"/>
      <c r="F301" s="424"/>
      <c r="J301" s="1"/>
    </row>
    <row r="302" spans="3:10" ht="13.5" customHeight="1">
      <c r="C302" s="30"/>
      <c r="D302" s="206"/>
      <c r="E302" s="206"/>
      <c r="F302" s="424"/>
      <c r="J302" s="1"/>
    </row>
    <row r="303" spans="3:10">
      <c r="C303" s="30"/>
      <c r="D303" s="206"/>
      <c r="E303" s="206"/>
      <c r="F303" s="424"/>
      <c r="J303" s="1"/>
    </row>
    <row r="304" spans="3:10">
      <c r="C304" s="30"/>
      <c r="D304" s="206"/>
      <c r="E304" s="206"/>
      <c r="F304" s="424"/>
      <c r="J304" s="1"/>
    </row>
    <row r="305" spans="3:10" ht="27" customHeight="1">
      <c r="C305" s="30"/>
      <c r="D305" s="206"/>
      <c r="E305" s="206"/>
      <c r="F305" s="424"/>
      <c r="J305" s="1"/>
    </row>
    <row r="306" spans="3:10" ht="12.75" customHeight="1">
      <c r="C306" s="30"/>
      <c r="D306" s="206"/>
      <c r="E306" s="206"/>
      <c r="F306" s="424"/>
      <c r="J306" s="1"/>
    </row>
    <row r="307" spans="3:10" ht="12" customHeight="1">
      <c r="C307" s="30"/>
      <c r="D307" s="206"/>
      <c r="E307" s="206"/>
      <c r="F307" s="424"/>
      <c r="J307" s="1"/>
    </row>
    <row r="308" spans="3:10">
      <c r="C308" s="30"/>
      <c r="D308" s="206"/>
      <c r="E308" s="206"/>
      <c r="F308" s="424"/>
      <c r="J308" s="1"/>
    </row>
    <row r="309" spans="3:10" ht="13.5" customHeight="1">
      <c r="C309" s="30"/>
      <c r="D309" s="206"/>
      <c r="E309" s="206"/>
      <c r="F309" s="424"/>
      <c r="J309" s="1"/>
    </row>
    <row r="310" spans="3:10">
      <c r="C310" s="30"/>
      <c r="D310" s="206"/>
      <c r="E310" s="206"/>
      <c r="F310" s="424"/>
      <c r="J310" s="1"/>
    </row>
    <row r="311" spans="3:10" ht="15.75" customHeight="1">
      <c r="C311" s="30"/>
      <c r="D311" s="206"/>
      <c r="E311" s="206"/>
      <c r="F311" s="424"/>
      <c r="J311" s="1"/>
    </row>
    <row r="312" spans="3:10">
      <c r="C312" s="30"/>
      <c r="D312" s="206"/>
      <c r="E312" s="206"/>
      <c r="F312" s="424"/>
      <c r="J312" s="1"/>
    </row>
    <row r="313" spans="3:10">
      <c r="C313" s="30"/>
      <c r="D313" s="206"/>
      <c r="E313" s="206"/>
      <c r="F313" s="424"/>
      <c r="J313" s="1"/>
    </row>
    <row r="314" spans="3:10">
      <c r="C314" s="30"/>
      <c r="D314" s="206"/>
      <c r="E314" s="206"/>
      <c r="F314" s="424"/>
      <c r="J314" s="1"/>
    </row>
    <row r="315" spans="3:10" ht="14.25" customHeight="1">
      <c r="C315" s="30"/>
      <c r="D315" s="206"/>
      <c r="E315" s="206"/>
      <c r="F315" s="424"/>
      <c r="J315" s="1"/>
    </row>
    <row r="316" spans="3:10" ht="54" customHeight="1">
      <c r="C316" s="30"/>
      <c r="D316" s="206"/>
      <c r="E316" s="206"/>
      <c r="F316" s="424"/>
      <c r="J316" s="1"/>
    </row>
    <row r="317" spans="3:10">
      <c r="C317" s="30"/>
      <c r="D317" s="206"/>
      <c r="E317" s="206"/>
      <c r="F317" s="424"/>
      <c r="J317" s="1"/>
    </row>
    <row r="318" spans="3:10">
      <c r="C318" s="30"/>
      <c r="D318" s="206"/>
      <c r="E318" s="206"/>
      <c r="F318" s="424"/>
      <c r="J318" s="1"/>
    </row>
    <row r="319" spans="3:10" ht="15" customHeight="1">
      <c r="C319" s="30"/>
      <c r="D319" s="206"/>
      <c r="E319" s="206"/>
      <c r="F319" s="424"/>
      <c r="J319" s="1"/>
    </row>
    <row r="320" spans="3:10">
      <c r="C320" s="30"/>
      <c r="D320" s="206"/>
      <c r="E320" s="206"/>
      <c r="F320" s="424"/>
      <c r="J320" s="1"/>
    </row>
    <row r="321" spans="3:10">
      <c r="C321" s="30"/>
      <c r="D321" s="206"/>
      <c r="E321" s="206"/>
      <c r="F321" s="424"/>
      <c r="J321" s="1"/>
    </row>
    <row r="322" spans="3:10">
      <c r="C322" s="30"/>
      <c r="D322" s="206"/>
      <c r="E322" s="206"/>
      <c r="F322" s="424"/>
      <c r="J322" s="1"/>
    </row>
    <row r="323" spans="3:10" ht="27.75" customHeight="1">
      <c r="C323" s="30"/>
      <c r="D323" s="206"/>
      <c r="E323" s="206"/>
      <c r="F323" s="424"/>
      <c r="J323" s="1"/>
    </row>
    <row r="324" spans="3:10">
      <c r="C324" s="30"/>
      <c r="D324" s="206"/>
      <c r="E324" s="206"/>
      <c r="F324" s="424"/>
      <c r="J324" s="1"/>
    </row>
    <row r="325" spans="3:10">
      <c r="C325" s="30"/>
      <c r="D325" s="206"/>
      <c r="E325" s="206"/>
      <c r="F325" s="424"/>
      <c r="J325" s="1"/>
    </row>
    <row r="326" spans="3:10" ht="13.5" customHeight="1">
      <c r="C326" s="30"/>
      <c r="D326" s="206"/>
      <c r="E326" s="206"/>
      <c r="F326" s="424"/>
      <c r="J326" s="1"/>
    </row>
    <row r="327" spans="3:10">
      <c r="C327" s="30"/>
      <c r="D327" s="206"/>
      <c r="E327" s="206"/>
      <c r="F327" s="424"/>
      <c r="J327" s="1"/>
    </row>
    <row r="328" spans="3:10">
      <c r="C328" s="30"/>
      <c r="D328" s="206"/>
      <c r="E328" s="206"/>
      <c r="F328" s="424"/>
      <c r="J328" s="1"/>
    </row>
    <row r="329" spans="3:10">
      <c r="C329" s="30"/>
      <c r="D329" s="206"/>
      <c r="E329" s="206"/>
      <c r="F329" s="424"/>
      <c r="J329" s="1"/>
    </row>
    <row r="330" spans="3:10">
      <c r="C330" s="30"/>
      <c r="D330" s="206"/>
      <c r="E330" s="206"/>
      <c r="F330" s="424"/>
      <c r="J330" s="1"/>
    </row>
    <row r="331" spans="3:10" ht="12.75" customHeight="1">
      <c r="C331" s="30"/>
      <c r="D331" s="206"/>
      <c r="E331" s="206"/>
      <c r="F331" s="424"/>
      <c r="J331" s="1"/>
    </row>
    <row r="332" spans="3:10">
      <c r="C332" s="30"/>
      <c r="D332" s="206"/>
      <c r="E332" s="206"/>
      <c r="F332" s="424"/>
      <c r="J332" s="1"/>
    </row>
    <row r="333" spans="3:10">
      <c r="C333" s="30"/>
      <c r="D333" s="206"/>
      <c r="E333" s="206"/>
      <c r="F333" s="424"/>
      <c r="J333" s="1"/>
    </row>
    <row r="334" spans="3:10">
      <c r="C334" s="30"/>
      <c r="D334" s="206"/>
      <c r="E334" s="206"/>
      <c r="F334" s="424"/>
      <c r="J334" s="1"/>
    </row>
    <row r="335" spans="3:10">
      <c r="C335" s="30"/>
      <c r="D335" s="206"/>
      <c r="E335" s="206"/>
      <c r="F335" s="424"/>
      <c r="J335" s="1"/>
    </row>
    <row r="336" spans="3:10">
      <c r="C336" s="30"/>
      <c r="D336" s="206"/>
      <c r="E336" s="206"/>
      <c r="F336" s="424"/>
      <c r="J336" s="1"/>
    </row>
    <row r="337" spans="3:10">
      <c r="C337" s="30"/>
      <c r="D337" s="206"/>
      <c r="E337" s="206"/>
      <c r="F337" s="424"/>
      <c r="J337" s="1"/>
    </row>
    <row r="338" spans="3:10">
      <c r="C338" s="30"/>
      <c r="D338" s="206"/>
      <c r="E338" s="206"/>
      <c r="F338" s="424"/>
      <c r="J338" s="1"/>
    </row>
    <row r="339" spans="3:10" ht="15" customHeight="1">
      <c r="C339" s="30"/>
      <c r="D339" s="206"/>
      <c r="E339" s="206"/>
      <c r="F339" s="424"/>
      <c r="J339" s="1"/>
    </row>
    <row r="340" spans="3:10">
      <c r="C340" s="30"/>
      <c r="D340" s="206"/>
      <c r="E340" s="206"/>
      <c r="F340" s="424"/>
      <c r="J340" s="1"/>
    </row>
    <row r="341" spans="3:10">
      <c r="C341" s="30"/>
      <c r="D341" s="206"/>
      <c r="E341" s="206"/>
      <c r="F341" s="424"/>
      <c r="J341" s="1"/>
    </row>
    <row r="342" spans="3:10">
      <c r="C342" s="30"/>
      <c r="D342" s="206"/>
      <c r="E342" s="206"/>
      <c r="F342" s="424"/>
      <c r="J342" s="1"/>
    </row>
    <row r="343" spans="3:10">
      <c r="C343" s="30"/>
      <c r="D343" s="206"/>
      <c r="E343" s="206"/>
      <c r="F343" s="424"/>
      <c r="J343" s="1"/>
    </row>
    <row r="344" spans="3:10">
      <c r="C344" s="30"/>
      <c r="D344" s="206"/>
      <c r="E344" s="206"/>
      <c r="F344" s="424"/>
      <c r="J344" s="1"/>
    </row>
    <row r="345" spans="3:10">
      <c r="C345" s="30"/>
      <c r="D345" s="206"/>
      <c r="E345" s="206"/>
      <c r="F345" s="424"/>
      <c r="J345" s="1"/>
    </row>
    <row r="346" spans="3:10">
      <c r="C346" s="30"/>
      <c r="D346" s="206"/>
      <c r="E346" s="206"/>
      <c r="F346" s="424"/>
      <c r="J346" s="1"/>
    </row>
    <row r="347" spans="3:10">
      <c r="C347" s="30"/>
      <c r="D347" s="206"/>
      <c r="E347" s="206"/>
      <c r="F347" s="424"/>
      <c r="J347" s="1"/>
    </row>
    <row r="348" spans="3:10">
      <c r="C348" s="30"/>
      <c r="D348" s="206"/>
      <c r="E348" s="206"/>
      <c r="F348" s="424"/>
      <c r="J348" s="1"/>
    </row>
    <row r="349" spans="3:10">
      <c r="C349" s="30"/>
      <c r="D349" s="206"/>
      <c r="E349" s="206"/>
      <c r="F349" s="424"/>
      <c r="J349" s="1"/>
    </row>
    <row r="350" spans="3:10">
      <c r="C350" s="30"/>
      <c r="D350" s="206"/>
      <c r="E350" s="206"/>
      <c r="F350" s="424"/>
      <c r="J350" s="1"/>
    </row>
    <row r="351" spans="3:10">
      <c r="C351" s="30"/>
      <c r="D351" s="206"/>
      <c r="E351" s="206"/>
      <c r="F351" s="424"/>
      <c r="J351" s="1"/>
    </row>
    <row r="352" spans="3:10">
      <c r="C352" s="30"/>
      <c r="D352" s="206"/>
      <c r="E352" s="206"/>
      <c r="F352" s="424"/>
      <c r="J352" s="1"/>
    </row>
    <row r="353" spans="3:10">
      <c r="C353" s="30"/>
      <c r="D353" s="206"/>
      <c r="E353" s="206"/>
      <c r="F353" s="424"/>
      <c r="J353" s="1"/>
    </row>
    <row r="354" spans="3:10">
      <c r="C354" s="30"/>
      <c r="D354" s="206"/>
      <c r="E354" s="206"/>
      <c r="F354" s="424"/>
      <c r="J354" s="1"/>
    </row>
    <row r="355" spans="3:10">
      <c r="C355" s="30"/>
      <c r="D355" s="206"/>
      <c r="E355" s="206"/>
      <c r="F355" s="424"/>
      <c r="J355" s="1"/>
    </row>
    <row r="356" spans="3:10">
      <c r="C356" s="30"/>
      <c r="D356" s="206"/>
      <c r="E356" s="206"/>
      <c r="F356" s="424"/>
      <c r="J356" s="1"/>
    </row>
    <row r="357" spans="3:10">
      <c r="C357" s="30"/>
      <c r="D357" s="206"/>
      <c r="E357" s="206"/>
      <c r="F357" s="424"/>
      <c r="J357" s="1"/>
    </row>
    <row r="358" spans="3:10">
      <c r="C358" s="30"/>
      <c r="D358" s="206"/>
      <c r="E358" s="206"/>
      <c r="F358" s="424"/>
      <c r="J358" s="1"/>
    </row>
    <row r="359" spans="3:10">
      <c r="C359" s="30"/>
      <c r="D359" s="206"/>
      <c r="E359" s="206"/>
      <c r="F359" s="424"/>
      <c r="J359" s="1"/>
    </row>
    <row r="360" spans="3:10">
      <c r="C360" s="30"/>
      <c r="D360" s="206"/>
      <c r="E360" s="206"/>
      <c r="F360" s="424"/>
      <c r="J360" s="1"/>
    </row>
    <row r="361" spans="3:10">
      <c r="C361" s="30"/>
      <c r="D361" s="206"/>
      <c r="E361" s="206"/>
      <c r="F361" s="424"/>
      <c r="J361" s="1"/>
    </row>
    <row r="362" spans="3:10">
      <c r="C362" s="30"/>
      <c r="D362" s="206"/>
      <c r="E362" s="206"/>
      <c r="F362" s="424"/>
      <c r="J362" s="1"/>
    </row>
    <row r="363" spans="3:10">
      <c r="C363" s="30"/>
      <c r="D363" s="206"/>
      <c r="E363" s="206"/>
      <c r="F363" s="424"/>
      <c r="J363" s="1"/>
    </row>
    <row r="364" spans="3:10">
      <c r="C364" s="30"/>
      <c r="D364" s="206"/>
      <c r="E364" s="206"/>
      <c r="F364" s="424"/>
      <c r="J364" s="1"/>
    </row>
    <row r="365" spans="3:10">
      <c r="C365" s="30"/>
      <c r="D365" s="206"/>
      <c r="E365" s="206"/>
      <c r="F365" s="424"/>
      <c r="J365" s="1"/>
    </row>
    <row r="366" spans="3:10">
      <c r="C366" s="30"/>
      <c r="D366" s="206"/>
      <c r="E366" s="206"/>
      <c r="F366" s="424"/>
      <c r="J366" s="1"/>
    </row>
    <row r="367" spans="3:10">
      <c r="C367" s="30"/>
      <c r="D367" s="206"/>
      <c r="E367" s="206"/>
      <c r="F367" s="424"/>
      <c r="J367" s="1"/>
    </row>
    <row r="368" spans="3:10">
      <c r="C368" s="30"/>
      <c r="D368" s="206"/>
      <c r="E368" s="206"/>
      <c r="F368" s="424"/>
      <c r="J368" s="1"/>
    </row>
    <row r="369" spans="3:10">
      <c r="C369" s="30"/>
      <c r="D369" s="206"/>
      <c r="E369" s="206"/>
      <c r="F369" s="424"/>
      <c r="J369" s="1"/>
    </row>
    <row r="370" spans="3:10">
      <c r="C370" s="30"/>
      <c r="D370" s="206"/>
      <c r="E370" s="206"/>
      <c r="F370" s="424"/>
      <c r="J370" s="1"/>
    </row>
    <row r="371" spans="3:10">
      <c r="C371" s="30"/>
      <c r="D371" s="206"/>
      <c r="E371" s="206"/>
      <c r="F371" s="424"/>
      <c r="J371" s="1"/>
    </row>
    <row r="372" spans="3:10">
      <c r="C372" s="30"/>
      <c r="D372" s="206"/>
      <c r="E372" s="206"/>
      <c r="F372" s="424"/>
      <c r="J372" s="1"/>
    </row>
    <row r="373" spans="3:10">
      <c r="C373" s="30"/>
      <c r="D373" s="206"/>
      <c r="E373" s="206"/>
      <c r="F373" s="424"/>
      <c r="J373" s="1"/>
    </row>
    <row r="374" spans="3:10">
      <c r="C374" s="30"/>
      <c r="D374" s="206"/>
      <c r="E374" s="206"/>
      <c r="F374" s="424"/>
      <c r="J374" s="1"/>
    </row>
    <row r="375" spans="3:10">
      <c r="C375" s="30"/>
      <c r="D375" s="206"/>
      <c r="E375" s="206"/>
      <c r="F375" s="424"/>
      <c r="J375" s="1"/>
    </row>
    <row r="376" spans="3:10">
      <c r="C376" s="30"/>
      <c r="D376" s="206"/>
      <c r="E376" s="206"/>
      <c r="F376" s="424"/>
      <c r="J376" s="1"/>
    </row>
    <row r="377" spans="3:10">
      <c r="C377" s="30"/>
      <c r="D377" s="206"/>
      <c r="E377" s="206"/>
      <c r="F377" s="424"/>
      <c r="J377" s="1"/>
    </row>
    <row r="378" spans="3:10" ht="52.5" customHeight="1">
      <c r="C378" s="30"/>
      <c r="D378" s="206"/>
      <c r="E378" s="206"/>
      <c r="F378" s="424"/>
      <c r="J378" s="1"/>
    </row>
    <row r="379" spans="3:10">
      <c r="C379" s="30"/>
      <c r="D379" s="206"/>
      <c r="E379" s="206"/>
      <c r="F379" s="424"/>
      <c r="J379" s="1"/>
    </row>
    <row r="380" spans="3:10">
      <c r="C380" s="30"/>
      <c r="D380" s="206"/>
      <c r="E380" s="206"/>
      <c r="F380" s="424"/>
      <c r="J380" s="1"/>
    </row>
    <row r="381" spans="3:10">
      <c r="C381" s="30"/>
      <c r="D381" s="206"/>
      <c r="E381" s="206"/>
      <c r="F381" s="424"/>
      <c r="J381" s="1"/>
    </row>
    <row r="382" spans="3:10">
      <c r="C382" s="30"/>
      <c r="D382" s="206"/>
      <c r="E382" s="206"/>
      <c r="F382" s="424"/>
      <c r="J382" s="1"/>
    </row>
    <row r="383" spans="3:10">
      <c r="C383" s="30"/>
      <c r="D383" s="206"/>
      <c r="E383" s="206"/>
      <c r="F383" s="424"/>
      <c r="J383" s="1"/>
    </row>
    <row r="384" spans="3:10" ht="51.75" customHeight="1">
      <c r="C384" s="30"/>
      <c r="D384" s="206"/>
      <c r="E384" s="206"/>
      <c r="F384" s="424"/>
      <c r="J384" s="1"/>
    </row>
    <row r="385" spans="3:10">
      <c r="C385" s="30"/>
      <c r="D385" s="206"/>
      <c r="E385" s="206"/>
      <c r="F385" s="424"/>
      <c r="J385" s="1"/>
    </row>
    <row r="386" spans="3:10">
      <c r="C386" s="30"/>
      <c r="D386" s="206"/>
      <c r="E386" s="206"/>
      <c r="F386" s="424"/>
      <c r="J386" s="1"/>
    </row>
    <row r="387" spans="3:10" ht="54.75" customHeight="1">
      <c r="C387" s="30"/>
      <c r="D387" s="206"/>
      <c r="E387" s="206"/>
      <c r="F387" s="424"/>
      <c r="J387" s="1"/>
    </row>
    <row r="388" spans="3:10" ht="13.5" customHeight="1">
      <c r="C388" s="30"/>
      <c r="D388" s="206"/>
      <c r="E388" s="206"/>
      <c r="F388" s="424"/>
      <c r="J388" s="1"/>
    </row>
    <row r="389" spans="3:10" ht="13.5" customHeight="1">
      <c r="C389" s="30"/>
      <c r="D389" s="206"/>
      <c r="E389" s="206"/>
      <c r="F389" s="424"/>
      <c r="J389" s="1"/>
    </row>
    <row r="390" spans="3:10">
      <c r="C390" s="30"/>
      <c r="D390" s="206"/>
      <c r="E390" s="206"/>
      <c r="F390" s="424"/>
      <c r="J390" s="1"/>
    </row>
    <row r="391" spans="3:10" ht="88.5" customHeight="1">
      <c r="C391" s="30"/>
      <c r="D391" s="206"/>
      <c r="E391" s="206"/>
      <c r="F391" s="424"/>
      <c r="J391" s="1"/>
    </row>
    <row r="392" spans="3:10" ht="54" customHeight="1">
      <c r="C392" s="30"/>
      <c r="D392" s="206"/>
      <c r="E392" s="206"/>
      <c r="F392" s="424"/>
      <c r="J392" s="1"/>
    </row>
    <row r="393" spans="3:10">
      <c r="C393" s="30"/>
      <c r="D393" s="206"/>
      <c r="E393" s="206"/>
      <c r="F393" s="424"/>
      <c r="J393" s="1"/>
    </row>
    <row r="394" spans="3:10">
      <c r="C394" s="30"/>
      <c r="D394" s="206"/>
      <c r="E394" s="206"/>
      <c r="F394" s="424"/>
      <c r="J394" s="1"/>
    </row>
    <row r="395" spans="3:10" ht="55.5" customHeight="1">
      <c r="C395" s="30"/>
      <c r="D395" s="206"/>
      <c r="E395" s="206"/>
      <c r="F395" s="424"/>
      <c r="J395" s="1"/>
    </row>
    <row r="396" spans="3:10">
      <c r="C396" s="30"/>
      <c r="D396" s="206"/>
      <c r="E396" s="206"/>
      <c r="F396" s="424"/>
      <c r="J396" s="1"/>
    </row>
    <row r="397" spans="3:10">
      <c r="C397" s="30"/>
      <c r="D397" s="206"/>
      <c r="E397" s="206"/>
      <c r="F397" s="424"/>
      <c r="J397" s="1"/>
    </row>
    <row r="398" spans="3:10">
      <c r="C398" s="30"/>
      <c r="D398" s="206"/>
      <c r="E398" s="206"/>
      <c r="F398" s="424"/>
      <c r="J398" s="1"/>
    </row>
    <row r="399" spans="3:10" ht="51" customHeight="1">
      <c r="C399" s="30"/>
      <c r="D399" s="206"/>
      <c r="E399" s="206"/>
      <c r="F399" s="424"/>
      <c r="J399" s="1"/>
    </row>
    <row r="400" spans="3:10" ht="56.25" customHeight="1">
      <c r="C400" s="30"/>
      <c r="D400" s="206"/>
      <c r="E400" s="206"/>
      <c r="F400" s="424"/>
      <c r="J400" s="1"/>
    </row>
    <row r="401" spans="3:10">
      <c r="C401" s="30"/>
      <c r="D401" s="206"/>
      <c r="E401" s="206"/>
      <c r="F401" s="424"/>
      <c r="J401" s="1"/>
    </row>
    <row r="402" spans="3:10">
      <c r="C402" s="30"/>
      <c r="D402" s="206"/>
      <c r="E402" s="206"/>
      <c r="F402" s="424"/>
      <c r="J402" s="1"/>
    </row>
    <row r="403" spans="3:10" ht="54.75" customHeight="1">
      <c r="C403" s="30"/>
      <c r="D403" s="206"/>
      <c r="E403" s="206"/>
      <c r="F403" s="424"/>
      <c r="J403" s="1"/>
    </row>
    <row r="404" spans="3:10">
      <c r="C404" s="30"/>
      <c r="D404" s="206"/>
      <c r="E404" s="206"/>
      <c r="F404" s="424"/>
      <c r="J404" s="1"/>
    </row>
    <row r="405" spans="3:10">
      <c r="C405" s="30"/>
      <c r="D405" s="206"/>
      <c r="E405" s="206"/>
      <c r="F405" s="424"/>
      <c r="J405" s="1"/>
    </row>
    <row r="406" spans="3:10" ht="15.75" customHeight="1">
      <c r="C406" s="30"/>
      <c r="D406" s="206"/>
      <c r="E406" s="206"/>
      <c r="F406" s="424"/>
      <c r="J406" s="1"/>
    </row>
    <row r="407" spans="3:10" ht="39.75" customHeight="1">
      <c r="C407" s="30"/>
      <c r="D407" s="206"/>
      <c r="E407" s="206"/>
      <c r="F407" s="424"/>
      <c r="J407" s="1"/>
    </row>
    <row r="408" spans="3:10">
      <c r="C408" s="30"/>
      <c r="D408" s="206"/>
      <c r="E408" s="206"/>
      <c r="F408" s="424"/>
      <c r="J408" s="1"/>
    </row>
    <row r="409" spans="3:10">
      <c r="C409" s="30"/>
      <c r="D409" s="206"/>
      <c r="E409" s="206"/>
      <c r="F409" s="424"/>
      <c r="J409" s="1"/>
    </row>
    <row r="410" spans="3:10">
      <c r="C410" s="30"/>
      <c r="D410" s="206"/>
      <c r="E410" s="206"/>
      <c r="F410" s="424"/>
      <c r="J410" s="1"/>
    </row>
    <row r="411" spans="3:10">
      <c r="C411" s="30"/>
      <c r="D411" s="206"/>
      <c r="E411" s="206"/>
      <c r="F411" s="424"/>
      <c r="J411" s="1"/>
    </row>
    <row r="412" spans="3:10">
      <c r="C412" s="30"/>
      <c r="D412" s="206"/>
      <c r="E412" s="206"/>
      <c r="F412" s="424"/>
      <c r="J412" s="1"/>
    </row>
    <row r="413" spans="3:10">
      <c r="C413" s="30"/>
      <c r="D413" s="206"/>
      <c r="E413" s="206"/>
      <c r="F413" s="424"/>
      <c r="J413" s="1"/>
    </row>
    <row r="414" spans="3:10">
      <c r="C414" s="30"/>
      <c r="D414" s="206"/>
      <c r="E414" s="206"/>
      <c r="F414" s="424"/>
      <c r="J414" s="1"/>
    </row>
    <row r="415" spans="3:10">
      <c r="C415" s="30"/>
      <c r="D415" s="206"/>
      <c r="E415" s="206"/>
      <c r="F415" s="424"/>
      <c r="J415" s="1"/>
    </row>
    <row r="416" spans="3:10">
      <c r="C416" s="30"/>
      <c r="D416" s="206"/>
      <c r="E416" s="206"/>
      <c r="F416" s="424"/>
      <c r="J416" s="1"/>
    </row>
    <row r="417" spans="3:10">
      <c r="C417" s="30"/>
      <c r="D417" s="206"/>
      <c r="E417" s="206"/>
      <c r="F417" s="424"/>
      <c r="J417" s="1"/>
    </row>
    <row r="418" spans="3:10">
      <c r="C418" s="30"/>
      <c r="D418" s="206"/>
      <c r="E418" s="206"/>
      <c r="F418" s="424"/>
      <c r="J418" s="1"/>
    </row>
    <row r="419" spans="3:10">
      <c r="C419" s="30"/>
      <c r="D419" s="206"/>
      <c r="E419" s="206"/>
      <c r="F419" s="424"/>
      <c r="J419" s="1"/>
    </row>
    <row r="420" spans="3:10">
      <c r="C420" s="30"/>
      <c r="D420" s="206"/>
      <c r="E420" s="206"/>
      <c r="F420" s="424"/>
      <c r="J420" s="1"/>
    </row>
    <row r="421" spans="3:10">
      <c r="C421" s="30"/>
      <c r="D421" s="206"/>
      <c r="E421" s="206"/>
      <c r="F421" s="424"/>
      <c r="J421" s="1"/>
    </row>
    <row r="422" spans="3:10">
      <c r="C422" s="30"/>
      <c r="D422" s="206"/>
      <c r="E422" s="206"/>
      <c r="F422" s="424"/>
      <c r="J422" s="1"/>
    </row>
    <row r="423" spans="3:10">
      <c r="C423" s="30"/>
      <c r="D423" s="206"/>
      <c r="E423" s="206"/>
      <c r="F423" s="424"/>
      <c r="J423" s="1"/>
    </row>
    <row r="424" spans="3:10">
      <c r="C424" s="30"/>
      <c r="D424" s="206"/>
      <c r="E424" s="206"/>
      <c r="F424" s="424"/>
      <c r="J424" s="1"/>
    </row>
    <row r="425" spans="3:10">
      <c r="C425" s="30"/>
      <c r="D425" s="206"/>
      <c r="E425" s="206"/>
      <c r="F425" s="424"/>
      <c r="J425" s="1"/>
    </row>
    <row r="426" spans="3:10">
      <c r="C426" s="30"/>
      <c r="D426" s="206"/>
      <c r="E426" s="206"/>
      <c r="F426" s="424"/>
      <c r="J426" s="1"/>
    </row>
    <row r="427" spans="3:10">
      <c r="C427" s="30"/>
      <c r="D427" s="206"/>
      <c r="E427" s="206"/>
      <c r="F427" s="424"/>
      <c r="J427" s="1"/>
    </row>
    <row r="428" spans="3:10">
      <c r="C428" s="30"/>
      <c r="D428" s="206"/>
      <c r="E428" s="206"/>
      <c r="F428" s="424"/>
      <c r="J428" s="1"/>
    </row>
    <row r="429" spans="3:10">
      <c r="C429" s="30"/>
      <c r="D429" s="206"/>
      <c r="E429" s="206"/>
      <c r="F429" s="424"/>
      <c r="J429" s="1"/>
    </row>
    <row r="430" spans="3:10">
      <c r="C430" s="30"/>
      <c r="D430" s="206"/>
      <c r="E430" s="206"/>
      <c r="F430" s="424"/>
      <c r="J430" s="1"/>
    </row>
    <row r="431" spans="3:10">
      <c r="C431" s="30"/>
      <c r="D431" s="206"/>
      <c r="E431" s="206"/>
      <c r="F431" s="424"/>
      <c r="J431" s="1"/>
    </row>
    <row r="432" spans="3:10">
      <c r="C432" s="30"/>
      <c r="D432" s="206"/>
      <c r="E432" s="206"/>
      <c r="F432" s="424"/>
      <c r="J432" s="1"/>
    </row>
    <row r="433" spans="3:10">
      <c r="C433" s="30"/>
      <c r="D433" s="206"/>
      <c r="E433" s="206"/>
      <c r="F433" s="424"/>
      <c r="J433" s="1"/>
    </row>
    <row r="434" spans="3:10">
      <c r="C434" s="30"/>
      <c r="D434" s="206"/>
      <c r="E434" s="206"/>
      <c r="F434" s="424"/>
      <c r="J434" s="1"/>
    </row>
    <row r="435" spans="3:10" ht="14.25" customHeight="1">
      <c r="C435" s="30"/>
      <c r="D435" s="206"/>
      <c r="E435" s="206"/>
      <c r="F435" s="424"/>
      <c r="J435" s="1"/>
    </row>
    <row r="436" spans="3:10">
      <c r="C436" s="30"/>
      <c r="D436" s="206"/>
      <c r="E436" s="206"/>
      <c r="F436" s="424"/>
      <c r="J436" s="1"/>
    </row>
    <row r="437" spans="3:10" ht="28.5" customHeight="1">
      <c r="C437" s="30"/>
      <c r="D437" s="206"/>
      <c r="E437" s="206"/>
      <c r="F437" s="424"/>
      <c r="J437" s="1"/>
    </row>
    <row r="438" spans="3:10">
      <c r="C438" s="30"/>
      <c r="D438" s="206"/>
      <c r="E438" s="206"/>
      <c r="F438" s="424"/>
      <c r="J438" s="1"/>
    </row>
    <row r="439" spans="3:10">
      <c r="C439" s="30"/>
      <c r="D439" s="206"/>
      <c r="E439" s="206"/>
      <c r="F439" s="424"/>
      <c r="J439" s="1"/>
    </row>
    <row r="440" spans="3:10" ht="15" customHeight="1">
      <c r="C440" s="30"/>
      <c r="D440" s="206"/>
      <c r="E440" s="206"/>
      <c r="F440" s="424"/>
      <c r="J440" s="1"/>
    </row>
    <row r="441" spans="3:10">
      <c r="C441" s="30"/>
      <c r="D441" s="206"/>
      <c r="E441" s="206"/>
      <c r="F441" s="424"/>
      <c r="J441" s="1"/>
    </row>
    <row r="442" spans="3:10">
      <c r="C442" s="30"/>
      <c r="D442" s="206"/>
      <c r="E442" s="206"/>
      <c r="F442" s="424"/>
      <c r="J442" s="1"/>
    </row>
    <row r="443" spans="3:10">
      <c r="C443" s="30"/>
      <c r="D443" s="206"/>
      <c r="E443" s="206"/>
      <c r="F443" s="424"/>
      <c r="J443" s="1"/>
    </row>
    <row r="444" spans="3:10">
      <c r="C444" s="30"/>
      <c r="D444" s="206"/>
      <c r="E444" s="206"/>
      <c r="F444" s="424"/>
      <c r="J444" s="1"/>
    </row>
    <row r="445" spans="3:10" ht="15" customHeight="1">
      <c r="C445" s="30"/>
      <c r="D445" s="206"/>
      <c r="E445" s="206"/>
      <c r="F445" s="424"/>
      <c r="J445" s="1"/>
    </row>
    <row r="446" spans="3:10" ht="26.25" customHeight="1">
      <c r="C446" s="30"/>
      <c r="D446" s="206"/>
      <c r="E446" s="206"/>
      <c r="F446" s="424"/>
      <c r="J446" s="1"/>
    </row>
    <row r="447" spans="3:10">
      <c r="C447" s="30"/>
      <c r="D447" s="206"/>
      <c r="E447" s="206"/>
      <c r="F447" s="424"/>
      <c r="J447" s="1"/>
    </row>
    <row r="448" spans="3:10">
      <c r="C448" s="30"/>
      <c r="D448" s="206"/>
      <c r="E448" s="206"/>
      <c r="F448" s="424"/>
      <c r="J448" s="1"/>
    </row>
    <row r="449" spans="3:10">
      <c r="C449" s="30"/>
      <c r="D449" s="206"/>
      <c r="E449" s="206"/>
      <c r="F449" s="424"/>
      <c r="J449" s="1"/>
    </row>
    <row r="450" spans="3:10">
      <c r="C450" s="30"/>
      <c r="D450" s="206"/>
      <c r="E450" s="206"/>
      <c r="F450" s="424"/>
      <c r="J450" s="1"/>
    </row>
    <row r="451" spans="3:10">
      <c r="C451" s="30"/>
      <c r="D451" s="206"/>
      <c r="E451" s="206"/>
      <c r="F451" s="424"/>
      <c r="J451" s="1"/>
    </row>
    <row r="452" spans="3:10">
      <c r="C452" s="30"/>
      <c r="D452" s="206"/>
      <c r="E452" s="206"/>
      <c r="F452" s="424"/>
      <c r="J452" s="1"/>
    </row>
    <row r="453" spans="3:10">
      <c r="C453" s="30"/>
      <c r="D453" s="206"/>
      <c r="E453" s="206"/>
      <c r="F453" s="424"/>
      <c r="J453" s="1"/>
    </row>
    <row r="454" spans="3:10">
      <c r="C454" s="30"/>
      <c r="D454" s="206"/>
      <c r="E454" s="206"/>
      <c r="F454" s="424"/>
      <c r="J454" s="1"/>
    </row>
    <row r="455" spans="3:10">
      <c r="C455" s="30"/>
      <c r="D455" s="206"/>
      <c r="E455" s="206"/>
      <c r="F455" s="424"/>
      <c r="J455" s="1"/>
    </row>
    <row r="456" spans="3:10">
      <c r="C456" s="30"/>
      <c r="D456" s="206"/>
      <c r="E456" s="206"/>
      <c r="F456" s="424"/>
      <c r="J456" s="1"/>
    </row>
    <row r="457" spans="3:10">
      <c r="C457" s="30"/>
      <c r="D457" s="206"/>
      <c r="E457" s="206"/>
      <c r="F457" s="424"/>
      <c r="J457" s="1"/>
    </row>
    <row r="458" spans="3:10">
      <c r="C458" s="30"/>
      <c r="D458" s="206"/>
      <c r="E458" s="206"/>
      <c r="F458" s="424"/>
      <c r="J458" s="1"/>
    </row>
    <row r="459" spans="3:10">
      <c r="C459" s="30"/>
      <c r="D459" s="206"/>
      <c r="E459" s="206"/>
      <c r="F459" s="424"/>
      <c r="J459" s="1"/>
    </row>
    <row r="460" spans="3:10">
      <c r="C460" s="30"/>
      <c r="D460" s="206"/>
      <c r="E460" s="206"/>
      <c r="F460" s="424"/>
      <c r="J460" s="1"/>
    </row>
    <row r="461" spans="3:10">
      <c r="C461" s="30"/>
      <c r="D461" s="206"/>
      <c r="E461" s="206"/>
      <c r="F461" s="424"/>
      <c r="J461" s="1"/>
    </row>
    <row r="462" spans="3:10">
      <c r="C462" s="30"/>
      <c r="D462" s="206"/>
      <c r="E462" s="206"/>
      <c r="F462" s="424"/>
      <c r="J462" s="1"/>
    </row>
    <row r="463" spans="3:10">
      <c r="C463" s="30"/>
      <c r="D463" s="206"/>
      <c r="E463" s="206"/>
      <c r="F463" s="424"/>
      <c r="J463" s="1"/>
    </row>
    <row r="464" spans="3:10">
      <c r="C464" s="30"/>
      <c r="D464" s="206"/>
      <c r="E464" s="206"/>
      <c r="F464" s="424"/>
      <c r="J464" s="1"/>
    </row>
    <row r="465" spans="3:10">
      <c r="C465" s="30"/>
      <c r="D465" s="206"/>
      <c r="E465" s="206"/>
      <c r="F465" s="424"/>
      <c r="J465" s="1"/>
    </row>
    <row r="466" spans="3:10">
      <c r="C466" s="30"/>
      <c r="D466" s="206"/>
      <c r="E466" s="206"/>
      <c r="F466" s="424"/>
      <c r="J466" s="1"/>
    </row>
    <row r="467" spans="3:10">
      <c r="C467" s="30"/>
      <c r="D467" s="206"/>
      <c r="E467" s="206"/>
      <c r="F467" s="424"/>
      <c r="J467" s="1"/>
    </row>
    <row r="468" spans="3:10">
      <c r="C468" s="30"/>
      <c r="D468" s="206"/>
      <c r="E468" s="206"/>
      <c r="F468" s="424"/>
      <c r="J468" s="1"/>
    </row>
    <row r="469" spans="3:10">
      <c r="C469" s="30"/>
      <c r="D469" s="206"/>
      <c r="E469" s="206"/>
      <c r="F469" s="424"/>
      <c r="J469" s="1"/>
    </row>
    <row r="470" spans="3:10">
      <c r="C470" s="30"/>
      <c r="D470" s="206"/>
      <c r="E470" s="206"/>
      <c r="F470" s="424"/>
      <c r="J470" s="1"/>
    </row>
    <row r="471" spans="3:10">
      <c r="C471" s="30"/>
      <c r="D471" s="206"/>
      <c r="E471" s="206"/>
      <c r="F471" s="424"/>
      <c r="J471" s="1"/>
    </row>
    <row r="472" spans="3:10">
      <c r="C472" s="30"/>
      <c r="D472" s="206"/>
      <c r="E472" s="206"/>
      <c r="F472" s="424"/>
      <c r="J472" s="1"/>
    </row>
    <row r="473" spans="3:10" ht="16.5" customHeight="1">
      <c r="C473" s="30"/>
      <c r="D473" s="206"/>
      <c r="E473" s="206"/>
      <c r="F473" s="424"/>
      <c r="J473" s="1"/>
    </row>
    <row r="474" spans="3:10">
      <c r="C474" s="30"/>
      <c r="D474" s="206"/>
      <c r="E474" s="206"/>
      <c r="F474" s="424"/>
      <c r="J474" s="1"/>
    </row>
    <row r="475" spans="3:10">
      <c r="C475" s="30"/>
      <c r="D475" s="206"/>
      <c r="E475" s="206"/>
      <c r="F475" s="424"/>
      <c r="J475" s="1"/>
    </row>
    <row r="476" spans="3:10">
      <c r="C476" s="30"/>
      <c r="D476" s="206"/>
      <c r="E476" s="206"/>
      <c r="F476" s="424"/>
      <c r="J476" s="1"/>
    </row>
    <row r="477" spans="3:10">
      <c r="C477" s="30"/>
      <c r="D477" s="206"/>
      <c r="E477" s="206"/>
      <c r="F477" s="424"/>
      <c r="J477" s="1"/>
    </row>
    <row r="478" spans="3:10">
      <c r="C478" s="30"/>
      <c r="D478" s="206"/>
      <c r="E478" s="206"/>
      <c r="F478" s="424"/>
      <c r="J478" s="1"/>
    </row>
    <row r="479" spans="3:10">
      <c r="C479" s="30"/>
      <c r="D479" s="206"/>
      <c r="E479" s="206"/>
      <c r="F479" s="424"/>
      <c r="J479" s="1"/>
    </row>
    <row r="480" spans="3:10">
      <c r="C480" s="30"/>
      <c r="D480" s="206"/>
      <c r="E480" s="206"/>
      <c r="F480" s="424"/>
      <c r="J480" s="1"/>
    </row>
    <row r="481" spans="3:10">
      <c r="C481" s="30"/>
      <c r="D481" s="206"/>
      <c r="E481" s="206"/>
      <c r="F481" s="424"/>
      <c r="J481" s="1"/>
    </row>
    <row r="482" spans="3:10">
      <c r="C482" s="30"/>
      <c r="D482" s="206"/>
      <c r="E482" s="206"/>
      <c r="F482" s="424"/>
      <c r="J482" s="1"/>
    </row>
    <row r="483" spans="3:10">
      <c r="C483" s="30"/>
      <c r="D483" s="206"/>
      <c r="E483" s="206"/>
      <c r="F483" s="424"/>
      <c r="J483" s="1"/>
    </row>
    <row r="484" spans="3:10">
      <c r="C484" s="30"/>
      <c r="D484" s="206"/>
      <c r="E484" s="206"/>
      <c r="F484" s="424"/>
      <c r="J484" s="1"/>
    </row>
    <row r="485" spans="3:10">
      <c r="C485" s="30"/>
      <c r="D485" s="206"/>
      <c r="E485" s="206"/>
      <c r="F485" s="424"/>
      <c r="J485" s="1"/>
    </row>
    <row r="486" spans="3:10">
      <c r="C486" s="30"/>
      <c r="D486" s="206"/>
      <c r="E486" s="206"/>
      <c r="F486" s="424"/>
      <c r="J486" s="1"/>
    </row>
    <row r="487" spans="3:10">
      <c r="C487" s="30"/>
      <c r="D487" s="206"/>
      <c r="E487" s="206"/>
      <c r="F487" s="424"/>
      <c r="J487" s="1"/>
    </row>
    <row r="488" spans="3:10">
      <c r="C488" s="30"/>
      <c r="D488" s="206"/>
      <c r="E488" s="206"/>
      <c r="F488" s="424"/>
      <c r="J488" s="1"/>
    </row>
    <row r="489" spans="3:10">
      <c r="C489" s="30"/>
      <c r="D489" s="206"/>
      <c r="E489" s="206"/>
      <c r="F489" s="424"/>
      <c r="J489" s="1"/>
    </row>
    <row r="490" spans="3:10">
      <c r="C490" s="30"/>
      <c r="D490" s="206"/>
      <c r="E490" s="206"/>
      <c r="F490" s="424"/>
      <c r="J490" s="1"/>
    </row>
    <row r="491" spans="3:10">
      <c r="C491" s="30"/>
      <c r="D491" s="206"/>
      <c r="E491" s="206"/>
      <c r="F491" s="424"/>
      <c r="J491" s="1"/>
    </row>
    <row r="492" spans="3:10">
      <c r="C492" s="30"/>
      <c r="D492" s="206"/>
      <c r="E492" s="206"/>
      <c r="F492" s="424"/>
      <c r="J492" s="1"/>
    </row>
    <row r="493" spans="3:10">
      <c r="C493" s="30"/>
      <c r="D493" s="206"/>
      <c r="E493" s="206"/>
      <c r="F493" s="424"/>
      <c r="J493" s="1"/>
    </row>
    <row r="494" spans="3:10">
      <c r="C494" s="30"/>
      <c r="D494" s="206"/>
      <c r="E494" s="206"/>
      <c r="F494" s="424"/>
      <c r="J494" s="1"/>
    </row>
    <row r="495" spans="3:10">
      <c r="C495" s="30"/>
      <c r="D495" s="206"/>
      <c r="E495" s="206"/>
      <c r="F495" s="424"/>
      <c r="J495" s="1"/>
    </row>
    <row r="496" spans="3:10">
      <c r="C496" s="30"/>
      <c r="D496" s="206"/>
      <c r="E496" s="206"/>
      <c r="F496" s="424"/>
      <c r="J496" s="1"/>
    </row>
    <row r="497" spans="3:10">
      <c r="C497" s="30"/>
      <c r="D497" s="206"/>
      <c r="E497" s="221"/>
      <c r="F497" s="424"/>
      <c r="J497" s="1"/>
    </row>
    <row r="498" spans="3:10">
      <c r="C498" s="30"/>
      <c r="D498" s="206"/>
      <c r="E498" s="206"/>
      <c r="F498" s="424"/>
      <c r="J498" s="1"/>
    </row>
    <row r="499" spans="3:10">
      <c r="C499" s="30"/>
      <c r="D499" s="206"/>
      <c r="E499" s="206"/>
      <c r="F499" s="424"/>
      <c r="J499" s="1"/>
    </row>
    <row r="500" spans="3:10" ht="53.25" customHeight="1">
      <c r="C500" s="30"/>
      <c r="D500" s="206"/>
      <c r="E500" s="206"/>
      <c r="F500" s="424"/>
      <c r="J500" s="1"/>
    </row>
    <row r="501" spans="3:10" ht="13.5" customHeight="1">
      <c r="C501" s="30"/>
      <c r="D501" s="206"/>
      <c r="E501" s="206"/>
      <c r="F501" s="424"/>
      <c r="J501" s="1"/>
    </row>
    <row r="502" spans="3:10">
      <c r="C502" s="30"/>
      <c r="D502" s="206"/>
      <c r="E502" s="206"/>
      <c r="F502" s="424"/>
      <c r="J502" s="1"/>
    </row>
    <row r="503" spans="3:10">
      <c r="C503" s="30"/>
      <c r="D503" s="206"/>
      <c r="E503" s="206"/>
      <c r="F503" s="424"/>
      <c r="J503" s="1"/>
    </row>
    <row r="504" spans="3:10" ht="66.75" customHeight="1">
      <c r="C504" s="30"/>
      <c r="D504" s="206"/>
      <c r="E504" s="206"/>
      <c r="F504" s="424"/>
      <c r="J504" s="1"/>
    </row>
    <row r="505" spans="3:10" ht="14.25" customHeight="1">
      <c r="C505" s="30"/>
      <c r="D505" s="206"/>
      <c r="E505" s="206"/>
      <c r="F505" s="424"/>
      <c r="J505" s="1"/>
    </row>
    <row r="506" spans="3:10">
      <c r="C506" s="30"/>
      <c r="D506" s="206"/>
      <c r="E506" s="206"/>
      <c r="F506" s="424"/>
      <c r="J506" s="1"/>
    </row>
    <row r="507" spans="3:10">
      <c r="C507" s="30"/>
      <c r="D507" s="206"/>
      <c r="E507" s="206"/>
      <c r="F507" s="424"/>
      <c r="J507" s="1"/>
    </row>
    <row r="508" spans="3:10">
      <c r="C508" s="30"/>
      <c r="D508" s="206"/>
      <c r="E508" s="206"/>
      <c r="F508" s="424"/>
      <c r="J508" s="1"/>
    </row>
    <row r="509" spans="3:10" ht="12.75" customHeight="1">
      <c r="C509" s="30"/>
      <c r="D509" s="206"/>
      <c r="E509" s="206"/>
      <c r="F509" s="424"/>
      <c r="J509" s="1"/>
    </row>
    <row r="510" spans="3:10">
      <c r="C510" s="30"/>
      <c r="D510" s="206"/>
      <c r="E510" s="206"/>
      <c r="F510" s="424"/>
      <c r="J510" s="1"/>
    </row>
    <row r="511" spans="3:10">
      <c r="C511" s="30"/>
      <c r="D511" s="206"/>
      <c r="E511" s="206"/>
      <c r="F511" s="424"/>
      <c r="J511" s="1"/>
    </row>
    <row r="512" spans="3:10">
      <c r="C512" s="30"/>
      <c r="D512" s="206"/>
      <c r="E512" s="206"/>
      <c r="F512" s="424"/>
      <c r="J512" s="1"/>
    </row>
    <row r="513" spans="3:10">
      <c r="C513" s="30"/>
      <c r="D513" s="206"/>
      <c r="E513" s="206"/>
      <c r="F513" s="424"/>
      <c r="J513" s="1"/>
    </row>
    <row r="514" spans="3:10">
      <c r="C514" s="30"/>
      <c r="D514" s="206"/>
      <c r="E514" s="206"/>
      <c r="F514" s="424"/>
      <c r="J514" s="1"/>
    </row>
    <row r="515" spans="3:10">
      <c r="C515" s="30"/>
      <c r="D515" s="206"/>
      <c r="E515" s="206"/>
      <c r="F515" s="424"/>
      <c r="J515" s="1"/>
    </row>
    <row r="516" spans="3:10">
      <c r="C516" s="30"/>
      <c r="D516" s="206"/>
      <c r="E516" s="206"/>
      <c r="F516" s="424"/>
      <c r="J516" s="1"/>
    </row>
    <row r="517" spans="3:10">
      <c r="C517" s="30"/>
      <c r="D517" s="206"/>
      <c r="E517" s="206"/>
      <c r="F517" s="424"/>
      <c r="J517" s="1"/>
    </row>
    <row r="518" spans="3:10">
      <c r="C518" s="30"/>
      <c r="D518" s="206"/>
      <c r="E518" s="206"/>
      <c r="F518" s="424"/>
      <c r="J518" s="1"/>
    </row>
    <row r="519" spans="3:10">
      <c r="C519" s="30"/>
      <c r="D519" s="206"/>
      <c r="E519" s="206"/>
      <c r="F519" s="424"/>
      <c r="J519" s="1"/>
    </row>
    <row r="520" spans="3:10">
      <c r="C520" s="30"/>
      <c r="D520" s="206"/>
      <c r="E520" s="206"/>
      <c r="F520" s="424"/>
      <c r="J520" s="1"/>
    </row>
    <row r="521" spans="3:10">
      <c r="C521" s="30"/>
      <c r="D521" s="206"/>
      <c r="E521" s="206"/>
      <c r="F521" s="424"/>
      <c r="J521" s="1"/>
    </row>
    <row r="522" spans="3:10">
      <c r="C522" s="30"/>
      <c r="D522" s="206"/>
      <c r="E522" s="206"/>
      <c r="F522" s="424"/>
      <c r="J522" s="1"/>
    </row>
    <row r="523" spans="3:10">
      <c r="C523" s="30"/>
      <c r="D523" s="206"/>
      <c r="E523" s="206"/>
      <c r="F523" s="424"/>
      <c r="J523" s="1"/>
    </row>
    <row r="524" spans="3:10">
      <c r="C524" s="30"/>
      <c r="D524" s="206"/>
      <c r="E524" s="206"/>
      <c r="F524" s="424"/>
      <c r="J524" s="1"/>
    </row>
    <row r="525" spans="3:10" ht="55.5" customHeight="1">
      <c r="C525" s="30"/>
      <c r="D525" s="206"/>
      <c r="E525" s="206"/>
      <c r="F525" s="424"/>
      <c r="J525" s="1"/>
    </row>
    <row r="526" spans="3:10">
      <c r="C526" s="30"/>
      <c r="D526" s="206"/>
      <c r="E526" s="206"/>
      <c r="F526" s="424"/>
      <c r="J526" s="1"/>
    </row>
    <row r="527" spans="3:10">
      <c r="C527" s="30"/>
      <c r="D527" s="206"/>
      <c r="E527" s="206"/>
      <c r="F527" s="424"/>
      <c r="J527" s="1"/>
    </row>
    <row r="528" spans="3:10">
      <c r="C528" s="30"/>
      <c r="D528" s="206"/>
      <c r="E528" s="206"/>
      <c r="F528" s="424"/>
      <c r="J528" s="1"/>
    </row>
    <row r="529" spans="3:10">
      <c r="C529" s="30"/>
      <c r="D529" s="206"/>
      <c r="E529" s="206"/>
      <c r="F529" s="424"/>
      <c r="J529" s="1"/>
    </row>
    <row r="530" spans="3:10">
      <c r="C530" s="30"/>
      <c r="D530" s="206"/>
      <c r="E530" s="206"/>
      <c r="F530" s="424"/>
      <c r="J530" s="1"/>
    </row>
    <row r="531" spans="3:10">
      <c r="C531" s="30"/>
      <c r="D531" s="206"/>
      <c r="E531" s="206"/>
      <c r="F531" s="424"/>
      <c r="J531" s="1"/>
    </row>
    <row r="532" spans="3:10" ht="12.75" customHeight="1">
      <c r="C532" s="30"/>
      <c r="D532" s="206"/>
      <c r="E532" s="206"/>
      <c r="F532" s="424"/>
      <c r="J532" s="1"/>
    </row>
    <row r="533" spans="3:10">
      <c r="C533" s="30"/>
      <c r="D533" s="206"/>
      <c r="E533" s="206"/>
      <c r="F533" s="424"/>
      <c r="J533" s="1"/>
    </row>
    <row r="534" spans="3:10">
      <c r="C534" s="30"/>
      <c r="D534" s="206"/>
      <c r="E534" s="206"/>
      <c r="F534" s="424"/>
      <c r="J534" s="1"/>
    </row>
    <row r="535" spans="3:10">
      <c r="C535" s="30"/>
      <c r="D535" s="206"/>
      <c r="E535" s="206"/>
      <c r="F535" s="424"/>
      <c r="J535" s="1"/>
    </row>
    <row r="536" spans="3:10">
      <c r="C536" s="30"/>
      <c r="D536" s="206"/>
      <c r="E536" s="206"/>
      <c r="F536" s="424"/>
      <c r="J536" s="1"/>
    </row>
    <row r="537" spans="3:10">
      <c r="C537" s="30"/>
      <c r="D537" s="206"/>
      <c r="E537" s="206"/>
      <c r="F537" s="424"/>
      <c r="J537" s="1"/>
    </row>
    <row r="538" spans="3:10">
      <c r="C538" s="30"/>
      <c r="D538" s="206"/>
      <c r="E538" s="206"/>
      <c r="F538" s="424"/>
      <c r="J538" s="1"/>
    </row>
    <row r="539" spans="3:10">
      <c r="C539" s="30"/>
      <c r="D539" s="206"/>
      <c r="E539" s="206"/>
      <c r="F539" s="424"/>
      <c r="J539" s="1"/>
    </row>
    <row r="540" spans="3:10">
      <c r="C540" s="30"/>
      <c r="D540" s="206"/>
      <c r="E540" s="206"/>
      <c r="F540" s="424"/>
      <c r="J540" s="1"/>
    </row>
    <row r="541" spans="3:10">
      <c r="C541" s="30"/>
      <c r="D541" s="206"/>
      <c r="E541" s="206"/>
      <c r="F541" s="424"/>
      <c r="J541" s="1"/>
    </row>
    <row r="542" spans="3:10">
      <c r="C542" s="30"/>
      <c r="D542" s="206"/>
      <c r="E542" s="206"/>
      <c r="F542" s="424"/>
      <c r="J542" s="1"/>
    </row>
    <row r="543" spans="3:10">
      <c r="C543" s="30"/>
      <c r="D543" s="206"/>
      <c r="E543" s="206"/>
      <c r="F543" s="424"/>
      <c r="J543" s="1"/>
    </row>
    <row r="544" spans="3:10">
      <c r="C544" s="30"/>
      <c r="D544" s="206"/>
      <c r="E544" s="206"/>
      <c r="F544" s="424"/>
      <c r="J544" s="1"/>
    </row>
    <row r="545" spans="3:10">
      <c r="C545" s="30"/>
      <c r="D545" s="206"/>
      <c r="E545" s="206"/>
      <c r="F545" s="424"/>
      <c r="J545" s="1"/>
    </row>
    <row r="546" spans="3:10">
      <c r="C546" s="30"/>
      <c r="D546" s="206"/>
      <c r="E546" s="206"/>
      <c r="F546" s="424"/>
      <c r="J546" s="1"/>
    </row>
    <row r="547" spans="3:10" ht="15.75" customHeight="1">
      <c r="C547" s="30"/>
      <c r="D547" s="206"/>
      <c r="E547" s="206"/>
      <c r="F547" s="424"/>
      <c r="J547" s="1"/>
    </row>
    <row r="548" spans="3:10">
      <c r="C548" s="30"/>
      <c r="D548" s="206"/>
      <c r="E548" s="206"/>
      <c r="F548" s="424"/>
      <c r="J548" s="1"/>
    </row>
    <row r="549" spans="3:10">
      <c r="C549" s="30"/>
      <c r="D549" s="206"/>
      <c r="E549" s="206"/>
      <c r="F549" s="424"/>
      <c r="J549" s="1"/>
    </row>
    <row r="550" spans="3:10" ht="13.5" customHeight="1">
      <c r="C550" s="30"/>
      <c r="D550" s="206"/>
      <c r="E550" s="206"/>
      <c r="F550" s="424"/>
      <c r="J550" s="1"/>
    </row>
    <row r="551" spans="3:10">
      <c r="C551" s="30"/>
      <c r="D551" s="206"/>
      <c r="E551" s="206"/>
      <c r="F551" s="424"/>
      <c r="J551" s="1"/>
    </row>
    <row r="552" spans="3:10">
      <c r="C552" s="30"/>
      <c r="D552" s="206"/>
      <c r="E552" s="206"/>
      <c r="F552" s="424"/>
      <c r="J552" s="1"/>
    </row>
    <row r="553" spans="3:10">
      <c r="C553" s="30"/>
      <c r="D553" s="206"/>
      <c r="E553" s="206"/>
      <c r="F553" s="424"/>
      <c r="J553" s="1"/>
    </row>
    <row r="554" spans="3:10">
      <c r="C554" s="30"/>
      <c r="D554" s="206"/>
      <c r="E554" s="206"/>
      <c r="F554" s="424"/>
      <c r="J554" s="1"/>
    </row>
    <row r="555" spans="3:10">
      <c r="C555" s="30"/>
      <c r="D555" s="206"/>
      <c r="E555" s="206"/>
      <c r="F555" s="424"/>
      <c r="J555" s="1"/>
    </row>
    <row r="556" spans="3:10">
      <c r="C556" s="30"/>
      <c r="D556" s="206"/>
      <c r="E556" s="206"/>
      <c r="F556" s="424"/>
      <c r="J556" s="1"/>
    </row>
    <row r="557" spans="3:10">
      <c r="C557" s="30"/>
      <c r="D557" s="206"/>
      <c r="E557" s="206"/>
      <c r="F557" s="424"/>
      <c r="J557" s="1"/>
    </row>
    <row r="558" spans="3:10">
      <c r="C558" s="30"/>
      <c r="D558" s="206"/>
      <c r="E558" s="206"/>
      <c r="F558" s="424"/>
      <c r="J558" s="1"/>
    </row>
    <row r="559" spans="3:10">
      <c r="C559" s="30"/>
      <c r="D559" s="206"/>
      <c r="E559" s="206"/>
      <c r="F559" s="424"/>
      <c r="J559" s="1"/>
    </row>
    <row r="560" spans="3:10">
      <c r="C560" s="30"/>
      <c r="D560" s="206"/>
      <c r="E560" s="206"/>
      <c r="F560" s="424"/>
      <c r="J560" s="1"/>
    </row>
    <row r="561" spans="3:10">
      <c r="C561" s="30"/>
      <c r="D561" s="206"/>
      <c r="E561" s="206"/>
      <c r="F561" s="424"/>
      <c r="J561" s="1"/>
    </row>
    <row r="562" spans="3:10">
      <c r="C562" s="30"/>
      <c r="D562" s="206"/>
      <c r="E562" s="206"/>
      <c r="F562" s="424"/>
      <c r="J562" s="1"/>
    </row>
    <row r="563" spans="3:10">
      <c r="C563" s="30"/>
      <c r="D563" s="206"/>
      <c r="E563" s="206"/>
      <c r="F563" s="424"/>
      <c r="J563" s="1"/>
    </row>
    <row r="564" spans="3:10">
      <c r="C564" s="30"/>
      <c r="D564" s="206"/>
      <c r="E564" s="206"/>
      <c r="F564" s="424"/>
      <c r="J564" s="1"/>
    </row>
    <row r="565" spans="3:10">
      <c r="C565" s="30"/>
      <c r="D565" s="206"/>
      <c r="E565" s="206"/>
      <c r="F565" s="424"/>
      <c r="J565" s="1"/>
    </row>
    <row r="566" spans="3:10">
      <c r="C566" s="30"/>
      <c r="D566" s="206"/>
      <c r="E566" s="206"/>
      <c r="F566" s="424"/>
      <c r="J566" s="1"/>
    </row>
    <row r="567" spans="3:10">
      <c r="C567" s="30"/>
      <c r="D567" s="206"/>
      <c r="E567" s="206"/>
      <c r="F567" s="424"/>
      <c r="J567" s="1"/>
    </row>
    <row r="568" spans="3:10">
      <c r="C568" s="30"/>
      <c r="D568" s="206"/>
      <c r="E568" s="206"/>
      <c r="F568" s="424"/>
      <c r="J568" s="1"/>
    </row>
    <row r="569" spans="3:10">
      <c r="C569" s="30"/>
      <c r="D569" s="206"/>
      <c r="E569" s="206"/>
      <c r="F569" s="424"/>
      <c r="J569" s="1"/>
    </row>
    <row r="570" spans="3:10">
      <c r="C570" s="30"/>
      <c r="D570" s="206"/>
      <c r="E570" s="206"/>
      <c r="F570" s="424"/>
      <c r="J570" s="1"/>
    </row>
    <row r="571" spans="3:10">
      <c r="C571" s="30"/>
      <c r="D571" s="206"/>
      <c r="E571" s="206"/>
      <c r="F571" s="424"/>
      <c r="J571" s="1"/>
    </row>
    <row r="572" spans="3:10">
      <c r="C572" s="30"/>
      <c r="D572" s="206"/>
      <c r="E572" s="206"/>
      <c r="F572" s="424"/>
      <c r="J572" s="1"/>
    </row>
    <row r="573" spans="3:10" ht="28.5" customHeight="1">
      <c r="C573" s="30"/>
      <c r="D573" s="206"/>
      <c r="E573" s="206"/>
      <c r="F573" s="424"/>
      <c r="J573" s="1"/>
    </row>
    <row r="574" spans="3:10" ht="15.75" customHeight="1">
      <c r="C574" s="30"/>
      <c r="D574" s="206"/>
      <c r="E574" s="206"/>
      <c r="F574" s="424"/>
      <c r="J574" s="1"/>
    </row>
    <row r="575" spans="3:10" ht="14.25" customHeight="1">
      <c r="C575" s="30"/>
      <c r="D575" s="206"/>
      <c r="E575" s="206"/>
      <c r="F575" s="424"/>
      <c r="J575" s="1"/>
    </row>
    <row r="576" spans="3:10">
      <c r="C576" s="30"/>
      <c r="D576" s="206"/>
      <c r="E576" s="206"/>
      <c r="F576" s="424"/>
      <c r="J576" s="1"/>
    </row>
    <row r="577" spans="3:10">
      <c r="C577" s="30"/>
      <c r="D577" s="206"/>
      <c r="E577" s="206"/>
      <c r="F577" s="424"/>
      <c r="J577" s="1"/>
    </row>
    <row r="578" spans="3:10">
      <c r="C578" s="30"/>
      <c r="D578" s="206"/>
      <c r="E578" s="206"/>
      <c r="F578" s="424"/>
      <c r="J578" s="1"/>
    </row>
    <row r="579" spans="3:10">
      <c r="C579" s="30"/>
      <c r="D579" s="206"/>
      <c r="E579" s="206"/>
      <c r="F579" s="424"/>
      <c r="J579" s="1"/>
    </row>
    <row r="580" spans="3:10">
      <c r="C580" s="30"/>
      <c r="D580" s="206"/>
      <c r="E580" s="206"/>
      <c r="F580" s="424"/>
      <c r="J580" s="1"/>
    </row>
    <row r="581" spans="3:10">
      <c r="C581" s="30"/>
      <c r="D581" s="206"/>
      <c r="E581" s="206"/>
      <c r="F581" s="424"/>
      <c r="J581" s="1"/>
    </row>
    <row r="582" spans="3:10">
      <c r="C582" s="30"/>
      <c r="D582" s="206"/>
      <c r="E582" s="206"/>
      <c r="F582" s="424"/>
      <c r="J582" s="1"/>
    </row>
    <row r="583" spans="3:10">
      <c r="C583" s="30"/>
      <c r="D583" s="206"/>
      <c r="E583" s="206"/>
      <c r="F583" s="424"/>
      <c r="J583" s="1"/>
    </row>
    <row r="584" spans="3:10">
      <c r="C584" s="30"/>
      <c r="D584" s="206"/>
      <c r="E584" s="206"/>
      <c r="F584" s="424"/>
      <c r="J584" s="1"/>
    </row>
    <row r="585" spans="3:10">
      <c r="C585" s="30"/>
      <c r="D585" s="206"/>
      <c r="E585" s="206"/>
      <c r="F585" s="424"/>
      <c r="J585" s="1"/>
    </row>
    <row r="586" spans="3:10">
      <c r="C586" s="30"/>
      <c r="D586" s="206"/>
      <c r="E586" s="206"/>
      <c r="F586" s="424"/>
      <c r="J586" s="1"/>
    </row>
    <row r="587" spans="3:10">
      <c r="C587" s="30"/>
      <c r="D587" s="206"/>
      <c r="E587" s="206"/>
      <c r="F587" s="424"/>
      <c r="J587" s="1"/>
    </row>
    <row r="588" spans="3:10">
      <c r="C588" s="30"/>
      <c r="D588" s="206"/>
      <c r="E588" s="206"/>
      <c r="F588" s="424"/>
      <c r="J588" s="1"/>
    </row>
    <row r="589" spans="3:10">
      <c r="C589" s="30"/>
      <c r="D589" s="206"/>
      <c r="E589" s="206"/>
      <c r="F589" s="424"/>
      <c r="J589" s="1"/>
    </row>
    <row r="590" spans="3:10">
      <c r="C590" s="30"/>
      <c r="D590" s="206"/>
      <c r="E590" s="206"/>
      <c r="F590" s="424"/>
      <c r="J590" s="1"/>
    </row>
    <row r="591" spans="3:10">
      <c r="C591" s="30"/>
      <c r="D591" s="206"/>
      <c r="E591" s="206"/>
      <c r="F591" s="424"/>
      <c r="J591" s="1"/>
    </row>
    <row r="592" spans="3:10">
      <c r="C592" s="30"/>
      <c r="D592" s="206"/>
      <c r="E592" s="206"/>
      <c r="F592" s="424"/>
      <c r="J592" s="1"/>
    </row>
    <row r="593" spans="3:10">
      <c r="C593" s="30"/>
      <c r="D593" s="206"/>
      <c r="E593" s="206"/>
      <c r="F593" s="424"/>
      <c r="J593" s="1"/>
    </row>
    <row r="594" spans="3:10">
      <c r="C594" s="30"/>
      <c r="D594" s="206"/>
      <c r="E594" s="206"/>
      <c r="F594" s="424"/>
      <c r="J594" s="1"/>
    </row>
    <row r="595" spans="3:10">
      <c r="C595" s="30"/>
      <c r="D595" s="206"/>
      <c r="E595" s="206"/>
      <c r="F595" s="424"/>
      <c r="J595" s="1"/>
    </row>
    <row r="596" spans="3:10" ht="15" customHeight="1">
      <c r="C596" s="30"/>
      <c r="D596" s="206"/>
      <c r="E596" s="206"/>
      <c r="F596" s="424"/>
      <c r="J596" s="1"/>
    </row>
    <row r="597" spans="3:10" ht="12.75" customHeight="1">
      <c r="C597" s="30"/>
      <c r="D597" s="206"/>
      <c r="E597" s="206"/>
      <c r="F597" s="424"/>
      <c r="J597" s="1"/>
    </row>
    <row r="598" spans="3:10" ht="14.25" customHeight="1">
      <c r="C598" s="30"/>
      <c r="D598" s="206"/>
      <c r="E598" s="206"/>
      <c r="F598" s="424"/>
      <c r="J598" s="1"/>
    </row>
    <row r="599" spans="3:10" ht="13.5" customHeight="1">
      <c r="C599" s="30"/>
      <c r="D599" s="206"/>
      <c r="E599" s="206"/>
      <c r="F599" s="424"/>
      <c r="J599" s="1"/>
    </row>
    <row r="600" spans="3:10" ht="12.75" customHeight="1">
      <c r="C600" s="30"/>
      <c r="D600" s="206"/>
      <c r="E600" s="206"/>
      <c r="F600" s="424"/>
      <c r="J600" s="1"/>
    </row>
    <row r="601" spans="3:10" ht="13.5" customHeight="1">
      <c r="C601" s="30"/>
      <c r="D601" s="206"/>
      <c r="E601" s="206"/>
      <c r="F601" s="424"/>
      <c r="J601" s="1"/>
    </row>
    <row r="602" spans="3:10">
      <c r="C602" s="30"/>
      <c r="D602" s="206"/>
      <c r="E602" s="206"/>
      <c r="F602" s="424"/>
      <c r="J602" s="1"/>
    </row>
    <row r="603" spans="3:10" ht="15.75" customHeight="1">
      <c r="C603" s="30"/>
      <c r="D603" s="206"/>
      <c r="E603" s="206"/>
      <c r="F603" s="424"/>
      <c r="J603" s="1"/>
    </row>
    <row r="604" spans="3:10">
      <c r="C604" s="30"/>
      <c r="D604" s="206"/>
      <c r="E604" s="206"/>
      <c r="F604" s="424"/>
      <c r="J604" s="1"/>
    </row>
    <row r="605" spans="3:10">
      <c r="C605" s="30"/>
      <c r="D605" s="206"/>
      <c r="E605" s="206"/>
      <c r="F605" s="424"/>
      <c r="J605" s="1"/>
    </row>
    <row r="606" spans="3:10">
      <c r="C606" s="30"/>
      <c r="D606" s="206"/>
      <c r="E606" s="206"/>
      <c r="F606" s="424"/>
      <c r="J606" s="1"/>
    </row>
    <row r="607" spans="3:10">
      <c r="C607" s="30"/>
      <c r="D607" s="206"/>
      <c r="E607" s="206"/>
      <c r="F607" s="424"/>
      <c r="J607" s="1"/>
    </row>
    <row r="608" spans="3:10">
      <c r="C608" s="30"/>
      <c r="D608" s="206"/>
      <c r="E608" s="206"/>
      <c r="F608" s="424"/>
      <c r="J608" s="1"/>
    </row>
    <row r="609" spans="3:10">
      <c r="C609" s="30"/>
      <c r="D609" s="206"/>
      <c r="E609" s="206"/>
      <c r="F609" s="424"/>
      <c r="J609" s="1"/>
    </row>
    <row r="610" spans="3:10">
      <c r="C610" s="30"/>
      <c r="D610" s="206"/>
      <c r="E610" s="206"/>
      <c r="F610" s="424"/>
      <c r="J610" s="1"/>
    </row>
    <row r="611" spans="3:10" ht="13.5" customHeight="1">
      <c r="C611" s="30"/>
      <c r="D611" s="206"/>
      <c r="E611" s="206"/>
      <c r="F611" s="424"/>
      <c r="J611" s="1"/>
    </row>
    <row r="612" spans="3:10">
      <c r="C612" s="30"/>
      <c r="D612" s="206"/>
      <c r="E612" s="206"/>
      <c r="F612" s="424"/>
      <c r="J612" s="1"/>
    </row>
    <row r="613" spans="3:10">
      <c r="C613" s="30"/>
      <c r="D613" s="206"/>
      <c r="E613" s="206"/>
      <c r="F613" s="424"/>
      <c r="J613" s="1"/>
    </row>
    <row r="614" spans="3:10">
      <c r="C614" s="30"/>
      <c r="D614" s="206"/>
      <c r="E614" s="206"/>
      <c r="F614" s="424"/>
      <c r="J614" s="1"/>
    </row>
    <row r="615" spans="3:10">
      <c r="C615" s="30"/>
      <c r="D615" s="206"/>
      <c r="E615" s="206"/>
      <c r="F615" s="424"/>
      <c r="J615" s="1"/>
    </row>
    <row r="616" spans="3:10">
      <c r="C616" s="30"/>
      <c r="D616" s="206"/>
      <c r="E616" s="206"/>
      <c r="F616" s="424"/>
      <c r="J616" s="1"/>
    </row>
    <row r="617" spans="3:10">
      <c r="C617" s="30"/>
      <c r="D617" s="206"/>
      <c r="E617" s="206"/>
      <c r="F617" s="424"/>
      <c r="J617" s="1"/>
    </row>
    <row r="618" spans="3:10">
      <c r="C618" s="30"/>
      <c r="D618" s="206"/>
      <c r="E618" s="206"/>
      <c r="F618" s="424"/>
      <c r="J618" s="1"/>
    </row>
    <row r="619" spans="3:10" ht="12.75" customHeight="1">
      <c r="C619" s="30"/>
      <c r="D619" s="206"/>
      <c r="E619" s="206"/>
      <c r="F619" s="424"/>
      <c r="J619" s="1"/>
    </row>
    <row r="620" spans="3:10" ht="14.25" customHeight="1">
      <c r="C620" s="30"/>
      <c r="D620" s="206"/>
      <c r="E620" s="206"/>
      <c r="F620" s="424"/>
      <c r="J620" s="1"/>
    </row>
    <row r="621" spans="3:10">
      <c r="C621" s="30"/>
      <c r="D621" s="206"/>
      <c r="E621" s="206"/>
      <c r="F621" s="424"/>
      <c r="J621" s="1"/>
    </row>
    <row r="622" spans="3:10">
      <c r="C622" s="30"/>
      <c r="D622" s="206"/>
      <c r="E622" s="206"/>
      <c r="F622" s="424"/>
      <c r="J622" s="1"/>
    </row>
    <row r="623" spans="3:10" ht="13.5" customHeight="1">
      <c r="C623" s="30"/>
      <c r="D623" s="206"/>
      <c r="E623" s="206"/>
      <c r="F623" s="424"/>
      <c r="J623" s="1"/>
    </row>
    <row r="624" spans="3:10" ht="14.25" customHeight="1">
      <c r="C624" s="30"/>
      <c r="D624" s="206"/>
      <c r="E624" s="206"/>
      <c r="F624" s="424"/>
      <c r="J624" s="1"/>
    </row>
    <row r="625" spans="3:10" ht="13.5" customHeight="1">
      <c r="C625" s="30"/>
      <c r="D625" s="206"/>
      <c r="E625" s="206"/>
      <c r="F625" s="424"/>
      <c r="J625" s="1"/>
    </row>
    <row r="626" spans="3:10" ht="13.5" customHeight="1">
      <c r="C626" s="30"/>
      <c r="D626" s="206"/>
      <c r="E626" s="206"/>
      <c r="F626" s="424"/>
      <c r="J626" s="1"/>
    </row>
    <row r="627" spans="3:10">
      <c r="C627" s="30"/>
      <c r="D627" s="206"/>
      <c r="E627" s="206"/>
      <c r="F627" s="424"/>
      <c r="J627" s="1"/>
    </row>
    <row r="628" spans="3:10" ht="11.25" customHeight="1">
      <c r="C628" s="30"/>
      <c r="D628" s="206"/>
      <c r="E628" s="206"/>
      <c r="F628" s="424"/>
      <c r="J628" s="1"/>
    </row>
    <row r="629" spans="3:10">
      <c r="C629" s="30"/>
      <c r="D629" s="206"/>
      <c r="E629" s="206"/>
      <c r="F629" s="424"/>
      <c r="J629" s="1"/>
    </row>
    <row r="630" spans="3:10">
      <c r="C630" s="30"/>
      <c r="D630" s="206"/>
      <c r="E630" s="206"/>
      <c r="F630" s="424"/>
      <c r="J630" s="1"/>
    </row>
    <row r="631" spans="3:10" ht="13.5" customHeight="1">
      <c r="C631" s="30"/>
      <c r="D631" s="206"/>
      <c r="E631" s="206"/>
      <c r="F631" s="424"/>
      <c r="J631" s="1"/>
    </row>
    <row r="632" spans="3:10">
      <c r="C632" s="30"/>
      <c r="D632" s="206"/>
      <c r="E632" s="206"/>
      <c r="F632" s="424"/>
      <c r="J632" s="1"/>
    </row>
    <row r="633" spans="3:10">
      <c r="C633" s="30"/>
      <c r="D633" s="206"/>
      <c r="E633" s="206"/>
      <c r="F633" s="424"/>
      <c r="J633" s="1"/>
    </row>
    <row r="634" spans="3:10">
      <c r="C634" s="30"/>
      <c r="D634" s="206"/>
      <c r="E634" s="206"/>
      <c r="F634" s="424"/>
      <c r="J634" s="1"/>
    </row>
    <row r="635" spans="3:10">
      <c r="C635" s="30"/>
      <c r="D635" s="206"/>
      <c r="E635" s="206"/>
      <c r="F635" s="424"/>
      <c r="J635" s="1"/>
    </row>
    <row r="636" spans="3:10">
      <c r="C636" s="30"/>
      <c r="D636" s="206"/>
      <c r="E636" s="206"/>
      <c r="F636" s="424"/>
      <c r="J636" s="1"/>
    </row>
    <row r="637" spans="3:10">
      <c r="C637" s="30"/>
      <c r="D637" s="206"/>
      <c r="E637" s="206"/>
      <c r="F637" s="424"/>
      <c r="J637" s="1"/>
    </row>
    <row r="638" spans="3:10">
      <c r="C638" s="30"/>
      <c r="D638" s="206"/>
      <c r="E638" s="206"/>
      <c r="F638" s="424"/>
      <c r="J638" s="1"/>
    </row>
    <row r="639" spans="3:10">
      <c r="C639" s="30"/>
      <c r="D639" s="206"/>
      <c r="E639" s="206"/>
      <c r="F639" s="424"/>
      <c r="J639" s="1"/>
    </row>
    <row r="640" spans="3:10">
      <c r="C640" s="30"/>
      <c r="D640" s="206"/>
      <c r="E640" s="206"/>
      <c r="F640" s="424"/>
      <c r="J640" s="1"/>
    </row>
    <row r="641" spans="3:10">
      <c r="C641" s="30"/>
      <c r="D641" s="206"/>
      <c r="E641" s="206"/>
      <c r="F641" s="424"/>
      <c r="J641" s="1"/>
    </row>
    <row r="642" spans="3:10" ht="12" customHeight="1">
      <c r="C642" s="30"/>
      <c r="D642" s="206"/>
      <c r="E642" s="206"/>
      <c r="F642" s="424"/>
      <c r="J642" s="1"/>
    </row>
    <row r="643" spans="3:10" ht="145.5" customHeight="1">
      <c r="C643" s="30"/>
      <c r="D643" s="206"/>
      <c r="E643" s="206"/>
      <c r="F643" s="424"/>
      <c r="J643" s="1"/>
    </row>
    <row r="644" spans="3:10">
      <c r="C644" s="30"/>
      <c r="D644" s="206"/>
      <c r="E644" s="206"/>
      <c r="F644" s="424"/>
      <c r="J644" s="1"/>
    </row>
    <row r="645" spans="3:10">
      <c r="C645" s="30"/>
      <c r="D645" s="206"/>
      <c r="E645" s="206"/>
      <c r="F645" s="424"/>
      <c r="J645" s="1"/>
    </row>
    <row r="646" spans="3:10" ht="12" customHeight="1">
      <c r="C646" s="30"/>
      <c r="D646" s="206"/>
      <c r="E646" s="206"/>
      <c r="F646" s="424"/>
      <c r="J646" s="1"/>
    </row>
    <row r="647" spans="3:10">
      <c r="C647" s="30"/>
      <c r="D647" s="206"/>
      <c r="E647" s="206"/>
      <c r="F647" s="424"/>
      <c r="J647" s="1"/>
    </row>
    <row r="648" spans="3:10">
      <c r="C648" s="30"/>
      <c r="D648" s="206"/>
      <c r="E648" s="206"/>
      <c r="F648" s="424"/>
      <c r="J648" s="1"/>
    </row>
    <row r="649" spans="3:10">
      <c r="C649" s="30"/>
      <c r="D649" s="206"/>
      <c r="E649" s="206"/>
      <c r="F649" s="424"/>
      <c r="J649" s="1"/>
    </row>
    <row r="650" spans="3:10">
      <c r="C650" s="30"/>
      <c r="D650" s="206"/>
      <c r="E650" s="206"/>
      <c r="F650" s="424"/>
      <c r="J650" s="1"/>
    </row>
    <row r="651" spans="3:10">
      <c r="C651" s="30"/>
      <c r="D651" s="206"/>
      <c r="E651" s="206"/>
      <c r="F651" s="424"/>
      <c r="J651" s="1"/>
    </row>
    <row r="652" spans="3:10" ht="11.25" customHeight="1">
      <c r="C652" s="30"/>
      <c r="D652" s="206"/>
      <c r="E652" s="206"/>
      <c r="F652" s="424"/>
      <c r="J652" s="1"/>
    </row>
    <row r="653" spans="3:10">
      <c r="C653" s="30"/>
      <c r="D653" s="206"/>
      <c r="E653" s="206"/>
      <c r="F653" s="424"/>
      <c r="J653" s="1"/>
    </row>
    <row r="654" spans="3:10">
      <c r="C654" s="30"/>
      <c r="D654" s="206"/>
      <c r="E654" s="206"/>
      <c r="F654" s="424"/>
      <c r="J654" s="1"/>
    </row>
    <row r="655" spans="3:10">
      <c r="C655" s="30"/>
      <c r="D655" s="206"/>
      <c r="E655" s="206"/>
      <c r="F655" s="424"/>
      <c r="J655" s="1"/>
    </row>
    <row r="656" spans="3:10">
      <c r="C656" s="30"/>
      <c r="D656" s="206"/>
      <c r="E656" s="206"/>
      <c r="F656" s="424"/>
      <c r="J656" s="1"/>
    </row>
    <row r="657" spans="3:10">
      <c r="C657" s="30"/>
      <c r="D657" s="206"/>
      <c r="E657" s="206"/>
      <c r="F657" s="424"/>
      <c r="J657" s="1"/>
    </row>
    <row r="658" spans="3:10">
      <c r="C658" s="30"/>
      <c r="D658" s="206"/>
      <c r="E658" s="206"/>
      <c r="F658" s="424"/>
      <c r="J658" s="1"/>
    </row>
    <row r="659" spans="3:10" ht="12.75" customHeight="1">
      <c r="C659" s="30"/>
      <c r="D659" s="206"/>
      <c r="E659" s="206"/>
      <c r="F659" s="424"/>
      <c r="J659" s="1"/>
    </row>
    <row r="660" spans="3:10" ht="13.5" customHeight="1">
      <c r="C660" s="30"/>
      <c r="D660" s="206"/>
      <c r="E660" s="206"/>
      <c r="F660" s="424"/>
      <c r="J660" s="1"/>
    </row>
    <row r="661" spans="3:10" ht="12.75" customHeight="1">
      <c r="C661" s="30"/>
      <c r="D661" s="206"/>
      <c r="E661" s="206"/>
      <c r="F661" s="424"/>
      <c r="J661" s="1"/>
    </row>
    <row r="662" spans="3:10">
      <c r="C662" s="30"/>
      <c r="D662" s="206"/>
      <c r="E662" s="206"/>
      <c r="F662" s="424"/>
      <c r="J662" s="1"/>
    </row>
    <row r="663" spans="3:10" ht="12.75" customHeight="1">
      <c r="C663" s="30"/>
      <c r="D663" s="206"/>
      <c r="E663" s="206"/>
      <c r="F663" s="424"/>
      <c r="J663" s="1"/>
    </row>
    <row r="664" spans="3:10" ht="15" customHeight="1">
      <c r="C664" s="30"/>
      <c r="D664" s="206"/>
      <c r="E664" s="206"/>
      <c r="F664" s="424"/>
      <c r="J664" s="1"/>
    </row>
    <row r="665" spans="3:10">
      <c r="C665" s="30"/>
      <c r="D665" s="206"/>
      <c r="E665" s="206"/>
      <c r="F665" s="424"/>
      <c r="J665" s="1"/>
    </row>
    <row r="666" spans="3:10" ht="28.5" customHeight="1">
      <c r="C666" s="30"/>
      <c r="D666" s="206"/>
      <c r="E666" s="206"/>
      <c r="F666" s="424"/>
      <c r="J666" s="1"/>
    </row>
    <row r="667" spans="3:10" ht="14.25" customHeight="1">
      <c r="C667" s="30"/>
      <c r="D667" s="206"/>
      <c r="E667" s="206"/>
      <c r="F667" s="424"/>
      <c r="J667" s="1"/>
    </row>
    <row r="668" spans="3:10" ht="27" customHeight="1">
      <c r="C668" s="30"/>
      <c r="D668" s="206"/>
      <c r="E668" s="206"/>
      <c r="F668" s="424"/>
      <c r="J668" s="1"/>
    </row>
    <row r="669" spans="3:10">
      <c r="C669" s="30"/>
      <c r="D669" s="206"/>
      <c r="E669" s="206"/>
      <c r="F669" s="424"/>
      <c r="J669" s="1"/>
    </row>
    <row r="670" spans="3:10">
      <c r="C670" s="30"/>
      <c r="D670" s="206"/>
      <c r="E670" s="206"/>
      <c r="F670" s="424"/>
      <c r="J670" s="1"/>
    </row>
    <row r="671" spans="3:10" ht="53.25" customHeight="1">
      <c r="C671" s="30"/>
      <c r="D671" s="206"/>
      <c r="E671" s="206"/>
      <c r="F671" s="424"/>
      <c r="J671" s="1"/>
    </row>
    <row r="672" spans="3:10">
      <c r="C672" s="30"/>
      <c r="D672" s="206"/>
      <c r="E672" s="206"/>
      <c r="F672" s="424"/>
      <c r="J672" s="1"/>
    </row>
    <row r="673" spans="3:10">
      <c r="C673" s="30"/>
      <c r="D673" s="206"/>
      <c r="E673" s="206"/>
      <c r="F673" s="424"/>
      <c r="J673" s="1"/>
    </row>
    <row r="674" spans="3:10">
      <c r="C674" s="30"/>
      <c r="D674" s="206"/>
      <c r="E674" s="206"/>
      <c r="F674" s="424"/>
      <c r="J674" s="1"/>
    </row>
    <row r="675" spans="3:10">
      <c r="C675" s="30"/>
      <c r="D675" s="206"/>
      <c r="E675" s="206"/>
      <c r="F675" s="424"/>
      <c r="J675" s="1"/>
    </row>
    <row r="676" spans="3:10">
      <c r="C676" s="30"/>
      <c r="D676" s="206"/>
      <c r="E676" s="206"/>
      <c r="F676" s="424"/>
      <c r="J676" s="1"/>
    </row>
    <row r="677" spans="3:10">
      <c r="C677" s="30"/>
      <c r="D677" s="206"/>
      <c r="E677" s="206"/>
      <c r="F677" s="424"/>
      <c r="J677" s="1"/>
    </row>
    <row r="678" spans="3:10">
      <c r="C678" s="30"/>
      <c r="D678" s="206"/>
      <c r="E678" s="206"/>
      <c r="F678" s="424"/>
      <c r="J678" s="1"/>
    </row>
    <row r="679" spans="3:10">
      <c r="C679" s="30"/>
      <c r="D679" s="206"/>
      <c r="E679" s="206"/>
      <c r="F679" s="424"/>
      <c r="J679" s="1"/>
    </row>
    <row r="680" spans="3:10">
      <c r="C680" s="30"/>
      <c r="D680" s="206"/>
      <c r="E680" s="206"/>
      <c r="F680" s="424"/>
      <c r="J680" s="1"/>
    </row>
    <row r="681" spans="3:10">
      <c r="C681" s="30"/>
      <c r="D681" s="206"/>
      <c r="E681" s="206"/>
      <c r="F681" s="424"/>
      <c r="J681" s="1"/>
    </row>
    <row r="682" spans="3:10">
      <c r="C682" s="30"/>
      <c r="D682" s="206"/>
      <c r="E682" s="206"/>
      <c r="F682" s="424"/>
      <c r="J682" s="1"/>
    </row>
    <row r="683" spans="3:10">
      <c r="C683" s="30"/>
      <c r="D683" s="206"/>
      <c r="E683" s="206"/>
      <c r="F683" s="424"/>
      <c r="J683" s="1"/>
    </row>
    <row r="684" spans="3:10">
      <c r="C684" s="30"/>
      <c r="D684" s="206"/>
      <c r="E684" s="206"/>
      <c r="F684" s="424"/>
      <c r="J684" s="1"/>
    </row>
    <row r="685" spans="3:10">
      <c r="C685" s="30"/>
      <c r="D685" s="206"/>
      <c r="E685" s="206"/>
      <c r="F685" s="424"/>
      <c r="J685" s="1"/>
    </row>
    <row r="686" spans="3:10">
      <c r="C686" s="30"/>
      <c r="D686" s="206"/>
      <c r="E686" s="206"/>
      <c r="F686" s="424"/>
      <c r="J686" s="1"/>
    </row>
    <row r="687" spans="3:10">
      <c r="C687" s="30"/>
      <c r="D687" s="206"/>
      <c r="E687" s="206"/>
      <c r="F687" s="424"/>
      <c r="J687" s="1"/>
    </row>
    <row r="688" spans="3:10">
      <c r="C688" s="30"/>
      <c r="D688" s="206"/>
      <c r="E688" s="206"/>
      <c r="F688" s="424"/>
      <c r="J688" s="1"/>
    </row>
    <row r="689" spans="3:10">
      <c r="C689" s="30"/>
      <c r="D689" s="206"/>
      <c r="E689" s="206"/>
      <c r="F689" s="424"/>
      <c r="J689" s="1"/>
    </row>
    <row r="690" spans="3:10">
      <c r="C690" s="30"/>
      <c r="D690" s="206"/>
      <c r="E690" s="206"/>
      <c r="F690" s="424"/>
      <c r="J690" s="1"/>
    </row>
    <row r="691" spans="3:10" ht="15" customHeight="1">
      <c r="C691" s="30"/>
      <c r="D691" s="206"/>
      <c r="E691" s="206"/>
      <c r="F691" s="424"/>
      <c r="J691" s="1"/>
    </row>
    <row r="692" spans="3:10">
      <c r="C692" s="30"/>
      <c r="D692" s="206"/>
      <c r="E692" s="206"/>
      <c r="F692" s="424"/>
      <c r="J692" s="1"/>
    </row>
    <row r="693" spans="3:10">
      <c r="C693" s="30"/>
      <c r="D693" s="206"/>
      <c r="E693" s="206"/>
      <c r="F693" s="424"/>
      <c r="J693" s="1"/>
    </row>
    <row r="694" spans="3:10">
      <c r="C694" s="30"/>
      <c r="D694" s="206"/>
      <c r="E694" s="206"/>
      <c r="F694" s="424"/>
      <c r="J694" s="1"/>
    </row>
    <row r="695" spans="3:10">
      <c r="C695" s="30"/>
      <c r="D695" s="206"/>
      <c r="E695" s="206"/>
      <c r="F695" s="424"/>
      <c r="J695" s="1"/>
    </row>
    <row r="696" spans="3:10">
      <c r="C696" s="30"/>
      <c r="D696" s="206"/>
      <c r="E696" s="206"/>
      <c r="F696" s="424"/>
      <c r="J696" s="1"/>
    </row>
    <row r="697" spans="3:10">
      <c r="C697" s="30"/>
      <c r="D697" s="206"/>
      <c r="E697" s="206"/>
      <c r="F697" s="424"/>
      <c r="J697" s="1"/>
    </row>
    <row r="698" spans="3:10">
      <c r="C698" s="30"/>
      <c r="D698" s="206"/>
      <c r="E698" s="206"/>
      <c r="F698" s="424"/>
      <c r="J698" s="1"/>
    </row>
    <row r="699" spans="3:10">
      <c r="C699" s="30"/>
      <c r="D699" s="206"/>
      <c r="E699" s="206"/>
      <c r="F699" s="424"/>
      <c r="J699" s="1"/>
    </row>
    <row r="700" spans="3:10" ht="12" customHeight="1">
      <c r="C700" s="30"/>
      <c r="D700" s="206"/>
      <c r="E700" s="206"/>
      <c r="F700" s="424"/>
      <c r="J700" s="1"/>
    </row>
    <row r="701" spans="3:10" ht="12" customHeight="1">
      <c r="C701" s="30"/>
      <c r="D701" s="206"/>
      <c r="E701" s="206"/>
      <c r="F701" s="424"/>
      <c r="J701" s="1"/>
    </row>
    <row r="702" spans="3:10" ht="12" customHeight="1">
      <c r="C702" s="30"/>
      <c r="D702" s="206"/>
      <c r="E702" s="206"/>
      <c r="F702" s="424"/>
      <c r="J702" s="1"/>
    </row>
    <row r="703" spans="3:10" ht="14.25" customHeight="1">
      <c r="C703" s="30"/>
      <c r="D703" s="206"/>
      <c r="E703" s="206"/>
      <c r="F703" s="424"/>
      <c r="J703" s="1"/>
    </row>
    <row r="704" spans="3:10" ht="14.25" customHeight="1">
      <c r="C704" s="30"/>
      <c r="D704" s="206"/>
      <c r="E704" s="206"/>
      <c r="F704" s="424"/>
      <c r="J704" s="1"/>
    </row>
    <row r="705" spans="3:10" ht="52.5" customHeight="1">
      <c r="C705" s="30"/>
      <c r="D705" s="206"/>
      <c r="E705" s="206"/>
      <c r="F705" s="424"/>
      <c r="J705" s="1"/>
    </row>
    <row r="706" spans="3:10">
      <c r="C706" s="30"/>
      <c r="D706" s="206"/>
      <c r="E706" s="206"/>
      <c r="F706" s="424"/>
      <c r="J706" s="1"/>
    </row>
    <row r="707" spans="3:10">
      <c r="C707" s="30"/>
      <c r="D707" s="206"/>
      <c r="E707" s="206"/>
      <c r="F707" s="424"/>
      <c r="J707" s="1"/>
    </row>
    <row r="708" spans="3:10" ht="12.75" customHeight="1">
      <c r="C708" s="30"/>
      <c r="D708" s="206"/>
      <c r="E708" s="206"/>
      <c r="F708" s="424"/>
      <c r="J708" s="1"/>
    </row>
    <row r="709" spans="3:10" ht="12.75" customHeight="1">
      <c r="C709" s="30"/>
      <c r="D709" s="206"/>
      <c r="E709" s="206"/>
      <c r="F709" s="424"/>
      <c r="J709" s="1"/>
    </row>
    <row r="710" spans="3:10">
      <c r="C710" s="30"/>
      <c r="D710" s="206"/>
      <c r="E710" s="206"/>
      <c r="F710" s="424"/>
      <c r="J710" s="1"/>
    </row>
    <row r="711" spans="3:10" ht="25.5" customHeight="1">
      <c r="C711" s="30"/>
      <c r="D711" s="206"/>
      <c r="E711" s="206"/>
      <c r="F711" s="424"/>
      <c r="J711" s="1"/>
    </row>
    <row r="712" spans="3:10" ht="63" customHeight="1">
      <c r="C712" s="30"/>
      <c r="D712" s="206"/>
      <c r="E712" s="206"/>
      <c r="F712" s="424"/>
      <c r="J712" s="1"/>
    </row>
    <row r="713" spans="3:10" ht="13.5" customHeight="1">
      <c r="C713" s="30"/>
      <c r="D713" s="206"/>
      <c r="E713" s="206"/>
      <c r="F713" s="424"/>
      <c r="J713" s="1"/>
    </row>
    <row r="714" spans="3:10" ht="13.5" customHeight="1">
      <c r="C714" s="30"/>
      <c r="D714" s="206"/>
      <c r="E714" s="206"/>
      <c r="F714" s="424"/>
      <c r="J714" s="1"/>
    </row>
    <row r="715" spans="3:10">
      <c r="C715" s="30"/>
      <c r="D715" s="206"/>
      <c r="E715" s="206"/>
      <c r="F715" s="424"/>
      <c r="J715" s="1"/>
    </row>
    <row r="716" spans="3:10">
      <c r="C716" s="30"/>
      <c r="D716" s="206"/>
      <c r="E716" s="206"/>
      <c r="F716" s="424"/>
      <c r="J716" s="1"/>
    </row>
    <row r="717" spans="3:10">
      <c r="C717" s="30"/>
      <c r="D717" s="206"/>
      <c r="E717" s="206"/>
      <c r="F717" s="424"/>
      <c r="J717" s="1"/>
    </row>
    <row r="718" spans="3:10">
      <c r="C718" s="30"/>
      <c r="D718" s="206"/>
      <c r="E718" s="206"/>
      <c r="F718" s="424"/>
      <c r="J718" s="1"/>
    </row>
    <row r="719" spans="3:10" ht="13.5" customHeight="1">
      <c r="C719" s="30"/>
      <c r="D719" s="206"/>
      <c r="E719" s="206"/>
      <c r="F719" s="424"/>
      <c r="J719" s="1"/>
    </row>
    <row r="720" spans="3:10" ht="27" customHeight="1">
      <c r="C720" s="30"/>
      <c r="D720" s="206"/>
      <c r="E720" s="206"/>
      <c r="F720" s="424"/>
      <c r="J720" s="1"/>
    </row>
    <row r="721" spans="3:10">
      <c r="C721" s="30"/>
      <c r="D721" s="206"/>
      <c r="E721" s="206"/>
      <c r="F721" s="424"/>
      <c r="J721" s="1"/>
    </row>
    <row r="722" spans="3:10">
      <c r="C722" s="30"/>
      <c r="D722" s="206"/>
      <c r="E722" s="206"/>
      <c r="F722" s="424"/>
      <c r="J722" s="1"/>
    </row>
    <row r="723" spans="3:10">
      <c r="C723" s="30"/>
      <c r="D723" s="206"/>
      <c r="E723" s="206"/>
      <c r="F723" s="424"/>
      <c r="J723" s="1"/>
    </row>
    <row r="724" spans="3:10">
      <c r="C724" s="30"/>
      <c r="D724" s="206"/>
      <c r="E724" s="206"/>
      <c r="F724" s="424"/>
      <c r="J724" s="1"/>
    </row>
    <row r="725" spans="3:10">
      <c r="C725" s="30"/>
      <c r="D725" s="206"/>
      <c r="E725" s="206"/>
      <c r="F725" s="424"/>
      <c r="J725" s="1"/>
    </row>
    <row r="726" spans="3:10">
      <c r="C726" s="30"/>
      <c r="D726" s="206"/>
      <c r="E726" s="206"/>
      <c r="F726" s="424"/>
      <c r="J726" s="1"/>
    </row>
    <row r="727" spans="3:10">
      <c r="C727" s="30"/>
      <c r="D727" s="206"/>
      <c r="E727" s="206"/>
      <c r="F727" s="424"/>
      <c r="J727" s="1"/>
    </row>
    <row r="728" spans="3:10">
      <c r="C728" s="30"/>
      <c r="D728" s="206"/>
      <c r="E728" s="206"/>
      <c r="F728" s="424"/>
      <c r="J728" s="1"/>
    </row>
    <row r="729" spans="3:10">
      <c r="C729" s="30"/>
      <c r="D729" s="206"/>
      <c r="E729" s="206"/>
      <c r="F729" s="424"/>
      <c r="J729" s="1"/>
    </row>
    <row r="730" spans="3:10" ht="14.25" customHeight="1">
      <c r="C730" s="30"/>
      <c r="D730" s="206"/>
      <c r="E730" s="206"/>
      <c r="F730" s="424"/>
      <c r="J730" s="1"/>
    </row>
    <row r="731" spans="3:10">
      <c r="C731" s="30"/>
      <c r="D731" s="206"/>
      <c r="E731" s="206"/>
      <c r="F731" s="424"/>
      <c r="J731" s="1"/>
    </row>
    <row r="732" spans="3:10" ht="90.75" customHeight="1">
      <c r="C732" s="30"/>
      <c r="D732" s="206"/>
      <c r="E732" s="206"/>
      <c r="F732" s="424"/>
      <c r="J732" s="1"/>
    </row>
    <row r="733" spans="3:10">
      <c r="C733" s="30"/>
      <c r="D733" s="206"/>
      <c r="E733" s="206"/>
      <c r="F733" s="424"/>
      <c r="J733" s="1"/>
    </row>
    <row r="734" spans="3:10" ht="13.5" customHeight="1">
      <c r="C734" s="30"/>
      <c r="D734" s="206"/>
      <c r="E734" s="206"/>
      <c r="F734" s="424"/>
      <c r="J734" s="1"/>
    </row>
    <row r="735" spans="3:10">
      <c r="C735" s="30"/>
      <c r="D735" s="206"/>
      <c r="E735" s="206"/>
      <c r="F735" s="424"/>
      <c r="J735" s="1"/>
    </row>
    <row r="736" spans="3:10" ht="26.25" customHeight="1">
      <c r="C736" s="30"/>
      <c r="D736" s="206"/>
      <c r="E736" s="206"/>
      <c r="F736" s="424"/>
      <c r="J736" s="1"/>
    </row>
    <row r="737" spans="3:10" ht="12" customHeight="1">
      <c r="C737" s="1"/>
      <c r="D737" s="206"/>
      <c r="E737" s="206"/>
      <c r="F737" s="424"/>
      <c r="J737" s="1"/>
    </row>
    <row r="738" spans="3:10" ht="13.5" customHeight="1">
      <c r="C738" s="1"/>
      <c r="D738" s="206"/>
      <c r="E738" s="206"/>
      <c r="F738" s="424"/>
      <c r="J738" s="1"/>
    </row>
    <row r="739" spans="3:10">
      <c r="C739" s="1"/>
      <c r="D739" s="206"/>
      <c r="E739" s="206"/>
      <c r="F739" s="424"/>
      <c r="J739" s="1"/>
    </row>
    <row r="740" spans="3:10">
      <c r="C740" s="1"/>
      <c r="D740" s="206"/>
      <c r="E740" s="206"/>
      <c r="F740" s="424"/>
      <c r="J740" s="1"/>
    </row>
    <row r="741" spans="3:10" ht="25.5" customHeight="1">
      <c r="C741" s="1"/>
      <c r="D741" s="206"/>
      <c r="E741" s="206"/>
      <c r="F741" s="424"/>
      <c r="J741" s="1"/>
    </row>
    <row r="742" spans="3:10">
      <c r="C742" s="1"/>
      <c r="D742" s="206"/>
      <c r="E742" s="206"/>
      <c r="F742" s="424"/>
      <c r="J742" s="1"/>
    </row>
    <row r="743" spans="3:10">
      <c r="C743" s="1"/>
      <c r="D743" s="206"/>
      <c r="E743" s="206"/>
      <c r="F743" s="424"/>
      <c r="J743" s="1"/>
    </row>
    <row r="744" spans="3:10">
      <c r="C744" s="1"/>
      <c r="D744" s="206"/>
      <c r="E744" s="206"/>
      <c r="F744" s="424"/>
      <c r="J744" s="1"/>
    </row>
    <row r="745" spans="3:10">
      <c r="C745" s="1"/>
      <c r="D745" s="206"/>
      <c r="E745" s="206"/>
      <c r="F745" s="424"/>
      <c r="J745" s="1"/>
    </row>
    <row r="746" spans="3:10">
      <c r="C746" s="1"/>
      <c r="D746" s="206"/>
      <c r="E746" s="206"/>
      <c r="F746" s="424"/>
      <c r="J746" s="1"/>
    </row>
    <row r="747" spans="3:10">
      <c r="C747" s="1"/>
      <c r="D747" s="206"/>
      <c r="E747" s="206"/>
      <c r="F747" s="424"/>
      <c r="J747" s="1"/>
    </row>
    <row r="748" spans="3:10">
      <c r="C748" s="30"/>
      <c r="D748" s="206"/>
      <c r="E748" s="206"/>
      <c r="F748" s="424"/>
      <c r="J748" s="1"/>
    </row>
    <row r="749" spans="3:10">
      <c r="C749" s="30"/>
      <c r="D749" s="206"/>
      <c r="E749" s="206"/>
      <c r="F749" s="424"/>
      <c r="J749" s="1"/>
    </row>
    <row r="750" spans="3:10">
      <c r="C750" s="30"/>
      <c r="D750" s="206"/>
      <c r="E750" s="206"/>
      <c r="F750" s="424"/>
      <c r="J750" s="1"/>
    </row>
    <row r="751" spans="3:10">
      <c r="C751" s="30"/>
      <c r="D751" s="206"/>
      <c r="E751" s="206"/>
      <c r="F751" s="424"/>
      <c r="J751" s="1"/>
    </row>
    <row r="752" spans="3:10">
      <c r="C752" s="30"/>
      <c r="D752" s="206"/>
      <c r="E752" s="206"/>
      <c r="F752" s="424"/>
      <c r="J752" s="1"/>
    </row>
    <row r="753" spans="3:10">
      <c r="C753" s="30"/>
      <c r="D753" s="206"/>
      <c r="E753" s="206"/>
      <c r="F753" s="424"/>
      <c r="J753" s="1"/>
    </row>
    <row r="754" spans="3:10">
      <c r="C754" s="30"/>
      <c r="D754" s="206"/>
      <c r="E754" s="206"/>
      <c r="F754" s="424"/>
      <c r="J754" s="1"/>
    </row>
    <row r="755" spans="3:10">
      <c r="C755" s="30"/>
      <c r="D755" s="206"/>
      <c r="E755" s="206"/>
      <c r="F755" s="424"/>
      <c r="J755" s="1"/>
    </row>
    <row r="756" spans="3:10">
      <c r="C756" s="30"/>
      <c r="D756" s="206"/>
      <c r="E756" s="206"/>
      <c r="F756" s="424"/>
      <c r="J756" s="1"/>
    </row>
    <row r="757" spans="3:10">
      <c r="C757" s="30"/>
      <c r="D757" s="206"/>
      <c r="E757" s="206"/>
      <c r="F757" s="424"/>
      <c r="J757" s="1"/>
    </row>
    <row r="758" spans="3:10">
      <c r="C758" s="30"/>
      <c r="D758" s="206"/>
      <c r="E758" s="206"/>
      <c r="F758" s="424"/>
      <c r="J758" s="1"/>
    </row>
    <row r="759" spans="3:10">
      <c r="C759" s="30"/>
      <c r="D759" s="206"/>
      <c r="E759" s="206"/>
      <c r="F759" s="424"/>
      <c r="J759" s="1"/>
    </row>
    <row r="760" spans="3:10" ht="42" customHeight="1">
      <c r="C760" s="30"/>
      <c r="D760" s="206"/>
      <c r="E760" s="206"/>
      <c r="F760" s="424"/>
      <c r="J760" s="1"/>
    </row>
    <row r="761" spans="3:10">
      <c r="C761" s="30"/>
      <c r="D761" s="206"/>
      <c r="E761" s="206"/>
      <c r="F761" s="424"/>
      <c r="J761" s="1"/>
    </row>
    <row r="762" spans="3:10">
      <c r="C762" s="30"/>
      <c r="D762" s="206"/>
      <c r="E762" s="206"/>
      <c r="F762" s="424"/>
      <c r="J762" s="1"/>
    </row>
    <row r="763" spans="3:10">
      <c r="C763" s="30"/>
      <c r="D763" s="206"/>
      <c r="E763" s="206"/>
      <c r="F763" s="424"/>
      <c r="J763" s="1"/>
    </row>
    <row r="764" spans="3:10">
      <c r="C764" s="30"/>
      <c r="D764" s="206"/>
      <c r="E764" s="206"/>
      <c r="F764" s="424"/>
      <c r="J764" s="1"/>
    </row>
    <row r="765" spans="3:10">
      <c r="C765" s="30"/>
      <c r="D765" s="206"/>
      <c r="E765" s="206"/>
      <c r="F765" s="424"/>
      <c r="J765" s="1"/>
    </row>
    <row r="766" spans="3:10">
      <c r="C766" s="30"/>
      <c r="D766" s="206"/>
      <c r="E766" s="206"/>
      <c r="F766" s="424"/>
      <c r="J766" s="1"/>
    </row>
    <row r="767" spans="3:10">
      <c r="C767" s="30"/>
      <c r="D767" s="206"/>
      <c r="E767" s="206"/>
      <c r="F767" s="424"/>
      <c r="J767" s="1"/>
    </row>
    <row r="768" spans="3:10" ht="14.25" customHeight="1">
      <c r="C768" s="30"/>
      <c r="D768" s="206"/>
      <c r="E768" s="206"/>
      <c r="F768" s="424"/>
      <c r="J768" s="1"/>
    </row>
    <row r="769" spans="3:10" ht="12.75" customHeight="1">
      <c r="C769" s="30"/>
      <c r="D769" s="206"/>
      <c r="E769" s="206"/>
      <c r="F769" s="424"/>
      <c r="J769" s="1"/>
    </row>
    <row r="770" spans="3:10" ht="15" customHeight="1">
      <c r="C770" s="30"/>
      <c r="D770" s="206"/>
      <c r="E770" s="206"/>
      <c r="F770" s="424"/>
      <c r="J770" s="1"/>
    </row>
    <row r="771" spans="3:10">
      <c r="C771" s="30"/>
      <c r="D771" s="206"/>
      <c r="E771" s="206"/>
      <c r="F771" s="424"/>
      <c r="J771" s="1"/>
    </row>
    <row r="772" spans="3:10">
      <c r="C772" s="30"/>
      <c r="D772" s="206"/>
      <c r="E772" s="206"/>
      <c r="F772" s="424"/>
      <c r="J772" s="1"/>
    </row>
    <row r="773" spans="3:10">
      <c r="C773" s="30"/>
      <c r="D773" s="206"/>
      <c r="E773" s="206"/>
      <c r="F773" s="424"/>
      <c r="J773" s="1"/>
    </row>
    <row r="774" spans="3:10">
      <c r="C774" s="30"/>
      <c r="D774" s="206"/>
      <c r="E774" s="206"/>
      <c r="F774" s="424"/>
      <c r="J774" s="1"/>
    </row>
    <row r="775" spans="3:10" ht="15" customHeight="1">
      <c r="C775" s="30"/>
      <c r="D775" s="206"/>
      <c r="E775" s="206"/>
      <c r="F775" s="424"/>
      <c r="J775" s="1"/>
    </row>
    <row r="776" spans="3:10" ht="213.75" customHeight="1">
      <c r="C776" s="30"/>
      <c r="D776" s="206"/>
      <c r="E776" s="206"/>
      <c r="F776" s="424"/>
      <c r="J776" s="1"/>
    </row>
    <row r="777" spans="3:10">
      <c r="C777" s="30"/>
      <c r="D777" s="206"/>
      <c r="E777" s="206"/>
      <c r="F777" s="424"/>
      <c r="J777" s="1"/>
    </row>
    <row r="778" spans="3:10">
      <c r="C778" s="30"/>
      <c r="D778" s="206"/>
      <c r="E778" s="206"/>
      <c r="F778" s="424"/>
      <c r="J778" s="1"/>
    </row>
    <row r="779" spans="3:10">
      <c r="C779" s="30"/>
      <c r="D779" s="206"/>
      <c r="E779" s="206"/>
      <c r="F779" s="424"/>
      <c r="J779" s="1"/>
    </row>
    <row r="780" spans="3:10">
      <c r="C780" s="30"/>
      <c r="D780" s="206"/>
      <c r="E780" s="206"/>
      <c r="F780" s="424"/>
      <c r="J780" s="1"/>
    </row>
    <row r="781" spans="3:10">
      <c r="C781" s="30"/>
      <c r="D781" s="206"/>
      <c r="E781" s="206"/>
      <c r="F781" s="424"/>
      <c r="J781" s="1"/>
    </row>
    <row r="782" spans="3:10">
      <c r="C782" s="30"/>
      <c r="D782" s="206"/>
      <c r="E782" s="206"/>
      <c r="F782" s="424"/>
      <c r="J782" s="1"/>
    </row>
    <row r="783" spans="3:10">
      <c r="C783" s="30"/>
      <c r="D783" s="206"/>
      <c r="E783" s="206"/>
      <c r="F783" s="424"/>
      <c r="J783" s="1"/>
    </row>
    <row r="784" spans="3:10">
      <c r="C784" s="30"/>
      <c r="D784" s="206"/>
      <c r="E784" s="206"/>
      <c r="F784" s="424"/>
      <c r="J784" s="1"/>
    </row>
    <row r="785" spans="3:10">
      <c r="C785" s="30"/>
      <c r="D785" s="206"/>
      <c r="E785" s="206"/>
      <c r="F785" s="424"/>
      <c r="J785" s="1"/>
    </row>
    <row r="786" spans="3:10">
      <c r="C786" s="30"/>
      <c r="D786" s="206"/>
      <c r="E786" s="206"/>
      <c r="F786" s="424"/>
      <c r="J786" s="1"/>
    </row>
    <row r="787" spans="3:10" ht="27" customHeight="1">
      <c r="C787" s="30"/>
      <c r="D787" s="206"/>
      <c r="E787" s="206"/>
      <c r="F787" s="424"/>
      <c r="J787" s="1"/>
    </row>
    <row r="788" spans="3:10">
      <c r="C788" s="30"/>
      <c r="D788" s="206"/>
      <c r="E788" s="206"/>
      <c r="F788" s="424"/>
      <c r="J788" s="1"/>
    </row>
    <row r="789" spans="3:10">
      <c r="C789" s="30"/>
      <c r="D789" s="206"/>
      <c r="E789" s="206"/>
      <c r="F789" s="424"/>
      <c r="J789" s="1"/>
    </row>
    <row r="790" spans="3:10">
      <c r="C790" s="30"/>
      <c r="D790" s="206"/>
      <c r="E790" s="206"/>
      <c r="F790" s="424"/>
      <c r="J790" s="1"/>
    </row>
    <row r="791" spans="3:10">
      <c r="C791" s="30"/>
      <c r="D791" s="206"/>
      <c r="E791" s="206"/>
      <c r="F791" s="424"/>
      <c r="J791" s="1"/>
    </row>
    <row r="792" spans="3:10">
      <c r="C792" s="30"/>
      <c r="D792" s="206"/>
      <c r="E792" s="206"/>
      <c r="F792" s="424"/>
      <c r="J792" s="1"/>
    </row>
    <row r="793" spans="3:10">
      <c r="C793" s="30"/>
      <c r="D793" s="206"/>
      <c r="E793" s="206"/>
      <c r="F793" s="424"/>
      <c r="J793" s="1"/>
    </row>
    <row r="794" spans="3:10">
      <c r="C794" s="30"/>
      <c r="D794" s="206"/>
      <c r="E794" s="206"/>
      <c r="F794" s="424"/>
      <c r="J794" s="1"/>
    </row>
    <row r="795" spans="3:10">
      <c r="C795" s="30"/>
      <c r="D795" s="206"/>
      <c r="E795" s="206"/>
      <c r="F795" s="424"/>
      <c r="J795" s="1"/>
    </row>
    <row r="796" spans="3:10">
      <c r="C796" s="30"/>
      <c r="D796" s="206"/>
      <c r="E796" s="206"/>
      <c r="F796" s="424"/>
      <c r="J796" s="1"/>
    </row>
    <row r="797" spans="3:10">
      <c r="C797" s="30"/>
      <c r="D797" s="206"/>
      <c r="E797" s="206"/>
      <c r="F797" s="424"/>
      <c r="J797" s="1"/>
    </row>
    <row r="798" spans="3:10">
      <c r="C798" s="30"/>
      <c r="D798" s="206"/>
      <c r="E798" s="206"/>
      <c r="F798" s="424"/>
      <c r="J798" s="1"/>
    </row>
    <row r="799" spans="3:10">
      <c r="C799" s="30"/>
      <c r="D799" s="206"/>
      <c r="E799" s="206"/>
      <c r="F799" s="424"/>
      <c r="J799" s="1"/>
    </row>
    <row r="800" spans="3:10">
      <c r="C800" s="30"/>
      <c r="D800" s="206"/>
      <c r="E800" s="206"/>
      <c r="F800" s="424"/>
      <c r="J800" s="1"/>
    </row>
    <row r="801" spans="3:10">
      <c r="C801" s="30"/>
      <c r="D801" s="206"/>
      <c r="E801" s="206"/>
      <c r="F801" s="424"/>
      <c r="J801" s="1"/>
    </row>
    <row r="802" spans="3:10">
      <c r="C802" s="30"/>
      <c r="D802" s="206"/>
      <c r="E802" s="206"/>
      <c r="F802" s="424"/>
      <c r="J802" s="1"/>
    </row>
    <row r="803" spans="3:10">
      <c r="C803" s="30"/>
      <c r="D803" s="206"/>
      <c r="E803" s="206"/>
      <c r="F803" s="424"/>
      <c r="J803" s="1"/>
    </row>
    <row r="804" spans="3:10">
      <c r="C804" s="30"/>
      <c r="D804" s="206"/>
      <c r="E804" s="206"/>
      <c r="F804" s="424"/>
      <c r="J804" s="1"/>
    </row>
    <row r="805" spans="3:10">
      <c r="C805" s="30"/>
      <c r="D805" s="206"/>
      <c r="E805" s="206"/>
      <c r="F805" s="424"/>
      <c r="J805" s="1"/>
    </row>
    <row r="806" spans="3:10">
      <c r="C806" s="30"/>
      <c r="D806" s="206"/>
      <c r="E806" s="206"/>
      <c r="F806" s="424"/>
      <c r="J806" s="1"/>
    </row>
    <row r="807" spans="3:10">
      <c r="C807" s="30"/>
      <c r="D807" s="206"/>
      <c r="E807" s="206"/>
      <c r="F807" s="424"/>
      <c r="J807" s="1"/>
    </row>
    <row r="808" spans="3:10">
      <c r="C808" s="30"/>
      <c r="D808" s="206"/>
      <c r="E808" s="206"/>
      <c r="F808" s="424"/>
      <c r="J808" s="1"/>
    </row>
    <row r="809" spans="3:10">
      <c r="C809" s="30"/>
      <c r="D809" s="206"/>
      <c r="E809" s="206"/>
      <c r="F809" s="424"/>
      <c r="J809" s="1"/>
    </row>
    <row r="810" spans="3:10">
      <c r="C810" s="30"/>
      <c r="D810" s="206"/>
      <c r="E810" s="206"/>
      <c r="F810" s="424"/>
      <c r="J810" s="1"/>
    </row>
    <row r="811" spans="3:10">
      <c r="C811" s="30"/>
      <c r="D811" s="206"/>
      <c r="E811" s="206"/>
      <c r="F811" s="424"/>
      <c r="J811" s="1"/>
    </row>
    <row r="812" spans="3:10">
      <c r="C812" s="30"/>
      <c r="D812" s="206"/>
      <c r="E812" s="206"/>
      <c r="F812" s="424"/>
      <c r="J812" s="1"/>
    </row>
    <row r="813" spans="3:10">
      <c r="C813" s="30"/>
      <c r="D813" s="206"/>
      <c r="E813" s="206"/>
      <c r="F813" s="424"/>
      <c r="J813" s="1"/>
    </row>
    <row r="814" spans="3:10">
      <c r="C814" s="30"/>
      <c r="D814" s="206"/>
      <c r="E814" s="206"/>
      <c r="F814" s="424"/>
      <c r="J814" s="1"/>
    </row>
    <row r="815" spans="3:10">
      <c r="C815" s="30"/>
      <c r="D815" s="206"/>
      <c r="E815" s="206"/>
      <c r="F815" s="424"/>
      <c r="J815" s="1"/>
    </row>
    <row r="816" spans="3:10">
      <c r="C816" s="30"/>
      <c r="D816" s="206"/>
      <c r="E816" s="206"/>
      <c r="F816" s="424"/>
      <c r="J816" s="1"/>
    </row>
    <row r="817" spans="3:10">
      <c r="C817" s="30"/>
      <c r="D817" s="206"/>
      <c r="E817" s="206"/>
      <c r="F817" s="424"/>
      <c r="J817" s="1"/>
    </row>
    <row r="818" spans="3:10">
      <c r="C818" s="30"/>
      <c r="D818" s="206"/>
      <c r="E818" s="206"/>
      <c r="F818" s="424"/>
      <c r="J818" s="1"/>
    </row>
    <row r="819" spans="3:10">
      <c r="C819" s="30"/>
      <c r="D819" s="206"/>
      <c r="E819" s="206"/>
      <c r="F819" s="424"/>
      <c r="J819" s="1"/>
    </row>
    <row r="820" spans="3:10">
      <c r="C820" s="30"/>
      <c r="D820" s="206"/>
      <c r="E820" s="206"/>
      <c r="F820" s="424"/>
      <c r="J820" s="1"/>
    </row>
    <row r="821" spans="3:10">
      <c r="C821" s="30"/>
      <c r="D821" s="206"/>
      <c r="E821" s="206"/>
      <c r="F821" s="424"/>
      <c r="J821" s="1"/>
    </row>
    <row r="822" spans="3:10">
      <c r="C822" s="30"/>
      <c r="D822" s="206"/>
      <c r="E822" s="206"/>
      <c r="F822" s="424"/>
      <c r="J822" s="1"/>
    </row>
    <row r="823" spans="3:10">
      <c r="C823" s="30"/>
      <c r="D823" s="206"/>
      <c r="E823" s="206"/>
      <c r="F823" s="424"/>
      <c r="J823" s="1"/>
    </row>
    <row r="824" spans="3:10">
      <c r="C824" s="30"/>
      <c r="D824" s="206"/>
      <c r="E824" s="206"/>
      <c r="F824" s="424"/>
      <c r="J824" s="1"/>
    </row>
    <row r="825" spans="3:10">
      <c r="C825" s="30"/>
      <c r="D825" s="206"/>
      <c r="E825" s="206"/>
      <c r="F825" s="424"/>
      <c r="J825" s="1"/>
    </row>
    <row r="826" spans="3:10">
      <c r="C826" s="30"/>
      <c r="D826" s="206"/>
      <c r="E826" s="206"/>
      <c r="F826" s="424"/>
      <c r="J826" s="1"/>
    </row>
    <row r="827" spans="3:10" ht="78" customHeight="1">
      <c r="C827" s="30"/>
      <c r="D827" s="206"/>
      <c r="E827" s="206"/>
      <c r="F827" s="424"/>
      <c r="J827" s="1"/>
    </row>
    <row r="828" spans="3:10">
      <c r="C828" s="30"/>
      <c r="D828" s="206"/>
      <c r="E828" s="206"/>
      <c r="F828" s="424"/>
      <c r="J828" s="1"/>
    </row>
    <row r="829" spans="3:10">
      <c r="C829" s="30"/>
      <c r="D829" s="206"/>
      <c r="E829" s="206"/>
      <c r="F829" s="424"/>
      <c r="J829" s="1"/>
    </row>
    <row r="830" spans="3:10">
      <c r="C830" s="30"/>
      <c r="D830" s="206"/>
      <c r="E830" s="206"/>
      <c r="F830" s="424"/>
      <c r="J830" s="1"/>
    </row>
    <row r="831" spans="3:10">
      <c r="C831" s="30"/>
      <c r="D831" s="206"/>
      <c r="E831" s="206"/>
      <c r="F831" s="424"/>
      <c r="J831" s="1"/>
    </row>
    <row r="832" spans="3:10">
      <c r="C832" s="30"/>
      <c r="D832" s="206"/>
      <c r="E832" s="206"/>
      <c r="F832" s="424"/>
      <c r="J832" s="1"/>
    </row>
    <row r="833" spans="3:10">
      <c r="C833" s="30"/>
      <c r="D833" s="206"/>
      <c r="E833" s="206"/>
      <c r="F833" s="424"/>
      <c r="J833" s="1"/>
    </row>
    <row r="834" spans="3:10">
      <c r="C834" s="30"/>
      <c r="D834" s="206"/>
      <c r="E834" s="206"/>
      <c r="F834" s="424"/>
      <c r="J834" s="1"/>
    </row>
    <row r="835" spans="3:10">
      <c r="C835" s="30"/>
      <c r="D835" s="206"/>
      <c r="E835" s="206"/>
      <c r="F835" s="424"/>
      <c r="J835" s="1"/>
    </row>
    <row r="836" spans="3:10">
      <c r="C836" s="30"/>
      <c r="D836" s="206"/>
      <c r="E836" s="206"/>
      <c r="F836" s="424"/>
      <c r="J836" s="1"/>
    </row>
    <row r="837" spans="3:10">
      <c r="C837" s="30"/>
      <c r="D837" s="206"/>
      <c r="E837" s="206"/>
      <c r="F837" s="424"/>
      <c r="J837" s="1"/>
    </row>
    <row r="838" spans="3:10">
      <c r="C838" s="30"/>
      <c r="D838" s="206"/>
      <c r="E838" s="206"/>
      <c r="F838" s="424"/>
      <c r="J838" s="1"/>
    </row>
    <row r="839" spans="3:10">
      <c r="C839" s="30"/>
      <c r="D839" s="206"/>
      <c r="E839" s="206"/>
      <c r="F839" s="424"/>
      <c r="J839" s="1"/>
    </row>
    <row r="840" spans="3:10">
      <c r="C840" s="30"/>
      <c r="D840" s="206"/>
      <c r="E840" s="206"/>
      <c r="F840" s="424"/>
      <c r="J840" s="1"/>
    </row>
    <row r="841" spans="3:10">
      <c r="C841" s="30"/>
      <c r="D841" s="206"/>
      <c r="E841" s="206"/>
      <c r="F841" s="424"/>
      <c r="J841" s="1"/>
    </row>
    <row r="842" spans="3:10">
      <c r="C842" s="30"/>
      <c r="D842" s="206"/>
      <c r="E842" s="206"/>
      <c r="F842" s="424"/>
      <c r="J842" s="1"/>
    </row>
    <row r="843" spans="3:10">
      <c r="C843" s="30"/>
      <c r="D843" s="206"/>
      <c r="E843" s="206"/>
      <c r="F843" s="424"/>
      <c r="J843" s="1"/>
    </row>
    <row r="844" spans="3:10">
      <c r="C844" s="30"/>
      <c r="D844" s="206"/>
      <c r="E844" s="206"/>
      <c r="F844" s="424"/>
      <c r="J844" s="1"/>
    </row>
    <row r="845" spans="3:10">
      <c r="C845" s="30"/>
      <c r="D845" s="206"/>
      <c r="E845" s="206"/>
      <c r="F845" s="424"/>
      <c r="J845" s="1"/>
    </row>
    <row r="846" spans="3:10">
      <c r="C846" s="30"/>
      <c r="D846" s="206"/>
      <c r="E846" s="206"/>
      <c r="F846" s="424"/>
      <c r="J846" s="1"/>
    </row>
    <row r="847" spans="3:10">
      <c r="C847" s="30"/>
      <c r="D847" s="206"/>
      <c r="E847" s="206"/>
      <c r="F847" s="424"/>
      <c r="J847" s="1"/>
    </row>
    <row r="848" spans="3:10">
      <c r="C848" s="30"/>
      <c r="D848" s="206"/>
      <c r="E848" s="206"/>
      <c r="F848" s="424"/>
      <c r="J848" s="1"/>
    </row>
    <row r="849" spans="3:10">
      <c r="C849" s="30"/>
      <c r="D849" s="206"/>
      <c r="E849" s="206"/>
      <c r="F849" s="424"/>
      <c r="J849" s="1"/>
    </row>
    <row r="850" spans="3:10">
      <c r="C850" s="30"/>
      <c r="D850" s="206"/>
      <c r="E850" s="206"/>
      <c r="F850" s="424"/>
      <c r="J850" s="1"/>
    </row>
    <row r="851" spans="3:10">
      <c r="C851" s="30"/>
      <c r="D851" s="206"/>
      <c r="E851" s="206"/>
      <c r="F851" s="424"/>
      <c r="J851" s="1"/>
    </row>
    <row r="852" spans="3:10">
      <c r="C852" s="139"/>
      <c r="D852" s="206"/>
      <c r="E852" s="61"/>
      <c r="F852" s="689"/>
      <c r="G852" s="32"/>
    </row>
  </sheetData>
  <sheetProtection password="EBEA" sheet="1" objects="1" scenarios="1" selectLockedCells="1"/>
  <mergeCells count="4">
    <mergeCell ref="G2:G3"/>
    <mergeCell ref="A2:B3"/>
    <mergeCell ref="C2:C3"/>
    <mergeCell ref="D2:F2"/>
  </mergeCells>
  <phoneticPr fontId="0" type="noConversion"/>
  <pageMargins left="0.94488188976377963" right="0.23622047244094491" top="0.39370078740157483" bottom="0.39370078740157483" header="0.51181102362204722" footer="0.51181102362204722"/>
  <pageSetup paperSize="9" scale="96" firstPageNumber="12" orientation="portrait" useFirstPageNumber="1" verticalDpi="300" r:id="rId1"/>
  <headerFooter alignWithMargins="0"/>
  <rowBreaks count="1" manualBreakCount="1">
    <brk id="61"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954"/>
  <sheetViews>
    <sheetView workbookViewId="0">
      <selection activeCell="F16" sqref="F16"/>
    </sheetView>
  </sheetViews>
  <sheetFormatPr defaultColWidth="9.28515625" defaultRowHeight="12.75"/>
  <cols>
    <col min="1" max="1" width="7" style="1" customWidth="1"/>
    <col min="2" max="2" width="3.28515625" style="1" customWidth="1"/>
    <col min="3" max="3" width="46.85546875" style="29" customWidth="1"/>
    <col min="4" max="4" width="7.42578125" style="210" customWidth="1"/>
    <col min="5" max="5" width="7.7109375" style="217" customWidth="1"/>
    <col min="6" max="6" width="10" style="688" customWidth="1"/>
    <col min="7" max="7" width="14.140625" style="1" customWidth="1"/>
    <col min="8" max="9" width="9.28515625" style="1"/>
    <col min="10" max="10" width="9.5703125" style="30" customWidth="1"/>
    <col min="11" max="16384" width="9.28515625" style="1"/>
  </cols>
  <sheetData>
    <row r="1" spans="1:10" ht="14.25" customHeight="1" thickBot="1">
      <c r="A1" s="53"/>
      <c r="D1" s="33"/>
      <c r="E1" s="33"/>
      <c r="F1" s="424"/>
      <c r="H1" s="33"/>
      <c r="I1" s="33"/>
      <c r="J1" s="32"/>
    </row>
    <row r="2" spans="1:10" ht="16.5" customHeight="1">
      <c r="A2" s="1021" t="s">
        <v>656</v>
      </c>
      <c r="B2" s="1022"/>
      <c r="C2" s="1025" t="s">
        <v>680</v>
      </c>
      <c r="D2" s="1027" t="s">
        <v>571</v>
      </c>
      <c r="E2" s="1027"/>
      <c r="F2" s="1028"/>
      <c r="G2" s="1019" t="s">
        <v>660</v>
      </c>
      <c r="H2" s="33"/>
      <c r="I2" s="33"/>
      <c r="J2" s="32"/>
    </row>
    <row r="3" spans="1:10" ht="22.5" customHeight="1" thickBot="1">
      <c r="A3" s="1023"/>
      <c r="B3" s="1024"/>
      <c r="C3" s="1026"/>
      <c r="D3" s="98" t="s">
        <v>657</v>
      </c>
      <c r="E3" s="98" t="s">
        <v>658</v>
      </c>
      <c r="F3" s="101" t="s">
        <v>659</v>
      </c>
      <c r="G3" s="1020"/>
      <c r="H3" s="33"/>
      <c r="I3" s="33"/>
      <c r="J3" s="32"/>
    </row>
    <row r="4" spans="1:10" ht="12.75" customHeight="1">
      <c r="A4" s="55"/>
      <c r="B4" s="54"/>
      <c r="C4" s="54"/>
      <c r="D4" s="33"/>
      <c r="E4" s="67"/>
      <c r="F4" s="613"/>
      <c r="G4" s="32"/>
      <c r="H4" s="33"/>
      <c r="I4" s="33"/>
      <c r="J4" s="32"/>
    </row>
    <row r="5" spans="1:10" ht="12" customHeight="1">
      <c r="A5" s="44"/>
      <c r="B5" s="39"/>
      <c r="D5" s="206"/>
      <c r="E5" s="215"/>
      <c r="F5" s="689"/>
      <c r="G5" s="32"/>
      <c r="H5" s="33"/>
      <c r="I5" s="33"/>
      <c r="J5" s="32"/>
    </row>
    <row r="6" spans="1:10" s="40" customFormat="1" ht="15" customHeight="1">
      <c r="A6" s="776" t="s">
        <v>1797</v>
      </c>
      <c r="B6" s="859"/>
      <c r="C6" s="841" t="s">
        <v>230</v>
      </c>
      <c r="D6" s="845"/>
      <c r="E6" s="845"/>
      <c r="F6" s="891"/>
      <c r="G6" s="853"/>
      <c r="H6" s="207"/>
      <c r="I6" s="207"/>
      <c r="J6" s="42"/>
    </row>
    <row r="7" spans="1:10" ht="12.75" customHeight="1">
      <c r="A7" s="99"/>
      <c r="B7" s="115"/>
      <c r="C7" s="140"/>
      <c r="D7" s="207"/>
      <c r="E7" s="207"/>
      <c r="F7" s="696"/>
      <c r="G7" s="142"/>
      <c r="H7" s="33"/>
      <c r="I7" s="33"/>
      <c r="J7" s="32"/>
    </row>
    <row r="8" spans="1:10" ht="12" customHeight="1">
      <c r="A8" s="99"/>
      <c r="B8" s="56"/>
      <c r="C8" s="139"/>
      <c r="D8" s="33"/>
      <c r="E8" s="33"/>
      <c r="F8" s="613"/>
      <c r="G8" s="23"/>
      <c r="H8" s="33"/>
      <c r="I8" s="33"/>
      <c r="J8" s="32"/>
    </row>
    <row r="9" spans="1:10" ht="296.25" customHeight="1">
      <c r="A9" s="99"/>
      <c r="B9" s="56"/>
      <c r="C9" s="732" t="s">
        <v>137</v>
      </c>
      <c r="D9" s="33"/>
      <c r="E9" s="33"/>
      <c r="F9" s="613"/>
      <c r="G9" s="23"/>
      <c r="H9" s="33"/>
      <c r="I9" s="33"/>
      <c r="J9" s="32"/>
    </row>
    <row r="10" spans="1:10" ht="54.75" customHeight="1">
      <c r="A10" s="99"/>
      <c r="B10" s="56"/>
      <c r="C10" s="144" t="s">
        <v>231</v>
      </c>
      <c r="D10" s="33"/>
      <c r="E10" s="33"/>
      <c r="F10" s="613"/>
      <c r="G10" s="23"/>
      <c r="J10" s="32"/>
    </row>
    <row r="11" spans="1:10" ht="12.75" customHeight="1">
      <c r="A11" s="44"/>
      <c r="B11" s="39"/>
      <c r="C11" s="161"/>
      <c r="D11" s="206"/>
      <c r="E11" s="61"/>
      <c r="F11" s="689"/>
      <c r="G11" s="32"/>
      <c r="H11" s="46"/>
      <c r="I11" s="20"/>
      <c r="J11" s="32"/>
    </row>
    <row r="12" spans="1:10" ht="12.75" customHeight="1">
      <c r="A12" s="44"/>
      <c r="B12" s="39"/>
      <c r="C12" s="161"/>
      <c r="D12" s="206"/>
      <c r="E12" s="61"/>
      <c r="F12" s="689"/>
      <c r="G12" s="32"/>
      <c r="H12" s="46"/>
      <c r="I12" s="20"/>
      <c r="J12" s="32"/>
    </row>
    <row r="13" spans="1:10" ht="12.75" customHeight="1">
      <c r="A13" s="44"/>
      <c r="B13" s="39"/>
      <c r="C13" s="161"/>
      <c r="D13" s="206"/>
      <c r="E13" s="61"/>
      <c r="F13" s="689"/>
      <c r="G13" s="32"/>
      <c r="H13" s="46"/>
      <c r="I13" s="20"/>
      <c r="J13" s="32"/>
    </row>
    <row r="14" spans="1:10" ht="13.5" customHeight="1">
      <c r="A14" s="57" t="s">
        <v>1790</v>
      </c>
      <c r="B14" s="40"/>
      <c r="C14" s="160" t="s">
        <v>404</v>
      </c>
      <c r="D14" s="208"/>
      <c r="E14" s="164"/>
      <c r="F14" s="659"/>
      <c r="G14" s="142"/>
      <c r="H14" s="46"/>
      <c r="I14" s="20"/>
      <c r="J14" s="32"/>
    </row>
    <row r="15" spans="1:10" ht="90" customHeight="1">
      <c r="A15" s="47"/>
      <c r="B15" s="39"/>
      <c r="C15" s="163" t="s">
        <v>771</v>
      </c>
      <c r="D15" s="208"/>
      <c r="E15" s="162"/>
      <c r="F15" s="659"/>
      <c r="G15" s="42"/>
      <c r="H15" s="46"/>
      <c r="I15" s="20"/>
      <c r="J15" s="32"/>
    </row>
    <row r="16" spans="1:10" ht="12.75" customHeight="1">
      <c r="A16" s="40"/>
      <c r="B16" s="40"/>
      <c r="C16" s="161" t="s">
        <v>426</v>
      </c>
      <c r="D16" s="208" t="s">
        <v>260</v>
      </c>
      <c r="E16" s="162">
        <v>2</v>
      </c>
      <c r="F16" s="909">
        <v>0</v>
      </c>
      <c r="G16" s="42">
        <f>E16*F16</f>
        <v>0</v>
      </c>
      <c r="H16" s="46"/>
      <c r="I16" s="20"/>
      <c r="J16" s="32"/>
    </row>
    <row r="17" spans="1:10" ht="12.75" customHeight="1">
      <c r="A17" s="40"/>
      <c r="B17" s="40"/>
      <c r="C17" s="161"/>
      <c r="D17" s="208"/>
      <c r="E17" s="162"/>
      <c r="F17" s="659"/>
      <c r="G17" s="42"/>
      <c r="H17" s="46"/>
      <c r="I17" s="20"/>
      <c r="J17" s="32"/>
    </row>
    <row r="18" spans="1:10" ht="20.25" customHeight="1">
      <c r="A18" s="57" t="s">
        <v>1789</v>
      </c>
      <c r="B18" s="40"/>
      <c r="C18" s="160" t="s">
        <v>1892</v>
      </c>
      <c r="D18" s="207"/>
      <c r="E18" s="164"/>
      <c r="F18" s="659"/>
      <c r="G18" s="42"/>
      <c r="H18" s="46"/>
      <c r="I18" s="20"/>
      <c r="J18" s="32"/>
    </row>
    <row r="19" spans="1:10" ht="155.25" customHeight="1">
      <c r="A19" s="40"/>
      <c r="B19" s="40"/>
      <c r="C19" s="440" t="s">
        <v>1893</v>
      </c>
      <c r="D19" s="208"/>
      <c r="E19" s="162"/>
      <c r="F19" s="659"/>
      <c r="G19" s="42"/>
      <c r="H19" s="46"/>
      <c r="I19" s="20"/>
      <c r="J19" s="32"/>
    </row>
    <row r="20" spans="1:10" ht="12.75" customHeight="1">
      <c r="A20" s="47"/>
      <c r="B20" s="39"/>
      <c r="C20" s="161" t="s">
        <v>426</v>
      </c>
      <c r="D20" s="208" t="s">
        <v>260</v>
      </c>
      <c r="E20" s="162">
        <v>2</v>
      </c>
      <c r="F20" s="909">
        <v>0</v>
      </c>
      <c r="G20" s="42">
        <f t="shared" ref="G20:G73" si="0">E20*F20</f>
        <v>0</v>
      </c>
      <c r="H20" s="46"/>
      <c r="I20" s="20"/>
      <c r="J20" s="32"/>
    </row>
    <row r="21" spans="1:10" ht="12.75" customHeight="1">
      <c r="A21" s="40"/>
      <c r="B21" s="40"/>
      <c r="C21" s="161"/>
      <c r="D21" s="208"/>
      <c r="E21" s="162"/>
      <c r="F21" s="659"/>
      <c r="G21" s="42"/>
      <c r="H21" s="46"/>
      <c r="I21" s="20"/>
      <c r="J21" s="32"/>
    </row>
    <row r="22" spans="1:10" ht="21.75" customHeight="1">
      <c r="A22" s="57" t="s">
        <v>1895</v>
      </c>
      <c r="B22" s="698"/>
      <c r="C22" s="160" t="s">
        <v>1894</v>
      </c>
      <c r="D22" s="208"/>
      <c r="E22" s="162"/>
      <c r="F22" s="659"/>
      <c r="G22" s="42"/>
      <c r="H22" s="46"/>
      <c r="I22" s="20"/>
      <c r="J22" s="32"/>
    </row>
    <row r="23" spans="1:10" ht="157.5" customHeight="1">
      <c r="A23" s="40"/>
      <c r="B23" s="40"/>
      <c r="C23" s="440" t="s">
        <v>2074</v>
      </c>
      <c r="D23" s="208"/>
      <c r="E23" s="162"/>
      <c r="F23" s="659"/>
      <c r="G23" s="42"/>
      <c r="H23" s="46"/>
      <c r="I23" s="20"/>
      <c r="J23" s="32"/>
    </row>
    <row r="24" spans="1:10" ht="12.75" customHeight="1">
      <c r="A24" s="47"/>
      <c r="B24" s="39"/>
      <c r="C24" s="161" t="s">
        <v>426</v>
      </c>
      <c r="D24" s="208" t="s">
        <v>260</v>
      </c>
      <c r="E24" s="162">
        <v>1</v>
      </c>
      <c r="F24" s="909">
        <v>0</v>
      </c>
      <c r="G24" s="42">
        <f t="shared" si="0"/>
        <v>0</v>
      </c>
      <c r="H24" s="46"/>
      <c r="I24" s="20"/>
      <c r="J24" s="32"/>
    </row>
    <row r="25" spans="1:10" ht="12.75" customHeight="1">
      <c r="A25" s="40"/>
      <c r="B25" s="40"/>
      <c r="C25" s="161"/>
      <c r="D25" s="208"/>
      <c r="E25" s="162"/>
      <c r="F25" s="659"/>
      <c r="G25" s="42"/>
      <c r="H25" s="46"/>
      <c r="I25" s="20"/>
      <c r="J25" s="32"/>
    </row>
    <row r="26" spans="1:10" ht="12.75" customHeight="1">
      <c r="A26" s="57" t="s">
        <v>1791</v>
      </c>
      <c r="B26" s="40"/>
      <c r="C26" s="160" t="s">
        <v>768</v>
      </c>
      <c r="D26" s="207"/>
      <c r="E26" s="164"/>
      <c r="F26" s="659"/>
      <c r="G26" s="42"/>
      <c r="H26" s="46"/>
      <c r="I26" s="20"/>
      <c r="J26" s="32"/>
    </row>
    <row r="27" spans="1:10" ht="139.5" customHeight="1">
      <c r="A27" s="40"/>
      <c r="B27" s="40"/>
      <c r="C27" s="163" t="s">
        <v>769</v>
      </c>
      <c r="D27" s="208"/>
      <c r="E27" s="162"/>
      <c r="F27" s="659"/>
      <c r="G27" s="42"/>
      <c r="H27" s="46"/>
      <c r="I27" s="20"/>
      <c r="J27" s="32"/>
    </row>
    <row r="28" spans="1:10" ht="12.75" customHeight="1">
      <c r="A28" s="47"/>
      <c r="B28" s="39"/>
      <c r="C28" s="161" t="s">
        <v>426</v>
      </c>
      <c r="D28" s="208" t="s">
        <v>260</v>
      </c>
      <c r="E28" s="162">
        <v>1</v>
      </c>
      <c r="F28" s="909">
        <v>0</v>
      </c>
      <c r="G28" s="42">
        <f t="shared" si="0"/>
        <v>0</v>
      </c>
      <c r="H28" s="46"/>
      <c r="I28" s="20"/>
      <c r="J28" s="32"/>
    </row>
    <row r="29" spans="1:10" ht="12.75" customHeight="1">
      <c r="A29" s="40"/>
      <c r="B29" s="40"/>
      <c r="C29" s="161"/>
      <c r="D29" s="208"/>
      <c r="E29" s="162"/>
      <c r="F29" s="659"/>
      <c r="G29" s="42"/>
      <c r="H29" s="46"/>
      <c r="I29" s="20"/>
      <c r="J29" s="32"/>
    </row>
    <row r="30" spans="1:10" ht="12.75" customHeight="1">
      <c r="A30" s="57" t="s">
        <v>1792</v>
      </c>
      <c r="B30" s="40"/>
      <c r="C30" s="160" t="s">
        <v>764</v>
      </c>
      <c r="D30" s="207"/>
      <c r="E30" s="164"/>
      <c r="F30" s="659"/>
      <c r="G30" s="42"/>
      <c r="H30" s="46"/>
      <c r="I30" s="20"/>
      <c r="J30" s="32"/>
    </row>
    <row r="31" spans="1:10" ht="144.75" customHeight="1">
      <c r="A31" s="40"/>
      <c r="B31" s="40"/>
      <c r="C31" s="163" t="s">
        <v>765</v>
      </c>
      <c r="D31" s="208"/>
      <c r="E31" s="162"/>
      <c r="F31" s="659"/>
      <c r="G31" s="42"/>
      <c r="H31" s="46"/>
      <c r="I31" s="20"/>
      <c r="J31" s="32"/>
    </row>
    <row r="32" spans="1:10" ht="12.75" customHeight="1">
      <c r="A32" s="47"/>
      <c r="B32" s="39"/>
      <c r="C32" s="161" t="s">
        <v>426</v>
      </c>
      <c r="D32" s="208" t="s">
        <v>260</v>
      </c>
      <c r="E32" s="162">
        <v>1</v>
      </c>
      <c r="F32" s="909">
        <v>0</v>
      </c>
      <c r="G32" s="42">
        <f t="shared" si="0"/>
        <v>0</v>
      </c>
      <c r="H32" s="46"/>
      <c r="I32" s="20"/>
      <c r="J32" s="32"/>
    </row>
    <row r="33" spans="1:10" ht="12.75" customHeight="1">
      <c r="A33" s="40"/>
      <c r="B33" s="40"/>
      <c r="C33" s="161"/>
      <c r="D33" s="208"/>
      <c r="E33" s="162"/>
      <c r="F33" s="659"/>
      <c r="G33" s="42"/>
      <c r="H33" s="46"/>
      <c r="I33" s="20"/>
      <c r="J33" s="32"/>
    </row>
    <row r="34" spans="1:10" ht="18" customHeight="1">
      <c r="A34" s="57" t="s">
        <v>1793</v>
      </c>
      <c r="B34" s="40"/>
      <c r="C34" s="160" t="s">
        <v>766</v>
      </c>
      <c r="D34" s="207"/>
      <c r="E34" s="164"/>
      <c r="F34" s="659"/>
      <c r="G34" s="42"/>
      <c r="H34" s="46"/>
      <c r="I34" s="20"/>
      <c r="J34" s="32"/>
    </row>
    <row r="35" spans="1:10" ht="140.25">
      <c r="A35" s="40"/>
      <c r="B35" s="40"/>
      <c r="C35" s="163" t="s">
        <v>767</v>
      </c>
      <c r="D35" s="208"/>
      <c r="E35" s="162"/>
      <c r="F35" s="659"/>
      <c r="G35" s="42"/>
      <c r="H35" s="46"/>
      <c r="I35" s="20"/>
      <c r="J35" s="32"/>
    </row>
    <row r="36" spans="1:10" ht="18" customHeight="1">
      <c r="A36" s="47"/>
      <c r="B36" s="39"/>
      <c r="C36" s="161" t="s">
        <v>426</v>
      </c>
      <c r="D36" s="208" t="s">
        <v>260</v>
      </c>
      <c r="E36" s="162">
        <v>1</v>
      </c>
      <c r="F36" s="909">
        <v>0</v>
      </c>
      <c r="G36" s="42">
        <f t="shared" si="0"/>
        <v>0</v>
      </c>
      <c r="H36" s="46"/>
      <c r="I36" s="20"/>
      <c r="J36" s="32"/>
    </row>
    <row r="37" spans="1:10" ht="12.75" customHeight="1">
      <c r="A37" s="40"/>
      <c r="B37" s="40"/>
      <c r="C37" s="161"/>
      <c r="D37" s="208"/>
      <c r="E37" s="162"/>
      <c r="F37" s="659"/>
      <c r="G37" s="42"/>
      <c r="H37" s="46"/>
      <c r="I37" s="20"/>
      <c r="J37" s="32"/>
    </row>
    <row r="38" spans="1:10" ht="30.75" customHeight="1">
      <c r="A38" s="57" t="s">
        <v>1794</v>
      </c>
      <c r="B38" s="40"/>
      <c r="C38" s="160" t="s">
        <v>897</v>
      </c>
      <c r="D38" s="207"/>
      <c r="E38" s="164"/>
      <c r="F38" s="659"/>
      <c r="G38" s="42"/>
      <c r="H38" s="46"/>
      <c r="I38" s="20"/>
      <c r="J38" s="32"/>
    </row>
    <row r="39" spans="1:10" ht="132.75" customHeight="1">
      <c r="A39" s="40"/>
      <c r="B39" s="40"/>
      <c r="C39" s="440" t="s">
        <v>770</v>
      </c>
      <c r="D39" s="208"/>
      <c r="E39" s="162"/>
      <c r="F39" s="659"/>
      <c r="G39" s="42"/>
      <c r="H39" s="46"/>
      <c r="I39" s="20"/>
      <c r="J39" s="32"/>
    </row>
    <row r="40" spans="1:10" ht="18" customHeight="1">
      <c r="A40" s="47"/>
      <c r="B40" s="39"/>
      <c r="C40" s="161" t="s">
        <v>426</v>
      </c>
      <c r="D40" s="208" t="s">
        <v>260</v>
      </c>
      <c r="E40" s="162">
        <v>2</v>
      </c>
      <c r="F40" s="909">
        <v>0</v>
      </c>
      <c r="G40" s="42">
        <f t="shared" si="0"/>
        <v>0</v>
      </c>
      <c r="H40" s="46"/>
      <c r="I40" s="20"/>
      <c r="J40" s="32"/>
    </row>
    <row r="41" spans="1:10" ht="12.75" customHeight="1">
      <c r="A41" s="40"/>
      <c r="B41" s="40"/>
      <c r="C41" s="161"/>
      <c r="D41" s="208"/>
      <c r="E41" s="162"/>
      <c r="F41" s="659"/>
      <c r="G41" s="42"/>
      <c r="H41" s="46"/>
      <c r="I41" s="20"/>
      <c r="J41" s="32"/>
    </row>
    <row r="42" spans="1:10" ht="27" customHeight="1">
      <c r="A42" s="57" t="s">
        <v>1849</v>
      </c>
      <c r="B42" s="40"/>
      <c r="C42" s="160" t="s">
        <v>1847</v>
      </c>
      <c r="D42" s="652"/>
      <c r="E42" s="251"/>
      <c r="F42" s="897"/>
      <c r="G42" s="42"/>
      <c r="H42" s="46"/>
      <c r="I42" s="20"/>
      <c r="J42" s="32"/>
    </row>
    <row r="43" spans="1:10" ht="121.5" customHeight="1">
      <c r="A43" s="57"/>
      <c r="B43" s="40"/>
      <c r="C43" s="440" t="s">
        <v>2164</v>
      </c>
      <c r="D43" s="652" t="s">
        <v>260</v>
      </c>
      <c r="E43" s="162">
        <v>3</v>
      </c>
      <c r="F43" s="909">
        <v>0</v>
      </c>
      <c r="G43" s="42">
        <f t="shared" si="0"/>
        <v>0</v>
      </c>
      <c r="H43" s="46"/>
      <c r="I43" s="20"/>
      <c r="J43" s="32"/>
    </row>
    <row r="44" spans="1:10" ht="12.75" customHeight="1">
      <c r="A44" s="40"/>
      <c r="B44" s="40"/>
      <c r="C44" s="161"/>
      <c r="D44" s="208"/>
      <c r="E44" s="162"/>
      <c r="F44" s="659"/>
      <c r="G44" s="42"/>
      <c r="H44" s="46"/>
      <c r="I44" s="20"/>
      <c r="J44" s="32"/>
    </row>
    <row r="45" spans="1:10" ht="33" customHeight="1">
      <c r="A45" s="57" t="s">
        <v>1850</v>
      </c>
      <c r="B45" s="40"/>
      <c r="C45" s="160" t="s">
        <v>1848</v>
      </c>
      <c r="D45" s="652"/>
      <c r="E45" s="251"/>
      <c r="F45" s="897"/>
      <c r="G45" s="42"/>
      <c r="H45" s="46"/>
      <c r="I45" s="20"/>
      <c r="J45" s="32"/>
    </row>
    <row r="46" spans="1:10" ht="122.25" customHeight="1">
      <c r="A46" s="57"/>
      <c r="B46" s="40"/>
      <c r="C46" s="440" t="s">
        <v>2165</v>
      </c>
      <c r="D46" s="652" t="s">
        <v>260</v>
      </c>
      <c r="E46" s="162">
        <v>1</v>
      </c>
      <c r="F46" s="909">
        <v>0</v>
      </c>
      <c r="G46" s="42">
        <f t="shared" si="0"/>
        <v>0</v>
      </c>
      <c r="H46" s="46"/>
      <c r="I46" s="20"/>
      <c r="J46" s="32"/>
    </row>
    <row r="47" spans="1:10" ht="12.75" customHeight="1">
      <c r="A47" s="40"/>
      <c r="B47" s="40"/>
      <c r="C47" s="161"/>
      <c r="D47" s="208"/>
      <c r="E47" s="162"/>
      <c r="F47" s="659"/>
      <c r="G47" s="42"/>
      <c r="H47" s="46"/>
      <c r="I47" s="20"/>
      <c r="J47" s="32"/>
    </row>
    <row r="48" spans="1:10" ht="30" customHeight="1">
      <c r="A48" s="57" t="s">
        <v>1854</v>
      </c>
      <c r="B48" s="40"/>
      <c r="C48" s="160" t="s">
        <v>1853</v>
      </c>
      <c r="D48" s="652"/>
      <c r="E48" s="162"/>
      <c r="F48" s="659"/>
      <c r="G48" s="42"/>
      <c r="H48" s="46"/>
      <c r="I48" s="20"/>
      <c r="J48" s="32"/>
    </row>
    <row r="49" spans="1:10" ht="143.25" customHeight="1">
      <c r="A49" s="57"/>
      <c r="B49" s="40"/>
      <c r="C49" s="440" t="s">
        <v>2166</v>
      </c>
      <c r="D49" s="652" t="s">
        <v>260</v>
      </c>
      <c r="E49" s="162">
        <v>1</v>
      </c>
      <c r="F49" s="909">
        <v>0</v>
      </c>
      <c r="G49" s="42">
        <f t="shared" si="0"/>
        <v>0</v>
      </c>
      <c r="H49" s="46"/>
      <c r="I49" s="20"/>
      <c r="J49" s="32"/>
    </row>
    <row r="50" spans="1:10" ht="12.75" customHeight="1">
      <c r="A50" s="40"/>
      <c r="B50" s="40"/>
      <c r="C50" s="161"/>
      <c r="D50" s="208"/>
      <c r="E50" s="162"/>
      <c r="F50" s="659"/>
      <c r="G50" s="42"/>
      <c r="H50" s="46"/>
      <c r="I50" s="20"/>
      <c r="J50" s="32"/>
    </row>
    <row r="51" spans="1:10" ht="29.25" customHeight="1">
      <c r="A51" s="57" t="s">
        <v>1856</v>
      </c>
      <c r="B51" s="40"/>
      <c r="C51" s="160" t="s">
        <v>1851</v>
      </c>
      <c r="D51" s="652"/>
      <c r="E51" s="162"/>
      <c r="F51" s="659"/>
      <c r="G51" s="42"/>
      <c r="H51" s="46"/>
      <c r="I51" s="20"/>
      <c r="J51" s="32"/>
    </row>
    <row r="52" spans="1:10" ht="138.75" customHeight="1">
      <c r="A52" s="57"/>
      <c r="B52" s="40"/>
      <c r="C52" s="440" t="s">
        <v>2167</v>
      </c>
      <c r="D52" s="652" t="s">
        <v>260</v>
      </c>
      <c r="E52" s="162">
        <v>1</v>
      </c>
      <c r="F52" s="909">
        <v>0</v>
      </c>
      <c r="G52" s="42">
        <f t="shared" si="0"/>
        <v>0</v>
      </c>
      <c r="H52" s="46"/>
      <c r="I52" s="20"/>
      <c r="J52" s="32"/>
    </row>
    <row r="53" spans="1:10" ht="12.75" customHeight="1">
      <c r="A53" s="40"/>
      <c r="B53" s="40"/>
      <c r="C53" s="161"/>
      <c r="D53" s="208"/>
      <c r="E53" s="162"/>
      <c r="F53" s="659"/>
      <c r="G53" s="42"/>
      <c r="H53" s="46"/>
      <c r="I53" s="20"/>
      <c r="J53" s="32"/>
    </row>
    <row r="54" spans="1:10" ht="12.75" customHeight="1">
      <c r="A54" s="57" t="s">
        <v>1865</v>
      </c>
      <c r="B54" s="40"/>
      <c r="C54" s="160" t="s">
        <v>1855</v>
      </c>
      <c r="D54" s="652"/>
      <c r="E54" s="251"/>
      <c r="F54" s="897"/>
      <c r="G54" s="42"/>
      <c r="H54" s="46"/>
      <c r="I54" s="20"/>
      <c r="J54" s="32"/>
    </row>
    <row r="55" spans="1:10" ht="156" customHeight="1">
      <c r="A55" s="57"/>
      <c r="B55" s="40"/>
      <c r="C55" s="440" t="s">
        <v>2151</v>
      </c>
      <c r="D55" s="901" t="s">
        <v>260</v>
      </c>
      <c r="E55" s="658">
        <f>8+5+6</f>
        <v>19</v>
      </c>
      <c r="F55" s="909">
        <v>0</v>
      </c>
      <c r="G55" s="659">
        <f t="shared" si="0"/>
        <v>0</v>
      </c>
      <c r="H55" s="46"/>
      <c r="I55" s="20"/>
      <c r="J55" s="32"/>
    </row>
    <row r="56" spans="1:10" ht="12.75" customHeight="1">
      <c r="A56" s="40"/>
      <c r="B56" s="40"/>
      <c r="C56" s="626"/>
      <c r="D56" s="711"/>
      <c r="E56" s="658"/>
      <c r="F56" s="659"/>
      <c r="G56" s="659"/>
      <c r="H56" s="46"/>
      <c r="I56" s="20"/>
      <c r="J56" s="32"/>
    </row>
    <row r="57" spans="1:10" ht="14.25" customHeight="1">
      <c r="A57" s="57" t="s">
        <v>1866</v>
      </c>
      <c r="B57" s="40"/>
      <c r="C57" s="160" t="s">
        <v>1863</v>
      </c>
      <c r="D57" s="901"/>
      <c r="E57" s="251"/>
      <c r="F57" s="897"/>
      <c r="G57" s="659"/>
      <c r="H57" s="46"/>
      <c r="I57" s="20"/>
      <c r="J57" s="32"/>
    </row>
    <row r="58" spans="1:10" ht="158.25" customHeight="1">
      <c r="A58" s="57"/>
      <c r="B58" s="40"/>
      <c r="C58" s="440" t="s">
        <v>2152</v>
      </c>
      <c r="D58" s="901" t="s">
        <v>260</v>
      </c>
      <c r="E58" s="658">
        <v>10</v>
      </c>
      <c r="F58" s="909">
        <v>0</v>
      </c>
      <c r="G58" s="659">
        <f t="shared" si="0"/>
        <v>0</v>
      </c>
      <c r="H58" s="46"/>
      <c r="I58" s="20"/>
      <c r="J58" s="32"/>
    </row>
    <row r="59" spans="1:10" ht="12.75" customHeight="1">
      <c r="A59" s="40"/>
      <c r="B59" s="40"/>
      <c r="C59" s="626"/>
      <c r="D59" s="711"/>
      <c r="E59" s="658"/>
      <c r="F59" s="659"/>
      <c r="G59" s="659"/>
      <c r="H59" s="46"/>
      <c r="I59" s="20"/>
      <c r="J59" s="32"/>
    </row>
    <row r="60" spans="1:10" ht="13.5" customHeight="1">
      <c r="A60" s="57" t="s">
        <v>1869</v>
      </c>
      <c r="B60" s="40"/>
      <c r="C60" s="160" t="s">
        <v>1864</v>
      </c>
      <c r="D60" s="901"/>
      <c r="E60" s="251"/>
      <c r="F60" s="897"/>
      <c r="G60" s="659"/>
      <c r="H60" s="46"/>
      <c r="I60" s="20"/>
      <c r="J60" s="32"/>
    </row>
    <row r="61" spans="1:10" ht="153.75" customHeight="1">
      <c r="A61" s="57"/>
      <c r="B61" s="40"/>
      <c r="C61" s="440" t="s">
        <v>2153</v>
      </c>
      <c r="D61" s="901" t="s">
        <v>260</v>
      </c>
      <c r="E61" s="658">
        <v>4</v>
      </c>
      <c r="F61" s="909">
        <v>0</v>
      </c>
      <c r="G61" s="659">
        <f t="shared" si="0"/>
        <v>0</v>
      </c>
      <c r="H61" s="46"/>
      <c r="I61" s="20"/>
      <c r="J61" s="32"/>
    </row>
    <row r="62" spans="1:10" ht="12.75" customHeight="1">
      <c r="A62" s="40"/>
      <c r="B62" s="40"/>
      <c r="C62" s="626"/>
      <c r="D62" s="711"/>
      <c r="E62" s="658"/>
      <c r="F62" s="659"/>
      <c r="G62" s="659"/>
      <c r="H62" s="46"/>
      <c r="I62" s="20"/>
      <c r="J62" s="32"/>
    </row>
    <row r="63" spans="1:10" ht="27" customHeight="1">
      <c r="A63" s="57" t="s">
        <v>1870</v>
      </c>
      <c r="B63" s="40"/>
      <c r="C63" s="160" t="s">
        <v>1867</v>
      </c>
      <c r="D63" s="901"/>
      <c r="E63" s="251"/>
      <c r="F63" s="897"/>
      <c r="G63" s="659"/>
      <c r="H63" s="46"/>
      <c r="I63" s="20"/>
      <c r="J63" s="32"/>
    </row>
    <row r="64" spans="1:10" ht="160.5" customHeight="1">
      <c r="A64" s="57"/>
      <c r="B64" s="40"/>
      <c r="C64" s="440" t="s">
        <v>2168</v>
      </c>
      <c r="D64" s="901" t="s">
        <v>260</v>
      </c>
      <c r="E64" s="658">
        <v>2</v>
      </c>
      <c r="F64" s="909">
        <v>0</v>
      </c>
      <c r="G64" s="659">
        <f t="shared" si="0"/>
        <v>0</v>
      </c>
      <c r="H64" s="46"/>
      <c r="I64" s="20"/>
      <c r="J64" s="32"/>
    </row>
    <row r="65" spans="1:11" ht="12.75" customHeight="1">
      <c r="A65" s="40"/>
      <c r="B65" s="40"/>
      <c r="C65" s="626"/>
      <c r="D65" s="711"/>
      <c r="E65" s="658"/>
      <c r="F65" s="659"/>
      <c r="G65" s="659"/>
      <c r="H65" s="46"/>
      <c r="I65" s="20"/>
      <c r="J65" s="32"/>
    </row>
    <row r="66" spans="1:11" ht="38.25">
      <c r="A66" s="57" t="s">
        <v>1873</v>
      </c>
      <c r="B66" s="40"/>
      <c r="C66" s="160" t="s">
        <v>1868</v>
      </c>
      <c r="D66" s="901"/>
      <c r="E66" s="251"/>
      <c r="F66" s="897"/>
      <c r="G66" s="659"/>
      <c r="H66" s="46"/>
      <c r="I66" s="20"/>
      <c r="J66" s="32"/>
    </row>
    <row r="67" spans="1:11" ht="191.25" customHeight="1">
      <c r="A67" s="57"/>
      <c r="B67" s="40"/>
      <c r="C67" s="440" t="s">
        <v>2154</v>
      </c>
      <c r="D67" s="901" t="s">
        <v>260</v>
      </c>
      <c r="E67" s="658">
        <v>2</v>
      </c>
      <c r="F67" s="909">
        <v>0</v>
      </c>
      <c r="G67" s="659">
        <f t="shared" si="0"/>
        <v>0</v>
      </c>
      <c r="H67" s="46"/>
      <c r="I67" s="20"/>
      <c r="J67" s="32"/>
    </row>
    <row r="68" spans="1:11" ht="12.75" customHeight="1">
      <c r="A68" s="40"/>
      <c r="B68" s="40"/>
      <c r="C68" s="626"/>
      <c r="D68" s="711"/>
      <c r="E68" s="658"/>
      <c r="F68" s="659"/>
      <c r="G68" s="659"/>
      <c r="H68" s="46"/>
      <c r="I68" s="20"/>
      <c r="J68" s="32"/>
    </row>
    <row r="69" spans="1:11" ht="27" customHeight="1">
      <c r="A69" s="57" t="s">
        <v>1874</v>
      </c>
      <c r="B69" s="40"/>
      <c r="C69" s="160" t="s">
        <v>1871</v>
      </c>
      <c r="D69" s="901"/>
      <c r="E69" s="251"/>
      <c r="F69" s="897"/>
      <c r="G69" s="659"/>
      <c r="H69" s="46"/>
      <c r="I69" s="20"/>
      <c r="J69" s="32"/>
    </row>
    <row r="70" spans="1:11" ht="160.5" customHeight="1">
      <c r="A70" s="57"/>
      <c r="B70" s="40"/>
      <c r="C70" s="440" t="s">
        <v>2155</v>
      </c>
      <c r="D70" s="901" t="s">
        <v>260</v>
      </c>
      <c r="E70" s="658">
        <v>6</v>
      </c>
      <c r="F70" s="909">
        <v>0</v>
      </c>
      <c r="G70" s="659">
        <f t="shared" si="0"/>
        <v>0</v>
      </c>
      <c r="H70" s="46"/>
      <c r="I70" s="20"/>
      <c r="J70" s="32"/>
    </row>
    <row r="71" spans="1:11" ht="12.75" customHeight="1">
      <c r="A71" s="40"/>
      <c r="B71" s="40"/>
      <c r="C71" s="626"/>
      <c r="D71" s="711"/>
      <c r="E71" s="658"/>
      <c r="F71" s="659"/>
      <c r="G71" s="659"/>
      <c r="H71" s="46"/>
      <c r="I71" s="20"/>
      <c r="J71" s="32"/>
    </row>
    <row r="72" spans="1:11" ht="29.25" customHeight="1">
      <c r="A72" s="57" t="s">
        <v>1875</v>
      </c>
      <c r="B72" s="40"/>
      <c r="C72" s="160" t="s">
        <v>1872</v>
      </c>
      <c r="D72" s="901"/>
      <c r="E72" s="251"/>
      <c r="F72" s="897"/>
      <c r="G72" s="659"/>
      <c r="H72" s="46"/>
      <c r="I72" s="20"/>
      <c r="J72" s="32"/>
    </row>
    <row r="73" spans="1:11" ht="156.75" customHeight="1">
      <c r="A73" s="57"/>
      <c r="B73" s="40"/>
      <c r="C73" s="440" t="s">
        <v>2169</v>
      </c>
      <c r="D73" s="901" t="s">
        <v>260</v>
      </c>
      <c r="E73" s="658">
        <v>6</v>
      </c>
      <c r="F73" s="909">
        <v>0</v>
      </c>
      <c r="G73" s="659">
        <f t="shared" si="0"/>
        <v>0</v>
      </c>
      <c r="H73" s="46"/>
      <c r="I73" s="20"/>
      <c r="J73" s="32"/>
    </row>
    <row r="74" spans="1:11" ht="12.75" customHeight="1">
      <c r="A74" s="40"/>
      <c r="B74" s="40"/>
      <c r="C74" s="626"/>
      <c r="D74" s="711"/>
      <c r="E74" s="658"/>
      <c r="F74" s="659"/>
      <c r="G74" s="659"/>
      <c r="H74" s="46"/>
      <c r="I74" s="20"/>
      <c r="J74" s="32"/>
    </row>
    <row r="75" spans="1:11" ht="16.5" customHeight="1">
      <c r="A75" s="57"/>
      <c r="B75" s="40"/>
      <c r="C75" s="160"/>
      <c r="D75" s="652"/>
      <c r="E75" s="162"/>
      <c r="F75" s="659"/>
      <c r="G75" s="42"/>
      <c r="H75" s="46"/>
      <c r="I75" s="20"/>
      <c r="J75" s="32"/>
    </row>
    <row r="76" spans="1:11" ht="15.75">
      <c r="A76" s="154" t="s">
        <v>1797</v>
      </c>
      <c r="B76" s="137"/>
      <c r="C76" s="137" t="s">
        <v>307</v>
      </c>
      <c r="D76" s="209"/>
      <c r="E76" s="216"/>
      <c r="F76" s="900"/>
      <c r="G76" s="370">
        <f>SUM(G9:G75)</f>
        <v>0</v>
      </c>
      <c r="H76" s="142"/>
      <c r="J76" s="1"/>
      <c r="K76" s="30"/>
    </row>
    <row r="77" spans="1:11">
      <c r="C77" s="30"/>
      <c r="H77" s="142"/>
      <c r="J77" s="1"/>
      <c r="K77" s="30"/>
    </row>
    <row r="78" spans="1:11">
      <c r="C78" s="30"/>
      <c r="D78" s="206"/>
      <c r="E78" s="206"/>
      <c r="F78" s="424"/>
      <c r="G78" s="32"/>
      <c r="H78" s="142"/>
      <c r="J78" s="1"/>
      <c r="K78" s="30"/>
    </row>
    <row r="79" spans="1:11">
      <c r="C79" s="30"/>
      <c r="D79" s="206"/>
      <c r="E79" s="206"/>
      <c r="F79" s="424"/>
      <c r="J79" s="1"/>
      <c r="K79" s="30"/>
    </row>
    <row r="80" spans="1:11">
      <c r="C80" s="30"/>
      <c r="D80" s="206"/>
      <c r="E80" s="206"/>
      <c r="F80" s="424"/>
      <c r="J80" s="1"/>
      <c r="K80" s="30"/>
    </row>
    <row r="81" spans="3:11">
      <c r="C81" s="30"/>
      <c r="D81" s="206"/>
      <c r="E81" s="206"/>
      <c r="F81" s="424"/>
      <c r="H81" s="142"/>
      <c r="J81" s="1"/>
      <c r="K81" s="30"/>
    </row>
    <row r="82" spans="3:11" ht="15" customHeight="1">
      <c r="C82" s="30"/>
      <c r="D82" s="206"/>
      <c r="E82" s="206"/>
      <c r="F82" s="424"/>
      <c r="H82" s="142"/>
      <c r="J82" s="1"/>
      <c r="K82" s="30"/>
    </row>
    <row r="83" spans="3:11" ht="15.75" customHeight="1">
      <c r="D83" s="206"/>
      <c r="E83" s="206"/>
      <c r="F83" s="424"/>
      <c r="H83" s="142"/>
      <c r="J83" s="1"/>
      <c r="K83" s="30"/>
    </row>
    <row r="84" spans="3:11">
      <c r="J84" s="1"/>
      <c r="K84" s="30"/>
    </row>
    <row r="85" spans="3:11">
      <c r="J85" s="1"/>
      <c r="K85" s="30"/>
    </row>
    <row r="86" spans="3:11">
      <c r="H86" s="142"/>
      <c r="J86" s="1"/>
      <c r="K86" s="30"/>
    </row>
    <row r="87" spans="3:11" ht="68.25" customHeight="1">
      <c r="C87" s="30"/>
      <c r="H87" s="142"/>
      <c r="J87" s="1"/>
      <c r="K87" s="30"/>
    </row>
    <row r="88" spans="3:11" ht="17.25" customHeight="1">
      <c r="C88" s="30"/>
      <c r="D88" s="206"/>
      <c r="E88" s="206"/>
      <c r="F88" s="424"/>
      <c r="H88" s="142"/>
      <c r="J88" s="1"/>
      <c r="K88" s="30"/>
    </row>
    <row r="89" spans="3:11" ht="17.25" customHeight="1">
      <c r="C89" s="30"/>
      <c r="D89" s="206"/>
      <c r="E89" s="206"/>
      <c r="F89" s="424"/>
      <c r="H89" s="142"/>
      <c r="J89" s="1"/>
      <c r="K89" s="30"/>
    </row>
    <row r="90" spans="3:11" ht="85.5" customHeight="1">
      <c r="C90" s="30"/>
      <c r="D90" s="206"/>
      <c r="E90" s="206"/>
      <c r="F90" s="424"/>
      <c r="H90" s="142"/>
      <c r="J90" s="1"/>
      <c r="K90" s="30"/>
    </row>
    <row r="91" spans="3:11" ht="17.25" customHeight="1">
      <c r="C91" s="30"/>
      <c r="D91" s="206"/>
      <c r="E91" s="206"/>
      <c r="F91" s="424"/>
      <c r="H91" s="142"/>
      <c r="J91" s="1"/>
      <c r="K91" s="30"/>
    </row>
    <row r="92" spans="3:11" ht="17.25" customHeight="1">
      <c r="C92" s="30"/>
      <c r="D92" s="206"/>
      <c r="E92" s="206"/>
      <c r="F92" s="424"/>
      <c r="H92" s="142"/>
      <c r="J92" s="1"/>
      <c r="K92" s="30"/>
    </row>
    <row r="93" spans="3:11" ht="23.25" customHeight="1">
      <c r="C93" s="30"/>
      <c r="D93" s="206"/>
      <c r="E93" s="206"/>
      <c r="F93" s="424"/>
      <c r="H93" s="142"/>
      <c r="J93" s="1"/>
      <c r="K93" s="30"/>
    </row>
    <row r="94" spans="3:11" ht="17.25" customHeight="1">
      <c r="C94" s="30"/>
      <c r="D94" s="206"/>
      <c r="E94" s="206"/>
      <c r="F94" s="424"/>
      <c r="H94" s="142"/>
      <c r="J94" s="1"/>
      <c r="K94" s="30"/>
    </row>
    <row r="95" spans="3:11" ht="17.25" customHeight="1">
      <c r="C95" s="30"/>
      <c r="D95" s="206"/>
      <c r="E95" s="206"/>
      <c r="F95" s="424"/>
      <c r="H95" s="142"/>
      <c r="J95" s="1"/>
      <c r="K95" s="30"/>
    </row>
    <row r="96" spans="3:11">
      <c r="C96" s="30"/>
      <c r="D96" s="206"/>
      <c r="E96" s="206"/>
      <c r="F96" s="424"/>
      <c r="J96" s="1"/>
      <c r="K96" s="30"/>
    </row>
    <row r="97" spans="3:11">
      <c r="C97" s="30"/>
      <c r="D97" s="206"/>
      <c r="E97" s="206"/>
      <c r="F97" s="424"/>
      <c r="J97" s="1"/>
      <c r="K97" s="30"/>
    </row>
    <row r="98" spans="3:11">
      <c r="C98" s="30"/>
      <c r="D98" s="206"/>
      <c r="E98" s="206"/>
      <c r="F98" s="424"/>
      <c r="H98" s="142"/>
      <c r="J98" s="1"/>
      <c r="K98" s="30"/>
    </row>
    <row r="99" spans="3:11" ht="52.5" customHeight="1">
      <c r="C99" s="30"/>
      <c r="D99" s="206"/>
      <c r="E99" s="206"/>
      <c r="F99" s="424"/>
      <c r="H99" s="142"/>
      <c r="J99" s="1"/>
      <c r="K99" s="30"/>
    </row>
    <row r="100" spans="3:11" ht="63.75" customHeight="1">
      <c r="C100" s="30"/>
      <c r="D100" s="206"/>
      <c r="E100" s="206"/>
      <c r="F100" s="424"/>
      <c r="H100" s="142"/>
      <c r="J100" s="1"/>
      <c r="K100" s="30"/>
    </row>
    <row r="101" spans="3:11">
      <c r="C101" s="30"/>
      <c r="D101" s="206"/>
      <c r="E101" s="206"/>
      <c r="F101" s="424"/>
      <c r="J101" s="1"/>
      <c r="K101" s="30"/>
    </row>
    <row r="102" spans="3:11">
      <c r="C102" s="30"/>
      <c r="D102" s="206"/>
      <c r="E102" s="206"/>
      <c r="F102" s="424"/>
      <c r="J102" s="1"/>
      <c r="K102" s="30"/>
    </row>
    <row r="103" spans="3:11">
      <c r="C103" s="30"/>
      <c r="D103" s="206"/>
      <c r="E103" s="206"/>
      <c r="F103" s="424"/>
      <c r="H103" s="142"/>
      <c r="J103" s="1"/>
      <c r="K103" s="30"/>
    </row>
    <row r="104" spans="3:11" ht="67.5" customHeight="1">
      <c r="C104" s="30"/>
      <c r="D104" s="206"/>
      <c r="E104" s="206"/>
      <c r="F104" s="424"/>
      <c r="H104" s="142"/>
      <c r="J104" s="1"/>
      <c r="K104" s="30"/>
    </row>
    <row r="105" spans="3:11" ht="63.75" customHeight="1">
      <c r="C105" s="30"/>
      <c r="D105" s="206"/>
      <c r="E105" s="206"/>
      <c r="F105" s="424"/>
      <c r="H105" s="142"/>
      <c r="J105" s="1"/>
      <c r="K105" s="30"/>
    </row>
    <row r="106" spans="3:11">
      <c r="C106" s="30"/>
      <c r="D106" s="206"/>
      <c r="E106" s="206"/>
      <c r="F106" s="424"/>
      <c r="J106" s="1"/>
      <c r="K106" s="30"/>
    </row>
    <row r="107" spans="3:11">
      <c r="C107" s="30"/>
      <c r="D107" s="206"/>
      <c r="E107" s="206"/>
      <c r="F107" s="424"/>
      <c r="J107" s="1"/>
      <c r="K107" s="30"/>
    </row>
    <row r="108" spans="3:11">
      <c r="C108" s="30"/>
      <c r="D108" s="206"/>
      <c r="E108" s="206"/>
      <c r="F108" s="424"/>
      <c r="H108" s="142"/>
      <c r="J108" s="1"/>
      <c r="K108" s="30"/>
    </row>
    <row r="109" spans="3:11" ht="66" customHeight="1">
      <c r="C109" s="30"/>
      <c r="D109" s="206"/>
      <c r="E109" s="206"/>
      <c r="F109" s="424"/>
      <c r="H109" s="142"/>
      <c r="J109" s="1"/>
      <c r="K109" s="30"/>
    </row>
    <row r="110" spans="3:11" ht="63.75" customHeight="1">
      <c r="C110" s="30"/>
      <c r="D110" s="206"/>
      <c r="E110" s="206"/>
      <c r="F110" s="424"/>
      <c r="H110" s="142"/>
      <c r="J110" s="1"/>
      <c r="K110" s="30"/>
    </row>
    <row r="111" spans="3:11">
      <c r="C111" s="30"/>
      <c r="D111" s="206"/>
      <c r="E111" s="206"/>
      <c r="F111" s="424"/>
      <c r="J111" s="1"/>
      <c r="K111" s="30"/>
    </row>
    <row r="112" spans="3:11">
      <c r="C112" s="30"/>
      <c r="D112" s="206"/>
      <c r="E112" s="206"/>
      <c r="F112" s="424"/>
      <c r="J112" s="1"/>
      <c r="K112" s="30"/>
    </row>
    <row r="113" spans="3:11">
      <c r="C113" s="30"/>
      <c r="D113" s="206"/>
      <c r="E113" s="206"/>
      <c r="F113" s="424"/>
      <c r="H113" s="142"/>
      <c r="J113" s="1"/>
      <c r="K113" s="30"/>
    </row>
    <row r="114" spans="3:11" ht="67.5" customHeight="1">
      <c r="C114" s="30"/>
      <c r="D114" s="206"/>
      <c r="E114" s="206"/>
      <c r="F114" s="424"/>
      <c r="H114" s="142"/>
      <c r="J114" s="1"/>
      <c r="K114" s="30"/>
    </row>
    <row r="115" spans="3:11" ht="63.75" customHeight="1">
      <c r="C115" s="30"/>
      <c r="D115" s="206"/>
      <c r="E115" s="206"/>
      <c r="F115" s="424"/>
      <c r="H115" s="142"/>
      <c r="J115" s="1"/>
      <c r="K115" s="30"/>
    </row>
    <row r="116" spans="3:11">
      <c r="C116" s="30"/>
      <c r="D116" s="206"/>
      <c r="E116" s="206"/>
      <c r="F116" s="424"/>
      <c r="J116" s="1"/>
      <c r="K116" s="30"/>
    </row>
    <row r="117" spans="3:11">
      <c r="C117" s="30"/>
      <c r="D117" s="206"/>
      <c r="E117" s="206"/>
      <c r="F117" s="424"/>
      <c r="J117" s="1"/>
      <c r="K117" s="30"/>
    </row>
    <row r="118" spans="3:11">
      <c r="C118" s="30"/>
      <c r="D118" s="206"/>
      <c r="E118" s="206"/>
      <c r="F118" s="424"/>
      <c r="H118" s="142"/>
      <c r="J118" s="1"/>
      <c r="K118" s="30"/>
    </row>
    <row r="119" spans="3:11" ht="67.5" customHeight="1">
      <c r="C119" s="30"/>
      <c r="D119" s="206"/>
      <c r="E119" s="206"/>
      <c r="F119" s="424"/>
      <c r="H119" s="142"/>
      <c r="J119" s="1"/>
      <c r="K119" s="30"/>
    </row>
    <row r="120" spans="3:11" ht="63.75" customHeight="1">
      <c r="C120" s="30"/>
      <c r="D120" s="206"/>
      <c r="E120" s="206"/>
      <c r="F120" s="424"/>
      <c r="H120" s="142"/>
      <c r="J120" s="1"/>
      <c r="K120" s="30"/>
    </row>
    <row r="121" spans="3:11">
      <c r="C121" s="30"/>
      <c r="D121" s="206"/>
      <c r="E121" s="206"/>
      <c r="F121" s="424"/>
      <c r="J121" s="1"/>
      <c r="K121" s="30"/>
    </row>
    <row r="122" spans="3:11">
      <c r="C122" s="30"/>
      <c r="D122" s="206"/>
      <c r="E122" s="206"/>
      <c r="F122" s="424"/>
      <c r="J122" s="1"/>
      <c r="K122" s="30"/>
    </row>
    <row r="123" spans="3:11">
      <c r="C123" s="30"/>
      <c r="D123" s="206"/>
      <c r="E123" s="206"/>
      <c r="F123" s="424"/>
      <c r="H123" s="142"/>
      <c r="J123" s="1"/>
      <c r="K123" s="30"/>
    </row>
    <row r="124" spans="3:11" ht="42.75" customHeight="1">
      <c r="C124" s="30"/>
      <c r="D124" s="206"/>
      <c r="E124" s="206"/>
      <c r="F124" s="424"/>
      <c r="H124" s="142"/>
      <c r="J124" s="1"/>
      <c r="K124" s="30"/>
    </row>
    <row r="125" spans="3:11" ht="63.75" customHeight="1">
      <c r="C125" s="30"/>
      <c r="D125" s="206"/>
      <c r="E125" s="206"/>
      <c r="F125" s="424"/>
      <c r="H125" s="142"/>
      <c r="J125" s="1"/>
      <c r="K125" s="30"/>
    </row>
    <row r="126" spans="3:11">
      <c r="C126" s="30"/>
      <c r="D126" s="206"/>
      <c r="E126" s="206"/>
      <c r="F126" s="424"/>
      <c r="J126" s="1"/>
      <c r="K126" s="30"/>
    </row>
    <row r="127" spans="3:11">
      <c r="C127" s="30"/>
      <c r="D127" s="206"/>
      <c r="E127" s="206"/>
      <c r="F127" s="424"/>
      <c r="J127" s="1"/>
      <c r="K127" s="30"/>
    </row>
    <row r="128" spans="3:11">
      <c r="C128" s="30"/>
      <c r="D128" s="206"/>
      <c r="E128" s="206"/>
      <c r="F128" s="424"/>
      <c r="H128" s="142"/>
      <c r="J128" s="1"/>
      <c r="K128" s="30"/>
    </row>
    <row r="129" spans="3:11" ht="44.25" customHeight="1">
      <c r="C129" s="30"/>
      <c r="D129" s="206"/>
      <c r="E129" s="206"/>
      <c r="F129" s="424"/>
      <c r="H129" s="142"/>
      <c r="J129" s="1"/>
      <c r="K129" s="30"/>
    </row>
    <row r="130" spans="3:11" ht="63.75" customHeight="1">
      <c r="C130" s="30"/>
      <c r="D130" s="206"/>
      <c r="E130" s="206"/>
      <c r="F130" s="424"/>
      <c r="H130" s="142"/>
      <c r="J130" s="1"/>
      <c r="K130" s="30"/>
    </row>
    <row r="131" spans="3:11">
      <c r="C131" s="30"/>
      <c r="D131" s="206"/>
      <c r="E131" s="206"/>
      <c r="F131" s="424"/>
      <c r="J131" s="1"/>
      <c r="K131" s="30"/>
    </row>
    <row r="132" spans="3:11">
      <c r="C132" s="30"/>
      <c r="D132" s="206"/>
      <c r="E132" s="206"/>
      <c r="F132" s="424"/>
      <c r="J132" s="1"/>
      <c r="K132" s="30"/>
    </row>
    <row r="133" spans="3:11">
      <c r="C133" s="30"/>
      <c r="D133" s="206"/>
      <c r="E133" s="206"/>
      <c r="F133" s="424"/>
      <c r="H133" s="142"/>
      <c r="J133" s="1"/>
      <c r="K133" s="30"/>
    </row>
    <row r="134" spans="3:11" ht="39.75" customHeight="1">
      <c r="C134" s="30"/>
      <c r="D134" s="206"/>
      <c r="E134" s="206"/>
      <c r="F134" s="424"/>
      <c r="H134" s="142"/>
      <c r="J134" s="1"/>
      <c r="K134" s="30"/>
    </row>
    <row r="135" spans="3:11" ht="67.5" customHeight="1">
      <c r="C135" s="30"/>
      <c r="D135" s="206"/>
      <c r="E135" s="206"/>
      <c r="F135" s="424"/>
      <c r="H135" s="142"/>
      <c r="J135" s="1"/>
      <c r="K135" s="30"/>
    </row>
    <row r="136" spans="3:11">
      <c r="C136" s="30"/>
      <c r="D136" s="206"/>
      <c r="E136" s="206"/>
      <c r="F136" s="424"/>
      <c r="J136" s="1"/>
      <c r="K136" s="30"/>
    </row>
    <row r="137" spans="3:11">
      <c r="C137" s="30"/>
      <c r="D137" s="206"/>
      <c r="E137" s="206"/>
      <c r="F137" s="424"/>
      <c r="J137" s="1"/>
      <c r="K137" s="30"/>
    </row>
    <row r="138" spans="3:11">
      <c r="C138" s="30"/>
      <c r="D138" s="206"/>
      <c r="E138" s="206"/>
      <c r="F138" s="424"/>
      <c r="H138" s="142"/>
      <c r="J138" s="1"/>
      <c r="K138" s="30"/>
    </row>
    <row r="139" spans="3:11" ht="39.75" customHeight="1">
      <c r="C139" s="30"/>
      <c r="D139" s="206"/>
      <c r="E139" s="206"/>
      <c r="F139" s="424"/>
      <c r="H139" s="142"/>
      <c r="J139" s="1"/>
      <c r="K139" s="30"/>
    </row>
    <row r="140" spans="3:11" ht="67.5" customHeight="1">
      <c r="C140" s="30"/>
      <c r="D140" s="206"/>
      <c r="E140" s="206"/>
      <c r="F140" s="424"/>
      <c r="H140" s="142"/>
      <c r="J140" s="1"/>
      <c r="K140" s="30"/>
    </row>
    <row r="141" spans="3:11">
      <c r="C141" s="30"/>
      <c r="D141" s="206"/>
      <c r="E141" s="206"/>
      <c r="F141" s="424"/>
      <c r="J141" s="1"/>
      <c r="K141" s="30"/>
    </row>
    <row r="142" spans="3:11">
      <c r="C142" s="30"/>
      <c r="D142" s="206"/>
      <c r="E142" s="206"/>
      <c r="F142" s="424"/>
      <c r="J142" s="1"/>
      <c r="K142" s="30"/>
    </row>
    <row r="143" spans="3:11">
      <c r="C143" s="30"/>
      <c r="D143" s="206"/>
      <c r="E143" s="206"/>
      <c r="F143" s="424"/>
      <c r="H143" s="142"/>
      <c r="J143" s="1"/>
      <c r="K143" s="30"/>
    </row>
    <row r="144" spans="3:11" ht="39" customHeight="1">
      <c r="C144" s="30"/>
      <c r="D144" s="206"/>
      <c r="E144" s="206"/>
      <c r="F144" s="424"/>
      <c r="H144" s="142"/>
      <c r="J144" s="1"/>
      <c r="K144" s="30"/>
    </row>
    <row r="145" spans="3:11" ht="66" customHeight="1">
      <c r="C145" s="30"/>
      <c r="D145" s="206"/>
      <c r="E145" s="206"/>
      <c r="F145" s="424"/>
      <c r="H145" s="142"/>
      <c r="J145" s="1"/>
      <c r="K145" s="30"/>
    </row>
    <row r="146" spans="3:11">
      <c r="C146" s="30"/>
      <c r="D146" s="206"/>
      <c r="E146" s="206"/>
      <c r="F146" s="424"/>
      <c r="J146" s="1"/>
      <c r="K146" s="30"/>
    </row>
    <row r="147" spans="3:11">
      <c r="C147" s="30"/>
      <c r="D147" s="206"/>
      <c r="E147" s="206"/>
      <c r="F147" s="424"/>
      <c r="J147" s="1"/>
      <c r="K147" s="30"/>
    </row>
    <row r="148" spans="3:11">
      <c r="C148" s="30"/>
      <c r="D148" s="206"/>
      <c r="E148" s="206"/>
      <c r="F148" s="424"/>
      <c r="H148" s="142"/>
      <c r="J148" s="1"/>
      <c r="K148" s="30"/>
    </row>
    <row r="149" spans="3:11" ht="39" customHeight="1">
      <c r="C149" s="30"/>
      <c r="D149" s="206"/>
      <c r="E149" s="206"/>
      <c r="F149" s="424"/>
      <c r="H149" s="142"/>
      <c r="J149" s="1"/>
      <c r="K149" s="30"/>
    </row>
    <row r="150" spans="3:11" ht="63.75" customHeight="1">
      <c r="C150" s="30"/>
      <c r="D150" s="206"/>
      <c r="E150" s="206"/>
      <c r="F150" s="424"/>
      <c r="H150" s="142"/>
      <c r="J150" s="1"/>
      <c r="K150" s="30"/>
    </row>
    <row r="151" spans="3:11">
      <c r="C151" s="30"/>
      <c r="D151" s="206"/>
      <c r="E151" s="206"/>
      <c r="F151" s="424"/>
      <c r="J151" s="1"/>
      <c r="K151" s="30"/>
    </row>
    <row r="152" spans="3:11">
      <c r="C152" s="30"/>
      <c r="D152" s="206"/>
      <c r="E152" s="206"/>
      <c r="F152" s="424"/>
      <c r="J152" s="1"/>
      <c r="K152" s="30"/>
    </row>
    <row r="153" spans="3:11">
      <c r="C153" s="30"/>
      <c r="D153" s="206"/>
      <c r="E153" s="206"/>
      <c r="F153" s="424"/>
      <c r="H153" s="142"/>
      <c r="J153" s="1"/>
      <c r="K153" s="30"/>
    </row>
    <row r="154" spans="3:11" ht="78" customHeight="1">
      <c r="C154" s="30"/>
      <c r="D154" s="206"/>
      <c r="E154" s="206"/>
      <c r="F154" s="424"/>
      <c r="J154" s="1"/>
      <c r="K154" s="30"/>
    </row>
    <row r="155" spans="3:11">
      <c r="C155" s="30"/>
      <c r="D155" s="206"/>
      <c r="E155" s="206"/>
      <c r="F155" s="424"/>
      <c r="J155" s="1"/>
      <c r="K155" s="30"/>
    </row>
    <row r="156" spans="3:11">
      <c r="C156" s="30"/>
      <c r="D156" s="206"/>
      <c r="E156" s="206"/>
      <c r="F156" s="424"/>
      <c r="J156" s="1"/>
      <c r="K156" s="30"/>
    </row>
    <row r="157" spans="3:11">
      <c r="C157" s="30"/>
      <c r="D157" s="206"/>
      <c r="E157" s="206"/>
      <c r="F157" s="424"/>
      <c r="H157" s="142"/>
      <c r="J157" s="1"/>
      <c r="K157" s="30"/>
    </row>
    <row r="158" spans="3:11" ht="79.5" customHeight="1">
      <c r="C158" s="30"/>
      <c r="D158" s="206"/>
      <c r="E158" s="206"/>
      <c r="F158" s="424"/>
      <c r="J158" s="1"/>
      <c r="K158" s="30"/>
    </row>
    <row r="159" spans="3:11">
      <c r="C159" s="30"/>
      <c r="D159" s="206"/>
      <c r="E159" s="206"/>
      <c r="F159" s="424"/>
      <c r="J159" s="1"/>
      <c r="K159" s="30"/>
    </row>
    <row r="160" spans="3:11" ht="13.5" customHeight="1">
      <c r="C160" s="30"/>
      <c r="D160" s="206"/>
      <c r="E160" s="206"/>
      <c r="F160" s="424"/>
      <c r="J160" s="1"/>
      <c r="K160" s="30"/>
    </row>
    <row r="161" spans="3:11">
      <c r="C161" s="30"/>
      <c r="D161" s="206"/>
      <c r="E161" s="206"/>
      <c r="F161" s="424"/>
      <c r="H161" s="142"/>
      <c r="J161" s="1"/>
      <c r="K161" s="30"/>
    </row>
    <row r="162" spans="3:11" ht="79.5" customHeight="1">
      <c r="C162" s="30"/>
      <c r="D162" s="206"/>
      <c r="E162" s="206"/>
      <c r="F162" s="424"/>
      <c r="J162" s="1"/>
      <c r="K162" s="30"/>
    </row>
    <row r="163" spans="3:11">
      <c r="C163" s="30"/>
      <c r="D163" s="206"/>
      <c r="E163" s="206"/>
      <c r="F163" s="424"/>
      <c r="J163" s="1"/>
      <c r="K163" s="30"/>
    </row>
    <row r="164" spans="3:11">
      <c r="C164" s="30"/>
      <c r="D164" s="206"/>
      <c r="E164" s="206"/>
      <c r="F164" s="424"/>
      <c r="J164" s="1"/>
      <c r="K164" s="30"/>
    </row>
    <row r="165" spans="3:11" ht="12" customHeight="1">
      <c r="C165" s="30"/>
      <c r="D165" s="206"/>
      <c r="E165" s="206"/>
      <c r="F165" s="424"/>
      <c r="H165" s="142"/>
      <c r="I165" s="46"/>
      <c r="J165" s="20"/>
      <c r="K165" s="32"/>
    </row>
    <row r="166" spans="3:11" ht="26.25" customHeight="1">
      <c r="C166" s="30"/>
      <c r="D166" s="206"/>
      <c r="E166" s="206"/>
      <c r="F166" s="424"/>
      <c r="H166" s="142"/>
      <c r="I166" s="46"/>
      <c r="J166" s="20"/>
      <c r="K166" s="32"/>
    </row>
    <row r="167" spans="3:11" ht="12.75" customHeight="1">
      <c r="C167" s="30"/>
      <c r="D167" s="206"/>
      <c r="E167" s="206"/>
      <c r="F167" s="424"/>
      <c r="H167" s="142"/>
      <c r="I167" s="46"/>
      <c r="J167" s="20"/>
      <c r="K167" s="32"/>
    </row>
    <row r="168" spans="3:11" ht="12.75" customHeight="1">
      <c r="C168" s="30"/>
      <c r="D168" s="206"/>
      <c r="E168" s="206"/>
      <c r="F168" s="424"/>
      <c r="H168" s="142"/>
      <c r="I168" s="46"/>
      <c r="J168" s="20"/>
      <c r="K168" s="32"/>
    </row>
    <row r="169" spans="3:11" ht="12" customHeight="1">
      <c r="C169" s="30"/>
      <c r="D169" s="206"/>
      <c r="E169" s="206"/>
      <c r="F169" s="424"/>
      <c r="H169" s="142"/>
      <c r="I169" s="46"/>
      <c r="J169" s="20"/>
      <c r="K169" s="32"/>
    </row>
    <row r="170" spans="3:11" ht="14.25" customHeight="1">
      <c r="C170" s="30"/>
      <c r="D170" s="206"/>
      <c r="E170" s="206"/>
      <c r="F170" s="424"/>
      <c r="H170" s="142"/>
      <c r="I170" s="46"/>
      <c r="J170" s="20"/>
      <c r="K170" s="32"/>
    </row>
    <row r="171" spans="3:11" ht="27" customHeight="1">
      <c r="C171" s="30"/>
      <c r="D171" s="206"/>
      <c r="E171" s="206"/>
      <c r="F171" s="424"/>
      <c r="H171" s="142"/>
      <c r="I171" s="46"/>
      <c r="J171" s="20"/>
      <c r="K171" s="32"/>
    </row>
    <row r="172" spans="3:11" ht="13.5" customHeight="1">
      <c r="C172" s="30"/>
      <c r="D172" s="206"/>
      <c r="E172" s="206"/>
      <c r="F172" s="424"/>
      <c r="H172" s="142"/>
      <c r="I172" s="46"/>
      <c r="J172" s="20"/>
      <c r="K172" s="32"/>
    </row>
    <row r="173" spans="3:11" ht="12.75" customHeight="1">
      <c r="C173" s="30"/>
      <c r="D173" s="206"/>
      <c r="E173" s="206"/>
      <c r="F173" s="424"/>
      <c r="H173" s="42"/>
      <c r="I173" s="46"/>
      <c r="J173" s="20"/>
      <c r="K173" s="32"/>
    </row>
    <row r="174" spans="3:11">
      <c r="C174" s="30"/>
      <c r="D174" s="206"/>
      <c r="E174" s="206"/>
      <c r="F174" s="424"/>
      <c r="J174" s="1"/>
      <c r="K174" s="30"/>
    </row>
    <row r="175" spans="3:11">
      <c r="C175" s="30"/>
      <c r="D175" s="206"/>
      <c r="E175" s="206"/>
      <c r="F175" s="424"/>
      <c r="J175" s="1"/>
      <c r="K175" s="30"/>
    </row>
    <row r="176" spans="3:11">
      <c r="C176" s="30"/>
      <c r="D176" s="206"/>
      <c r="E176" s="206"/>
      <c r="F176" s="424"/>
      <c r="J176" s="1"/>
      <c r="K176" s="30"/>
    </row>
    <row r="177" spans="3:11" ht="14.25" customHeight="1">
      <c r="C177" s="30"/>
      <c r="D177" s="206"/>
      <c r="E177" s="206"/>
      <c r="F177" s="424"/>
      <c r="H177" s="46"/>
      <c r="I177" s="20"/>
      <c r="J177" s="32"/>
    </row>
    <row r="178" spans="3:11" ht="68.25" customHeight="1">
      <c r="C178" s="30"/>
      <c r="D178" s="206"/>
      <c r="E178" s="206"/>
      <c r="F178" s="424"/>
      <c r="H178" s="46"/>
      <c r="I178" s="20"/>
      <c r="J178" s="32"/>
    </row>
    <row r="179" spans="3:11" ht="13.5" customHeight="1">
      <c r="C179" s="30"/>
      <c r="D179" s="206"/>
      <c r="E179" s="206"/>
      <c r="F179" s="424"/>
      <c r="H179" s="46"/>
      <c r="I179" s="20"/>
      <c r="J179" s="32"/>
    </row>
    <row r="180" spans="3:11">
      <c r="C180" s="30"/>
      <c r="D180" s="206"/>
      <c r="E180" s="206"/>
      <c r="F180" s="424"/>
      <c r="J180" s="1"/>
      <c r="K180" s="30"/>
    </row>
    <row r="181" spans="3:11" ht="13.5" customHeight="1">
      <c r="C181" s="30"/>
      <c r="D181" s="206"/>
      <c r="E181" s="206"/>
      <c r="F181" s="424"/>
      <c r="J181" s="1"/>
    </row>
    <row r="182" spans="3:11" ht="15" customHeight="1">
      <c r="C182" s="30"/>
      <c r="D182" s="206"/>
      <c r="E182" s="206"/>
      <c r="F182" s="424"/>
      <c r="J182" s="1"/>
    </row>
    <row r="183" spans="3:11">
      <c r="C183" s="30"/>
      <c r="D183" s="206"/>
      <c r="E183" s="206"/>
      <c r="F183" s="424"/>
      <c r="J183" s="1"/>
    </row>
    <row r="184" spans="3:11" ht="13.5" customHeight="1">
      <c r="C184" s="30"/>
      <c r="D184" s="206"/>
      <c r="E184" s="206"/>
      <c r="F184" s="424"/>
      <c r="J184" s="1"/>
    </row>
    <row r="185" spans="3:11">
      <c r="C185" s="30"/>
      <c r="D185" s="206"/>
      <c r="E185" s="206"/>
      <c r="F185" s="424"/>
      <c r="J185" s="1"/>
    </row>
    <row r="186" spans="3:11">
      <c r="C186" s="30"/>
      <c r="D186" s="206"/>
      <c r="E186" s="206"/>
      <c r="F186" s="424"/>
      <c r="J186" s="1"/>
    </row>
    <row r="187" spans="3:11">
      <c r="C187" s="30"/>
      <c r="D187" s="206"/>
      <c r="E187" s="206"/>
      <c r="F187" s="424"/>
      <c r="J187" s="1"/>
    </row>
    <row r="188" spans="3:11" ht="13.5" customHeight="1">
      <c r="C188" s="30"/>
      <c r="D188" s="206"/>
      <c r="E188" s="206"/>
      <c r="F188" s="424"/>
      <c r="J188" s="1"/>
    </row>
    <row r="189" spans="3:11">
      <c r="C189" s="30"/>
      <c r="D189" s="206"/>
      <c r="E189" s="206"/>
      <c r="F189" s="424"/>
    </row>
    <row r="190" spans="3:11">
      <c r="C190" s="30"/>
      <c r="D190" s="206"/>
      <c r="E190" s="206"/>
      <c r="F190" s="424"/>
    </row>
    <row r="191" spans="3:11">
      <c r="C191" s="30"/>
      <c r="D191" s="206"/>
      <c r="E191" s="206"/>
      <c r="F191" s="424"/>
    </row>
    <row r="192" spans="3:11" ht="15" customHeight="1">
      <c r="C192" s="30"/>
      <c r="D192" s="206"/>
      <c r="E192" s="206"/>
      <c r="F192" s="424"/>
      <c r="J192" s="1"/>
    </row>
    <row r="193" spans="3:10" ht="15" customHeight="1">
      <c r="C193" s="30"/>
      <c r="D193" s="206"/>
      <c r="E193" s="206"/>
      <c r="F193" s="424"/>
      <c r="J193" s="1"/>
    </row>
    <row r="194" spans="3:10" ht="15" customHeight="1">
      <c r="C194" s="30"/>
      <c r="D194" s="206"/>
      <c r="E194" s="206"/>
      <c r="F194" s="424"/>
      <c r="J194" s="1"/>
    </row>
    <row r="195" spans="3:10" ht="13.5" customHeight="1">
      <c r="C195" s="30"/>
      <c r="D195" s="206"/>
      <c r="E195" s="206"/>
      <c r="F195" s="424"/>
      <c r="J195" s="1"/>
    </row>
    <row r="196" spans="3:10" ht="78.75" customHeight="1">
      <c r="C196" s="30"/>
      <c r="D196" s="206"/>
      <c r="E196" s="206"/>
      <c r="F196" s="424"/>
      <c r="J196" s="1"/>
    </row>
    <row r="197" spans="3:10" ht="24" customHeight="1">
      <c r="C197" s="30"/>
      <c r="D197" s="206"/>
      <c r="E197" s="206"/>
      <c r="F197" s="424"/>
      <c r="J197" s="1"/>
    </row>
    <row r="198" spans="3:10" ht="15" customHeight="1">
      <c r="C198" s="30"/>
      <c r="D198" s="206"/>
      <c r="E198" s="206"/>
      <c r="F198" s="424"/>
      <c r="J198" s="1"/>
    </row>
    <row r="199" spans="3:10" ht="213" customHeight="1">
      <c r="C199" s="30"/>
      <c r="D199" s="206"/>
      <c r="E199" s="206"/>
      <c r="F199" s="424"/>
      <c r="J199" s="1"/>
    </row>
    <row r="200" spans="3:10">
      <c r="C200" s="30"/>
      <c r="D200" s="206"/>
      <c r="E200" s="206"/>
      <c r="F200" s="424"/>
      <c r="J200" s="1"/>
    </row>
    <row r="201" spans="3:10">
      <c r="C201" s="30"/>
      <c r="D201" s="206"/>
      <c r="E201" s="206"/>
      <c r="F201" s="424"/>
      <c r="J201" s="1"/>
    </row>
    <row r="202" spans="3:10" ht="140.25" customHeight="1">
      <c r="C202" s="30"/>
      <c r="D202" s="206"/>
      <c r="E202" s="206"/>
      <c r="F202" s="424"/>
      <c r="J202" s="1"/>
    </row>
    <row r="203" spans="3:10" ht="82.5" customHeight="1">
      <c r="C203" s="30"/>
      <c r="D203" s="206"/>
      <c r="E203" s="206"/>
      <c r="F203" s="424"/>
      <c r="J203" s="1"/>
    </row>
    <row r="204" spans="3:10">
      <c r="C204" s="30"/>
      <c r="D204" s="206"/>
      <c r="E204" s="206"/>
      <c r="F204" s="424"/>
      <c r="J204" s="1"/>
    </row>
    <row r="205" spans="3:10">
      <c r="C205" s="30"/>
      <c r="D205" s="206"/>
      <c r="E205" s="206"/>
      <c r="F205" s="424"/>
      <c r="J205" s="1"/>
    </row>
    <row r="206" spans="3:10" ht="53.25" customHeight="1">
      <c r="C206" s="30"/>
      <c r="D206" s="206"/>
      <c r="E206" s="206"/>
      <c r="F206" s="424"/>
      <c r="J206" s="1"/>
    </row>
    <row r="207" spans="3:10">
      <c r="C207" s="30"/>
      <c r="D207" s="206"/>
      <c r="E207" s="206"/>
      <c r="F207" s="424"/>
      <c r="J207" s="1"/>
    </row>
    <row r="208" spans="3:10">
      <c r="C208" s="30"/>
      <c r="D208" s="206"/>
      <c r="E208" s="206"/>
      <c r="F208" s="424"/>
      <c r="J208" s="1"/>
    </row>
    <row r="209" spans="3:10">
      <c r="C209" s="30"/>
      <c r="D209" s="206"/>
      <c r="E209" s="206"/>
      <c r="F209" s="424"/>
      <c r="J209" s="1"/>
    </row>
    <row r="210" spans="3:10">
      <c r="C210" s="30"/>
      <c r="D210" s="206"/>
      <c r="E210" s="206"/>
      <c r="F210" s="424"/>
      <c r="J210" s="1"/>
    </row>
    <row r="211" spans="3:10" ht="13.5" customHeight="1">
      <c r="C211" s="30"/>
      <c r="D211" s="206"/>
      <c r="E211" s="206"/>
      <c r="F211" s="424"/>
      <c r="J211" s="1"/>
    </row>
    <row r="212" spans="3:10" ht="12.75" customHeight="1">
      <c r="C212" s="30"/>
      <c r="D212" s="206"/>
      <c r="E212" s="206"/>
      <c r="F212" s="424"/>
      <c r="J212" s="1"/>
    </row>
    <row r="213" spans="3:10" ht="15" customHeight="1">
      <c r="C213" s="30"/>
      <c r="D213" s="206"/>
      <c r="E213" s="206"/>
      <c r="F213" s="424"/>
      <c r="J213" s="1"/>
    </row>
    <row r="214" spans="3:10">
      <c r="C214" s="30"/>
      <c r="D214" s="206"/>
      <c r="E214" s="206"/>
      <c r="F214" s="424"/>
      <c r="J214" s="1"/>
    </row>
    <row r="215" spans="3:10" ht="12" customHeight="1">
      <c r="C215" s="30"/>
      <c r="D215" s="206"/>
      <c r="E215" s="206"/>
      <c r="F215" s="424"/>
      <c r="J215" s="1"/>
    </row>
    <row r="216" spans="3:10">
      <c r="C216" s="30"/>
      <c r="D216" s="206"/>
      <c r="E216" s="206"/>
      <c r="F216" s="424"/>
      <c r="J216" s="1"/>
    </row>
    <row r="217" spans="3:10">
      <c r="C217" s="30"/>
      <c r="D217" s="206"/>
      <c r="E217" s="206"/>
      <c r="F217" s="424"/>
      <c r="J217" s="1"/>
    </row>
    <row r="218" spans="3:10" ht="37.5" customHeight="1">
      <c r="C218" s="30"/>
      <c r="D218" s="206"/>
      <c r="E218" s="206"/>
      <c r="F218" s="424"/>
      <c r="J218" s="1"/>
    </row>
    <row r="219" spans="3:10" ht="12.75" customHeight="1">
      <c r="C219" s="30"/>
      <c r="D219" s="206"/>
      <c r="E219" s="206"/>
      <c r="F219" s="424"/>
      <c r="J219" s="1"/>
    </row>
    <row r="220" spans="3:10">
      <c r="C220" s="30"/>
      <c r="D220" s="206"/>
      <c r="E220" s="206"/>
      <c r="F220" s="424"/>
      <c r="J220" s="1"/>
    </row>
    <row r="221" spans="3:10" ht="13.5" customHeight="1">
      <c r="C221" s="30"/>
      <c r="D221" s="206"/>
      <c r="E221" s="206"/>
      <c r="F221" s="424"/>
      <c r="J221" s="1"/>
    </row>
    <row r="222" spans="3:10" ht="90" customHeight="1">
      <c r="C222" s="30"/>
      <c r="D222" s="206"/>
      <c r="E222" s="206"/>
      <c r="F222" s="424"/>
      <c r="J222" s="1"/>
    </row>
    <row r="223" spans="3:10">
      <c r="C223" s="30"/>
      <c r="D223" s="206"/>
      <c r="E223" s="206"/>
      <c r="F223" s="424"/>
      <c r="J223" s="1"/>
    </row>
    <row r="224" spans="3:10">
      <c r="C224" s="30"/>
      <c r="D224" s="206"/>
      <c r="E224" s="206"/>
      <c r="F224" s="424"/>
      <c r="J224" s="1"/>
    </row>
    <row r="225" spans="3:10" ht="15.75" customHeight="1">
      <c r="C225" s="30"/>
      <c r="D225" s="206"/>
      <c r="E225" s="206"/>
      <c r="F225" s="424"/>
      <c r="J225" s="1"/>
    </row>
    <row r="226" spans="3:10">
      <c r="C226" s="30"/>
      <c r="D226" s="206"/>
      <c r="E226" s="206"/>
      <c r="F226" s="424"/>
      <c r="J226" s="1"/>
    </row>
    <row r="227" spans="3:10">
      <c r="C227" s="30"/>
      <c r="D227" s="206"/>
      <c r="E227" s="206"/>
      <c r="F227" s="424"/>
      <c r="J227" s="1"/>
    </row>
    <row r="228" spans="3:10">
      <c r="C228" s="30"/>
      <c r="D228" s="206"/>
      <c r="E228" s="206"/>
      <c r="F228" s="424"/>
      <c r="J228" s="1"/>
    </row>
    <row r="229" spans="3:10" ht="14.25" customHeight="1">
      <c r="C229" s="30"/>
      <c r="D229" s="206"/>
      <c r="E229" s="206"/>
      <c r="F229" s="424"/>
      <c r="J229" s="1"/>
    </row>
    <row r="230" spans="3:10" ht="66.75" customHeight="1">
      <c r="C230" s="30"/>
      <c r="D230" s="206"/>
      <c r="E230" s="206"/>
      <c r="F230" s="424"/>
      <c r="J230" s="1"/>
    </row>
    <row r="231" spans="3:10">
      <c r="C231" s="30"/>
      <c r="D231" s="206"/>
      <c r="E231" s="206"/>
      <c r="F231" s="424"/>
      <c r="J231" s="1"/>
    </row>
    <row r="232" spans="3:10">
      <c r="C232" s="30"/>
      <c r="D232" s="206"/>
      <c r="E232" s="206"/>
      <c r="F232" s="424"/>
      <c r="J232" s="1"/>
    </row>
    <row r="233" spans="3:10">
      <c r="C233" s="30"/>
      <c r="D233" s="206"/>
      <c r="E233" s="206"/>
      <c r="F233" s="424"/>
      <c r="J233" s="1"/>
    </row>
    <row r="234" spans="3:10" ht="66" customHeight="1">
      <c r="C234" s="30"/>
      <c r="D234" s="206"/>
      <c r="E234" s="206"/>
      <c r="F234" s="424"/>
      <c r="J234" s="1"/>
    </row>
    <row r="235" spans="3:10">
      <c r="C235" s="30"/>
      <c r="D235" s="206"/>
      <c r="E235" s="206"/>
      <c r="F235" s="424"/>
      <c r="J235" s="1"/>
    </row>
    <row r="236" spans="3:10">
      <c r="C236" s="30"/>
      <c r="D236" s="206"/>
      <c r="E236" s="206"/>
      <c r="F236" s="424"/>
      <c r="J236" s="1"/>
    </row>
    <row r="237" spans="3:10">
      <c r="C237" s="30"/>
      <c r="D237" s="206"/>
      <c r="E237" s="206"/>
      <c r="F237" s="424"/>
      <c r="J237" s="1"/>
    </row>
    <row r="238" spans="3:10">
      <c r="C238" s="30"/>
      <c r="D238" s="206"/>
      <c r="E238" s="206"/>
      <c r="F238" s="424"/>
      <c r="J238" s="1"/>
    </row>
    <row r="239" spans="3:10">
      <c r="C239" s="30"/>
      <c r="D239" s="206"/>
      <c r="E239" s="206"/>
      <c r="F239" s="424"/>
      <c r="J239" s="1"/>
    </row>
    <row r="240" spans="3:10">
      <c r="C240" s="30"/>
      <c r="D240" s="206"/>
      <c r="E240" s="206"/>
      <c r="F240" s="424"/>
      <c r="J240" s="1"/>
    </row>
    <row r="241" spans="3:10">
      <c r="C241" s="30"/>
      <c r="D241" s="206"/>
      <c r="E241" s="206"/>
      <c r="F241" s="424"/>
      <c r="J241" s="1"/>
    </row>
    <row r="242" spans="3:10">
      <c r="C242" s="30"/>
      <c r="D242" s="206"/>
      <c r="E242" s="206"/>
      <c r="F242" s="424"/>
      <c r="J242" s="1"/>
    </row>
    <row r="243" spans="3:10">
      <c r="C243" s="30"/>
      <c r="D243" s="206"/>
      <c r="E243" s="206"/>
      <c r="F243" s="424"/>
      <c r="J243" s="1"/>
    </row>
    <row r="244" spans="3:10">
      <c r="C244" s="30"/>
      <c r="D244" s="206"/>
      <c r="E244" s="206"/>
      <c r="F244" s="424"/>
      <c r="J244" s="1"/>
    </row>
    <row r="245" spans="3:10">
      <c r="C245" s="30"/>
      <c r="D245" s="206"/>
      <c r="E245" s="206"/>
      <c r="F245" s="424"/>
      <c r="J245" s="1"/>
    </row>
    <row r="246" spans="3:10">
      <c r="C246" s="30"/>
      <c r="D246" s="206"/>
      <c r="E246" s="206"/>
      <c r="F246" s="424"/>
      <c r="J246" s="1"/>
    </row>
    <row r="247" spans="3:10">
      <c r="C247" s="30"/>
      <c r="D247" s="206"/>
      <c r="E247" s="206"/>
      <c r="F247" s="424"/>
      <c r="J247" s="1"/>
    </row>
    <row r="248" spans="3:10">
      <c r="C248" s="30"/>
      <c r="D248" s="206"/>
      <c r="E248" s="206"/>
      <c r="F248" s="424"/>
      <c r="J248" s="1"/>
    </row>
    <row r="249" spans="3:10">
      <c r="C249" s="30"/>
      <c r="D249" s="206"/>
      <c r="E249" s="206"/>
      <c r="F249" s="424"/>
      <c r="J249" s="1"/>
    </row>
    <row r="250" spans="3:10">
      <c r="C250" s="30"/>
      <c r="D250" s="206"/>
      <c r="E250" s="206"/>
      <c r="F250" s="424"/>
      <c r="J250" s="1"/>
    </row>
    <row r="251" spans="3:10">
      <c r="C251" s="30"/>
      <c r="D251" s="206"/>
      <c r="E251" s="206"/>
      <c r="F251" s="424"/>
      <c r="J251" s="1"/>
    </row>
    <row r="252" spans="3:10">
      <c r="C252" s="30"/>
      <c r="D252" s="206"/>
      <c r="E252" s="206"/>
      <c r="F252" s="424"/>
      <c r="J252" s="1"/>
    </row>
    <row r="253" spans="3:10">
      <c r="C253" s="30"/>
      <c r="D253" s="206"/>
      <c r="E253" s="206"/>
      <c r="F253" s="424"/>
      <c r="J253" s="1"/>
    </row>
    <row r="254" spans="3:10">
      <c r="C254" s="30"/>
      <c r="D254" s="206"/>
      <c r="E254" s="206"/>
      <c r="F254" s="424"/>
      <c r="J254" s="1"/>
    </row>
    <row r="255" spans="3:10">
      <c r="C255" s="30"/>
      <c r="D255" s="206"/>
      <c r="E255" s="206"/>
      <c r="F255" s="424"/>
      <c r="J255" s="1"/>
    </row>
    <row r="256" spans="3:10">
      <c r="C256" s="30"/>
      <c r="D256" s="206"/>
      <c r="E256" s="206"/>
      <c r="F256" s="424"/>
      <c r="J256" s="1"/>
    </row>
    <row r="257" spans="3:10">
      <c r="C257" s="30"/>
      <c r="D257" s="206"/>
      <c r="E257" s="206"/>
      <c r="F257" s="424"/>
      <c r="J257" s="1"/>
    </row>
    <row r="258" spans="3:10" ht="37.5" customHeight="1">
      <c r="C258" s="30"/>
      <c r="D258" s="206"/>
      <c r="E258" s="206"/>
      <c r="F258" s="424"/>
      <c r="J258" s="1"/>
    </row>
    <row r="259" spans="3:10">
      <c r="C259" s="30"/>
      <c r="D259" s="206"/>
      <c r="E259" s="206"/>
      <c r="F259" s="424"/>
      <c r="J259" s="1"/>
    </row>
    <row r="260" spans="3:10">
      <c r="C260" s="30"/>
      <c r="D260" s="206"/>
      <c r="E260" s="206"/>
      <c r="F260" s="424"/>
      <c r="J260" s="1"/>
    </row>
    <row r="261" spans="3:10">
      <c r="C261" s="30"/>
      <c r="D261" s="206"/>
      <c r="E261" s="206"/>
      <c r="F261" s="424"/>
      <c r="J261" s="1"/>
    </row>
    <row r="262" spans="3:10">
      <c r="C262" s="30"/>
      <c r="D262" s="206"/>
      <c r="E262" s="206"/>
      <c r="F262" s="424"/>
      <c r="J262" s="1"/>
    </row>
    <row r="263" spans="3:10">
      <c r="C263" s="30"/>
      <c r="D263" s="206"/>
      <c r="E263" s="206"/>
      <c r="F263" s="424"/>
      <c r="J263" s="1"/>
    </row>
    <row r="264" spans="3:10">
      <c r="C264" s="30"/>
      <c r="D264" s="206"/>
      <c r="E264" s="206"/>
      <c r="F264" s="424"/>
      <c r="J264" s="1"/>
    </row>
    <row r="265" spans="3:10">
      <c r="C265" s="30"/>
      <c r="D265" s="206"/>
      <c r="E265" s="206"/>
      <c r="F265" s="424"/>
      <c r="J265" s="1"/>
    </row>
    <row r="266" spans="3:10" ht="40.5" customHeight="1">
      <c r="C266" s="30"/>
      <c r="D266" s="206"/>
      <c r="E266" s="206"/>
      <c r="F266" s="424"/>
      <c r="J266" s="1"/>
    </row>
    <row r="267" spans="3:10">
      <c r="C267" s="30"/>
      <c r="D267" s="206"/>
      <c r="E267" s="206"/>
      <c r="F267" s="424"/>
      <c r="J267" s="1"/>
    </row>
    <row r="268" spans="3:10">
      <c r="C268" s="30"/>
      <c r="D268" s="206"/>
      <c r="E268" s="206"/>
      <c r="F268" s="424"/>
      <c r="J268" s="1"/>
    </row>
    <row r="269" spans="3:10">
      <c r="C269" s="30"/>
      <c r="D269" s="206"/>
      <c r="E269" s="206"/>
      <c r="F269" s="424"/>
      <c r="J269" s="1"/>
    </row>
    <row r="270" spans="3:10" ht="53.25" customHeight="1">
      <c r="C270" s="30"/>
      <c r="D270" s="206"/>
      <c r="E270" s="206"/>
      <c r="F270" s="424"/>
      <c r="J270" s="1"/>
    </row>
    <row r="271" spans="3:10">
      <c r="C271" s="30"/>
      <c r="D271" s="206"/>
      <c r="E271" s="206"/>
      <c r="F271" s="424"/>
      <c r="J271" s="1"/>
    </row>
    <row r="272" spans="3:10">
      <c r="C272" s="30"/>
      <c r="D272" s="206"/>
      <c r="E272" s="206"/>
      <c r="F272" s="424"/>
      <c r="J272" s="1"/>
    </row>
    <row r="273" spans="3:10" ht="15" customHeight="1">
      <c r="C273" s="30"/>
      <c r="D273" s="206"/>
      <c r="E273" s="206"/>
      <c r="F273" s="424"/>
      <c r="J273" s="1"/>
    </row>
    <row r="274" spans="3:10">
      <c r="C274" s="30"/>
      <c r="D274" s="206"/>
      <c r="E274" s="206"/>
      <c r="F274" s="424"/>
      <c r="J274" s="1"/>
    </row>
    <row r="275" spans="3:10">
      <c r="C275" s="30"/>
      <c r="D275" s="206"/>
      <c r="E275" s="206"/>
      <c r="F275" s="424"/>
      <c r="J275" s="1"/>
    </row>
    <row r="276" spans="3:10" ht="14.25" customHeight="1">
      <c r="C276" s="30"/>
      <c r="D276" s="206"/>
      <c r="E276" s="206"/>
      <c r="F276" s="424"/>
      <c r="J276" s="1"/>
    </row>
    <row r="277" spans="3:10">
      <c r="C277" s="30"/>
      <c r="D277" s="206"/>
      <c r="E277" s="206"/>
      <c r="F277" s="424"/>
      <c r="J277" s="1"/>
    </row>
    <row r="278" spans="3:10">
      <c r="C278" s="30"/>
      <c r="D278" s="206"/>
      <c r="E278" s="206"/>
      <c r="F278" s="424"/>
      <c r="J278" s="1"/>
    </row>
    <row r="279" spans="3:10">
      <c r="C279" s="30"/>
      <c r="D279" s="206"/>
      <c r="E279" s="206"/>
      <c r="F279" s="424"/>
      <c r="J279" s="1"/>
    </row>
    <row r="280" spans="3:10">
      <c r="C280" s="30"/>
      <c r="D280" s="206"/>
      <c r="E280" s="206"/>
      <c r="F280" s="424"/>
      <c r="J280" s="1"/>
    </row>
    <row r="281" spans="3:10">
      <c r="C281" s="30"/>
      <c r="D281" s="206"/>
      <c r="E281" s="206"/>
      <c r="F281" s="424"/>
      <c r="J281" s="1"/>
    </row>
    <row r="282" spans="3:10">
      <c r="C282" s="30"/>
      <c r="D282" s="206"/>
      <c r="E282" s="206"/>
      <c r="F282" s="424"/>
      <c r="J282" s="1"/>
    </row>
    <row r="283" spans="3:10">
      <c r="C283" s="30"/>
      <c r="D283" s="206"/>
      <c r="E283" s="206"/>
      <c r="F283" s="424"/>
      <c r="J283" s="1"/>
    </row>
    <row r="284" spans="3:10">
      <c r="C284" s="30"/>
      <c r="D284" s="206"/>
      <c r="E284" s="206"/>
      <c r="F284" s="424"/>
      <c r="J284" s="1"/>
    </row>
    <row r="285" spans="3:10">
      <c r="C285" s="30"/>
      <c r="D285" s="206"/>
      <c r="E285" s="206"/>
      <c r="F285" s="424"/>
      <c r="J285" s="1"/>
    </row>
    <row r="286" spans="3:10" ht="12.75" customHeight="1">
      <c r="C286" s="30"/>
      <c r="D286" s="206"/>
      <c r="E286" s="206"/>
      <c r="F286" s="424"/>
      <c r="J286" s="1"/>
    </row>
    <row r="287" spans="3:10">
      <c r="C287" s="30"/>
      <c r="D287" s="206"/>
      <c r="E287" s="206"/>
      <c r="F287" s="424"/>
      <c r="J287" s="1"/>
    </row>
    <row r="288" spans="3:10" ht="14.25" customHeight="1">
      <c r="C288" s="30"/>
      <c r="D288" s="206"/>
      <c r="E288" s="206"/>
      <c r="F288" s="424"/>
      <c r="J288" s="1"/>
    </row>
    <row r="289" spans="3:10">
      <c r="C289" s="30"/>
      <c r="D289" s="206"/>
      <c r="E289" s="206"/>
      <c r="F289" s="424"/>
      <c r="J289" s="1"/>
    </row>
    <row r="290" spans="3:10" ht="51" customHeight="1">
      <c r="C290" s="30"/>
      <c r="D290" s="206"/>
      <c r="E290" s="206"/>
      <c r="F290" s="424"/>
      <c r="J290" s="1"/>
    </row>
    <row r="291" spans="3:10" ht="12.75" customHeight="1">
      <c r="C291" s="30"/>
      <c r="D291" s="206"/>
      <c r="E291" s="206"/>
      <c r="F291" s="424"/>
      <c r="J291" s="1"/>
    </row>
    <row r="292" spans="3:10">
      <c r="C292" s="30"/>
      <c r="D292" s="206"/>
      <c r="E292" s="206"/>
      <c r="F292" s="424"/>
      <c r="J292" s="1"/>
    </row>
    <row r="293" spans="3:10">
      <c r="C293" s="30"/>
      <c r="D293" s="206"/>
      <c r="E293" s="206"/>
      <c r="F293" s="424"/>
      <c r="J293" s="1"/>
    </row>
    <row r="294" spans="3:10">
      <c r="C294" s="30"/>
      <c r="D294" s="206"/>
      <c r="E294" s="206"/>
      <c r="F294" s="424"/>
      <c r="J294" s="1"/>
    </row>
    <row r="295" spans="3:10">
      <c r="C295" s="30"/>
      <c r="D295" s="206"/>
      <c r="E295" s="206"/>
      <c r="F295" s="424"/>
      <c r="J295" s="1"/>
    </row>
    <row r="296" spans="3:10">
      <c r="C296" s="30"/>
      <c r="D296" s="206"/>
      <c r="E296" s="206"/>
      <c r="F296" s="424"/>
      <c r="J296" s="1"/>
    </row>
    <row r="297" spans="3:10">
      <c r="C297" s="30"/>
      <c r="D297" s="206"/>
      <c r="E297" s="206"/>
      <c r="F297" s="424"/>
      <c r="J297" s="1"/>
    </row>
    <row r="298" spans="3:10">
      <c r="C298" s="30"/>
      <c r="D298" s="206"/>
      <c r="E298" s="206"/>
      <c r="F298" s="424"/>
      <c r="J298" s="1"/>
    </row>
    <row r="299" spans="3:10">
      <c r="C299" s="30"/>
      <c r="D299" s="206"/>
      <c r="E299" s="206"/>
      <c r="F299" s="424"/>
      <c r="J299" s="1"/>
    </row>
    <row r="300" spans="3:10" ht="15" customHeight="1">
      <c r="C300" s="30"/>
      <c r="D300" s="206"/>
      <c r="E300" s="206"/>
      <c r="F300" s="424"/>
      <c r="J300" s="1"/>
    </row>
    <row r="301" spans="3:10">
      <c r="C301" s="30"/>
      <c r="D301" s="206"/>
      <c r="E301" s="206"/>
      <c r="F301" s="424"/>
      <c r="J301" s="1"/>
    </row>
    <row r="302" spans="3:10" ht="147.75" customHeight="1">
      <c r="C302" s="30"/>
      <c r="D302" s="206"/>
      <c r="E302" s="206"/>
      <c r="F302" s="424"/>
      <c r="J302" s="1"/>
    </row>
    <row r="303" spans="3:10" ht="82.5" customHeight="1">
      <c r="C303" s="30"/>
      <c r="D303" s="206"/>
      <c r="E303" s="206"/>
      <c r="F303" s="424"/>
      <c r="J303" s="1"/>
    </row>
    <row r="304" spans="3:10" ht="12.75" customHeight="1">
      <c r="C304" s="30"/>
      <c r="D304" s="206"/>
      <c r="E304" s="206"/>
      <c r="F304" s="424"/>
      <c r="J304" s="1"/>
    </row>
    <row r="305" spans="3:10" ht="106.5" customHeight="1">
      <c r="C305" s="30"/>
      <c r="D305" s="206"/>
      <c r="E305" s="206"/>
      <c r="F305" s="424"/>
      <c r="J305" s="1"/>
    </row>
    <row r="306" spans="3:10" ht="227.25" customHeight="1">
      <c r="C306" s="30"/>
      <c r="D306" s="206"/>
      <c r="E306" s="206"/>
      <c r="F306" s="424"/>
      <c r="J306" s="1"/>
    </row>
    <row r="307" spans="3:10" ht="135" customHeight="1">
      <c r="C307" s="30"/>
      <c r="D307" s="206"/>
      <c r="E307" s="206"/>
      <c r="F307" s="424"/>
      <c r="J307" s="1"/>
    </row>
    <row r="308" spans="3:10" ht="81" customHeight="1">
      <c r="C308" s="30"/>
      <c r="D308" s="206"/>
      <c r="E308" s="206"/>
      <c r="F308" s="424"/>
      <c r="J308" s="1"/>
    </row>
    <row r="309" spans="3:10" ht="14.25" customHeight="1">
      <c r="C309" s="30"/>
      <c r="D309" s="206"/>
      <c r="E309" s="206"/>
      <c r="F309" s="424"/>
      <c r="J309" s="1"/>
    </row>
    <row r="310" spans="3:10" ht="13.5" customHeight="1">
      <c r="C310" s="30"/>
      <c r="D310" s="206"/>
      <c r="E310" s="206"/>
      <c r="F310" s="424"/>
      <c r="J310" s="1"/>
    </row>
    <row r="311" spans="3:10" ht="39" customHeight="1">
      <c r="C311" s="30"/>
      <c r="D311" s="206"/>
      <c r="E311" s="206"/>
      <c r="F311" s="424"/>
      <c r="J311" s="1"/>
    </row>
    <row r="312" spans="3:10" ht="27" customHeight="1">
      <c r="C312" s="30"/>
      <c r="D312" s="206"/>
      <c r="E312" s="206"/>
      <c r="F312" s="424"/>
      <c r="J312" s="1"/>
    </row>
    <row r="313" spans="3:10">
      <c r="C313" s="30"/>
      <c r="D313" s="206"/>
      <c r="E313" s="206"/>
      <c r="F313" s="424"/>
      <c r="J313" s="1"/>
    </row>
    <row r="314" spans="3:10">
      <c r="C314" s="30"/>
      <c r="D314" s="206"/>
      <c r="E314" s="206"/>
      <c r="F314" s="424"/>
      <c r="J314" s="1"/>
    </row>
    <row r="315" spans="3:10">
      <c r="C315" s="30"/>
      <c r="D315" s="206"/>
      <c r="E315" s="206"/>
      <c r="F315" s="424"/>
      <c r="J315" s="1"/>
    </row>
    <row r="316" spans="3:10">
      <c r="C316" s="30"/>
      <c r="D316" s="206"/>
      <c r="E316" s="206"/>
      <c r="F316" s="424"/>
      <c r="J316" s="1"/>
    </row>
    <row r="317" spans="3:10">
      <c r="C317" s="30"/>
      <c r="D317" s="206"/>
      <c r="E317" s="206"/>
      <c r="F317" s="424"/>
      <c r="J317" s="1"/>
    </row>
    <row r="318" spans="3:10">
      <c r="C318" s="30"/>
      <c r="D318" s="206"/>
      <c r="E318" s="206"/>
      <c r="F318" s="424"/>
      <c r="J318" s="1"/>
    </row>
    <row r="319" spans="3:10">
      <c r="C319" s="30"/>
      <c r="D319" s="206"/>
      <c r="E319" s="206"/>
      <c r="F319" s="424"/>
      <c r="J319" s="1"/>
    </row>
    <row r="320" spans="3:10">
      <c r="C320" s="30"/>
      <c r="D320" s="206"/>
      <c r="E320" s="206"/>
      <c r="F320" s="424"/>
      <c r="J320" s="1"/>
    </row>
    <row r="321" spans="3:10" ht="12.75" customHeight="1">
      <c r="C321" s="30"/>
      <c r="D321" s="206"/>
      <c r="E321" s="206"/>
      <c r="F321" s="424"/>
      <c r="J321" s="1"/>
    </row>
    <row r="322" spans="3:10">
      <c r="C322" s="30"/>
      <c r="D322" s="206"/>
      <c r="E322" s="206"/>
      <c r="F322" s="424"/>
      <c r="J322" s="1"/>
    </row>
    <row r="323" spans="3:10">
      <c r="C323" s="30"/>
      <c r="D323" s="206"/>
      <c r="E323" s="206"/>
      <c r="F323" s="424"/>
      <c r="J323" s="1"/>
    </row>
    <row r="324" spans="3:10" ht="156.75" customHeight="1">
      <c r="C324" s="30"/>
      <c r="D324" s="206"/>
      <c r="E324" s="206"/>
      <c r="F324" s="424"/>
      <c r="J324" s="1"/>
    </row>
    <row r="325" spans="3:10" ht="169.5" customHeight="1">
      <c r="C325" s="30"/>
      <c r="D325" s="206"/>
      <c r="E325" s="206"/>
      <c r="F325" s="424"/>
      <c r="J325" s="1"/>
    </row>
    <row r="326" spans="3:10" ht="12.75" customHeight="1">
      <c r="C326" s="30"/>
      <c r="D326" s="206"/>
      <c r="E326" s="206"/>
      <c r="F326" s="424"/>
      <c r="J326" s="1"/>
    </row>
    <row r="327" spans="3:10" ht="168.75" customHeight="1">
      <c r="C327" s="30"/>
      <c r="D327" s="206"/>
      <c r="E327" s="206"/>
      <c r="F327" s="424"/>
      <c r="J327" s="1"/>
    </row>
    <row r="328" spans="3:10" ht="113.25" customHeight="1">
      <c r="C328" s="30"/>
      <c r="D328" s="206"/>
      <c r="E328" s="206"/>
      <c r="F328" s="424"/>
      <c r="J328" s="1"/>
    </row>
    <row r="329" spans="3:10" ht="123.75" customHeight="1">
      <c r="C329" s="30"/>
      <c r="D329" s="206"/>
      <c r="E329" s="206"/>
      <c r="F329" s="424"/>
      <c r="J329" s="1"/>
    </row>
    <row r="330" spans="3:10" ht="191.25" customHeight="1">
      <c r="C330" s="30"/>
      <c r="D330" s="206"/>
      <c r="E330" s="206"/>
      <c r="F330" s="424"/>
      <c r="J330" s="1"/>
    </row>
    <row r="331" spans="3:10" ht="13.5" customHeight="1">
      <c r="C331" s="30"/>
      <c r="D331" s="206"/>
      <c r="E331" s="206"/>
      <c r="F331" s="424"/>
      <c r="J331" s="1"/>
    </row>
    <row r="332" spans="3:10" ht="28.5" customHeight="1">
      <c r="C332" s="30"/>
      <c r="D332" s="206"/>
      <c r="E332" s="206"/>
      <c r="F332" s="424"/>
      <c r="J332" s="1"/>
    </row>
    <row r="333" spans="3:10" ht="39" customHeight="1">
      <c r="C333" s="30"/>
      <c r="D333" s="206"/>
      <c r="E333" s="206"/>
      <c r="F333" s="424"/>
      <c r="J333" s="1"/>
    </row>
    <row r="334" spans="3:10">
      <c r="C334" s="30"/>
      <c r="D334" s="206"/>
      <c r="E334" s="206"/>
      <c r="F334" s="424"/>
      <c r="J334" s="1"/>
    </row>
    <row r="335" spans="3:10">
      <c r="C335" s="30"/>
      <c r="D335" s="206"/>
      <c r="E335" s="206"/>
      <c r="F335" s="424"/>
      <c r="J335" s="1"/>
    </row>
    <row r="336" spans="3:10">
      <c r="C336" s="30"/>
      <c r="D336" s="206"/>
      <c r="E336" s="206"/>
      <c r="F336" s="424"/>
      <c r="J336" s="1"/>
    </row>
    <row r="337" spans="3:10">
      <c r="C337" s="30"/>
      <c r="D337" s="206"/>
      <c r="E337" s="206"/>
      <c r="F337" s="424"/>
      <c r="J337" s="1"/>
    </row>
    <row r="338" spans="3:10">
      <c r="C338" s="30"/>
      <c r="D338" s="206"/>
      <c r="E338" s="206"/>
      <c r="F338" s="424"/>
      <c r="J338" s="1"/>
    </row>
    <row r="339" spans="3:10">
      <c r="C339" s="30"/>
      <c r="D339" s="206"/>
      <c r="E339" s="206"/>
      <c r="F339" s="424"/>
      <c r="J339" s="1"/>
    </row>
    <row r="340" spans="3:10">
      <c r="C340" s="30"/>
      <c r="D340" s="206"/>
      <c r="E340" s="206"/>
      <c r="F340" s="424"/>
      <c r="J340" s="1"/>
    </row>
    <row r="341" spans="3:10">
      <c r="C341" s="30"/>
      <c r="D341" s="206"/>
      <c r="E341" s="206"/>
      <c r="F341" s="424"/>
      <c r="J341" s="1"/>
    </row>
    <row r="342" spans="3:10">
      <c r="C342" s="30"/>
      <c r="D342" s="206"/>
      <c r="E342" s="206"/>
      <c r="F342" s="424"/>
      <c r="J342" s="1"/>
    </row>
    <row r="343" spans="3:10">
      <c r="C343" s="30"/>
      <c r="D343" s="206"/>
      <c r="E343" s="206"/>
      <c r="F343" s="424"/>
      <c r="J343" s="1"/>
    </row>
    <row r="344" spans="3:10">
      <c r="C344" s="30"/>
      <c r="D344" s="206"/>
      <c r="E344" s="206"/>
      <c r="F344" s="424"/>
      <c r="J344" s="1"/>
    </row>
    <row r="345" spans="3:10">
      <c r="C345" s="30"/>
      <c r="D345" s="206"/>
      <c r="E345" s="206"/>
      <c r="F345" s="424"/>
      <c r="J345" s="1"/>
    </row>
    <row r="346" spans="3:10">
      <c r="C346" s="30"/>
      <c r="D346" s="206"/>
      <c r="E346" s="206"/>
      <c r="F346" s="424"/>
      <c r="J346" s="1"/>
    </row>
    <row r="347" spans="3:10">
      <c r="C347" s="30"/>
      <c r="D347" s="206"/>
      <c r="E347" s="206"/>
      <c r="F347" s="424"/>
      <c r="J347" s="1"/>
    </row>
    <row r="348" spans="3:10">
      <c r="C348" s="30"/>
      <c r="D348" s="206"/>
      <c r="E348" s="206"/>
      <c r="F348" s="424"/>
      <c r="J348" s="1"/>
    </row>
    <row r="349" spans="3:10">
      <c r="C349" s="30"/>
      <c r="D349" s="206"/>
      <c r="E349" s="206"/>
      <c r="F349" s="424"/>
      <c r="J349" s="1"/>
    </row>
    <row r="350" spans="3:10">
      <c r="C350" s="30"/>
      <c r="D350" s="206"/>
      <c r="E350" s="206"/>
      <c r="F350" s="424"/>
      <c r="J350" s="1"/>
    </row>
    <row r="351" spans="3:10">
      <c r="C351" s="30"/>
      <c r="D351" s="206"/>
      <c r="E351" s="206"/>
      <c r="F351" s="424"/>
      <c r="J351" s="1"/>
    </row>
    <row r="352" spans="3:10">
      <c r="C352" s="30"/>
      <c r="D352" s="206"/>
      <c r="E352" s="206"/>
      <c r="F352" s="424"/>
      <c r="J352" s="1"/>
    </row>
    <row r="353" spans="3:10">
      <c r="C353" s="30"/>
      <c r="D353" s="206"/>
      <c r="E353" s="206"/>
      <c r="F353" s="424"/>
      <c r="J353" s="1"/>
    </row>
    <row r="354" spans="3:10">
      <c r="C354" s="30"/>
      <c r="D354" s="206"/>
      <c r="E354" s="206"/>
      <c r="F354" s="424"/>
      <c r="J354" s="1"/>
    </row>
    <row r="355" spans="3:10">
      <c r="C355" s="30"/>
      <c r="D355" s="206"/>
      <c r="E355" s="206"/>
      <c r="F355" s="424"/>
      <c r="J355" s="1"/>
    </row>
    <row r="356" spans="3:10" ht="13.5" customHeight="1">
      <c r="C356" s="30"/>
      <c r="D356" s="206"/>
      <c r="E356" s="206"/>
      <c r="F356" s="424"/>
      <c r="J356" s="1"/>
    </row>
    <row r="357" spans="3:10">
      <c r="C357" s="30"/>
      <c r="D357" s="206"/>
      <c r="E357" s="206"/>
      <c r="F357" s="424"/>
      <c r="J357" s="1"/>
    </row>
    <row r="358" spans="3:10">
      <c r="C358" s="30"/>
      <c r="D358" s="206"/>
      <c r="E358" s="206"/>
      <c r="F358" s="424"/>
      <c r="J358" s="1"/>
    </row>
    <row r="359" spans="3:10">
      <c r="C359" s="30"/>
      <c r="D359" s="206"/>
      <c r="E359" s="206"/>
      <c r="F359" s="424"/>
      <c r="J359" s="1"/>
    </row>
    <row r="360" spans="3:10">
      <c r="C360" s="30"/>
      <c r="D360" s="206"/>
      <c r="E360" s="206"/>
      <c r="F360" s="424"/>
      <c r="J360" s="1"/>
    </row>
    <row r="361" spans="3:10">
      <c r="C361" s="30"/>
      <c r="D361" s="206"/>
      <c r="E361" s="206"/>
      <c r="F361" s="424"/>
      <c r="J361" s="1"/>
    </row>
    <row r="362" spans="3:10">
      <c r="C362" s="30"/>
      <c r="D362" s="206"/>
      <c r="E362" s="206"/>
      <c r="F362" s="424"/>
      <c r="J362" s="1"/>
    </row>
    <row r="363" spans="3:10">
      <c r="C363" s="30"/>
      <c r="D363" s="206"/>
      <c r="E363" s="206"/>
      <c r="F363" s="424"/>
      <c r="J363" s="1"/>
    </row>
    <row r="364" spans="3:10">
      <c r="C364" s="30"/>
      <c r="D364" s="206"/>
      <c r="E364" s="206"/>
      <c r="F364" s="424"/>
      <c r="J364" s="1"/>
    </row>
    <row r="365" spans="3:10">
      <c r="C365" s="30"/>
      <c r="D365" s="206"/>
      <c r="E365" s="206"/>
      <c r="F365" s="424"/>
      <c r="J365" s="1"/>
    </row>
    <row r="366" spans="3:10">
      <c r="C366" s="30"/>
      <c r="D366" s="206"/>
      <c r="E366" s="206"/>
      <c r="F366" s="424"/>
      <c r="J366" s="1"/>
    </row>
    <row r="367" spans="3:10">
      <c r="C367" s="30"/>
      <c r="D367" s="206"/>
      <c r="E367" s="206"/>
      <c r="F367" s="424"/>
      <c r="J367" s="1"/>
    </row>
    <row r="368" spans="3:10">
      <c r="C368" s="30"/>
      <c r="D368" s="206"/>
      <c r="E368" s="206"/>
      <c r="F368" s="424"/>
      <c r="J368" s="1"/>
    </row>
    <row r="369" spans="3:10">
      <c r="C369" s="30"/>
      <c r="D369" s="206"/>
      <c r="E369" s="206"/>
      <c r="F369" s="424"/>
      <c r="J369" s="1"/>
    </row>
    <row r="370" spans="3:10">
      <c r="C370" s="30"/>
      <c r="D370" s="206"/>
      <c r="E370" s="206"/>
      <c r="F370" s="424"/>
      <c r="J370" s="1"/>
    </row>
    <row r="371" spans="3:10">
      <c r="C371" s="30"/>
      <c r="D371" s="206"/>
      <c r="E371" s="206"/>
      <c r="F371" s="424"/>
      <c r="J371" s="1"/>
    </row>
    <row r="372" spans="3:10">
      <c r="C372" s="30"/>
      <c r="D372" s="206"/>
      <c r="E372" s="206"/>
      <c r="F372" s="424"/>
      <c r="J372" s="1"/>
    </row>
    <row r="373" spans="3:10">
      <c r="C373" s="30"/>
      <c r="D373" s="206"/>
      <c r="E373" s="206"/>
      <c r="F373" s="424"/>
      <c r="J373" s="1"/>
    </row>
    <row r="374" spans="3:10">
      <c r="C374" s="30"/>
      <c r="D374" s="206"/>
      <c r="E374" s="206"/>
      <c r="F374" s="424"/>
      <c r="J374" s="1"/>
    </row>
    <row r="375" spans="3:10">
      <c r="C375" s="30"/>
      <c r="D375" s="206"/>
      <c r="E375" s="206"/>
      <c r="F375" s="424"/>
      <c r="J375" s="1"/>
    </row>
    <row r="376" spans="3:10">
      <c r="C376" s="30"/>
      <c r="D376" s="206"/>
      <c r="E376" s="206"/>
      <c r="F376" s="424"/>
      <c r="J376" s="1"/>
    </row>
    <row r="377" spans="3:10">
      <c r="C377" s="30"/>
      <c r="D377" s="206"/>
      <c r="E377" s="206"/>
      <c r="F377" s="424"/>
      <c r="J377" s="1"/>
    </row>
    <row r="378" spans="3:10">
      <c r="C378" s="30"/>
      <c r="D378" s="206"/>
      <c r="E378" s="206"/>
      <c r="F378" s="424"/>
      <c r="J378" s="1"/>
    </row>
    <row r="379" spans="3:10">
      <c r="C379" s="30"/>
      <c r="D379" s="206"/>
      <c r="E379" s="206"/>
      <c r="F379" s="424"/>
      <c r="J379" s="1"/>
    </row>
    <row r="380" spans="3:10">
      <c r="C380" s="30"/>
      <c r="D380" s="206"/>
      <c r="E380" s="206"/>
      <c r="F380" s="424"/>
      <c r="J380" s="1"/>
    </row>
    <row r="381" spans="3:10">
      <c r="C381" s="30"/>
      <c r="D381" s="206"/>
      <c r="E381" s="206"/>
      <c r="F381" s="424"/>
      <c r="J381" s="1"/>
    </row>
    <row r="382" spans="3:10">
      <c r="C382" s="30"/>
      <c r="D382" s="206"/>
      <c r="E382" s="206"/>
      <c r="F382" s="424"/>
      <c r="J382" s="1"/>
    </row>
    <row r="383" spans="3:10">
      <c r="C383" s="30"/>
      <c r="D383" s="206"/>
      <c r="E383" s="206"/>
      <c r="F383" s="424"/>
      <c r="J383" s="1"/>
    </row>
    <row r="384" spans="3:10">
      <c r="C384" s="30"/>
      <c r="D384" s="206"/>
      <c r="E384" s="206"/>
      <c r="F384" s="424"/>
      <c r="J384" s="1"/>
    </row>
    <row r="385" spans="3:10">
      <c r="C385" s="30"/>
      <c r="D385" s="206"/>
      <c r="E385" s="206"/>
      <c r="F385" s="424"/>
      <c r="J385" s="1"/>
    </row>
    <row r="386" spans="3:10">
      <c r="C386" s="30"/>
      <c r="D386" s="206"/>
      <c r="E386" s="206"/>
      <c r="F386" s="424"/>
      <c r="J386" s="1"/>
    </row>
    <row r="387" spans="3:10">
      <c r="C387" s="30"/>
      <c r="D387" s="206"/>
      <c r="E387" s="206"/>
      <c r="F387" s="424"/>
      <c r="J387" s="1"/>
    </row>
    <row r="388" spans="3:10">
      <c r="C388" s="30"/>
      <c r="D388" s="206"/>
      <c r="E388" s="206"/>
      <c r="F388" s="424"/>
      <c r="J388" s="1"/>
    </row>
    <row r="389" spans="3:10" ht="15" customHeight="1">
      <c r="C389" s="30"/>
      <c r="D389" s="206"/>
      <c r="E389" s="206"/>
      <c r="F389" s="424"/>
      <c r="J389" s="1"/>
    </row>
    <row r="390" spans="3:10">
      <c r="C390" s="30"/>
      <c r="D390" s="206"/>
      <c r="E390" s="206"/>
      <c r="F390" s="424"/>
      <c r="J390" s="1"/>
    </row>
    <row r="391" spans="3:10">
      <c r="C391" s="30"/>
      <c r="D391" s="206"/>
      <c r="E391" s="206"/>
      <c r="F391" s="424"/>
      <c r="J391" s="1"/>
    </row>
    <row r="392" spans="3:10">
      <c r="C392" s="30"/>
      <c r="D392" s="206"/>
      <c r="E392" s="206"/>
      <c r="F392" s="424"/>
      <c r="J392" s="1"/>
    </row>
    <row r="393" spans="3:10" ht="12.75" customHeight="1">
      <c r="C393" s="30"/>
      <c r="D393" s="206"/>
      <c r="E393" s="206"/>
      <c r="F393" s="424"/>
      <c r="J393" s="1"/>
    </row>
    <row r="394" spans="3:10" ht="12.75" customHeight="1">
      <c r="C394" s="30"/>
      <c r="D394" s="206"/>
      <c r="E394" s="206"/>
      <c r="F394" s="424"/>
      <c r="J394" s="1"/>
    </row>
    <row r="395" spans="3:10" ht="129" customHeight="1">
      <c r="C395" s="30"/>
      <c r="D395" s="206"/>
      <c r="E395" s="206"/>
      <c r="F395" s="424"/>
      <c r="J395" s="1"/>
    </row>
    <row r="396" spans="3:10" ht="180" customHeight="1">
      <c r="C396" s="30"/>
      <c r="D396" s="206"/>
      <c r="E396" s="206"/>
      <c r="F396" s="424"/>
      <c r="J396" s="1"/>
    </row>
    <row r="397" spans="3:10" ht="80.25" customHeight="1">
      <c r="C397" s="30"/>
      <c r="D397" s="206"/>
      <c r="E397" s="206"/>
      <c r="F397" s="424"/>
      <c r="J397" s="1"/>
    </row>
    <row r="398" spans="3:10" ht="103.5" customHeight="1">
      <c r="C398" s="30"/>
      <c r="D398" s="206"/>
      <c r="E398" s="206"/>
      <c r="F398" s="424"/>
      <c r="J398" s="1"/>
    </row>
    <row r="399" spans="3:10" ht="15" customHeight="1">
      <c r="C399" s="30"/>
      <c r="D399" s="206"/>
      <c r="E399" s="206"/>
      <c r="F399" s="424"/>
      <c r="J399" s="1"/>
    </row>
    <row r="400" spans="3:10">
      <c r="C400" s="30"/>
      <c r="D400" s="206"/>
      <c r="E400" s="206"/>
      <c r="F400" s="424"/>
      <c r="J400" s="1"/>
    </row>
    <row r="401" spans="3:10" ht="27" customHeight="1">
      <c r="C401" s="30"/>
      <c r="D401" s="206"/>
      <c r="E401" s="206"/>
      <c r="F401" s="424"/>
      <c r="J401" s="1"/>
    </row>
    <row r="402" spans="3:10" ht="13.5" customHeight="1">
      <c r="C402" s="30"/>
      <c r="D402" s="206"/>
      <c r="E402" s="206"/>
      <c r="F402" s="424"/>
      <c r="J402" s="1"/>
    </row>
    <row r="403" spans="3:10" ht="53.25" customHeight="1">
      <c r="C403" s="30"/>
      <c r="D403" s="206"/>
      <c r="E403" s="206"/>
      <c r="F403" s="424"/>
      <c r="J403" s="1"/>
    </row>
    <row r="404" spans="3:10" ht="12.75" customHeight="1">
      <c r="C404" s="30"/>
      <c r="D404" s="206"/>
      <c r="E404" s="206"/>
      <c r="F404" s="424"/>
      <c r="J404" s="1"/>
    </row>
    <row r="405" spans="3:10" ht="13.5" customHeight="1">
      <c r="C405" s="30"/>
      <c r="D405" s="206"/>
      <c r="E405" s="206"/>
      <c r="F405" s="424"/>
      <c r="J405" s="1"/>
    </row>
    <row r="406" spans="3:10">
      <c r="C406" s="30"/>
      <c r="D406" s="206"/>
      <c r="E406" s="206"/>
      <c r="F406" s="424"/>
      <c r="J406" s="1"/>
    </row>
    <row r="407" spans="3:10">
      <c r="C407" s="30"/>
      <c r="D407" s="206"/>
      <c r="E407" s="206"/>
      <c r="F407" s="424"/>
      <c r="J407" s="1"/>
    </row>
    <row r="408" spans="3:10" ht="27" customHeight="1">
      <c r="C408" s="30"/>
      <c r="D408" s="206"/>
      <c r="E408" s="206"/>
      <c r="F408" s="424"/>
      <c r="J408" s="1"/>
    </row>
    <row r="409" spans="3:10" ht="12.75" customHeight="1">
      <c r="C409" s="30"/>
      <c r="D409" s="206"/>
      <c r="E409" s="206"/>
      <c r="F409" s="424"/>
      <c r="J409" s="1"/>
    </row>
    <row r="410" spans="3:10" ht="12" customHeight="1">
      <c r="C410" s="30"/>
      <c r="D410" s="206"/>
      <c r="E410" s="206"/>
      <c r="F410" s="424"/>
      <c r="J410" s="1"/>
    </row>
    <row r="411" spans="3:10">
      <c r="C411" s="30"/>
      <c r="D411" s="206"/>
      <c r="E411" s="206"/>
      <c r="F411" s="424"/>
      <c r="J411" s="1"/>
    </row>
    <row r="412" spans="3:10" ht="13.5" customHeight="1">
      <c r="C412" s="30"/>
      <c r="D412" s="206"/>
      <c r="E412" s="206"/>
      <c r="F412" s="424"/>
      <c r="J412" s="1"/>
    </row>
    <row r="413" spans="3:10">
      <c r="C413" s="30"/>
      <c r="D413" s="206"/>
      <c r="E413" s="206"/>
      <c r="F413" s="424"/>
      <c r="J413" s="1"/>
    </row>
    <row r="414" spans="3:10" ht="15.75" customHeight="1">
      <c r="C414" s="30"/>
      <c r="D414" s="206"/>
      <c r="E414" s="206"/>
      <c r="F414" s="424"/>
      <c r="J414" s="1"/>
    </row>
    <row r="415" spans="3:10">
      <c r="C415" s="30"/>
      <c r="D415" s="206"/>
      <c r="E415" s="206"/>
      <c r="F415" s="424"/>
      <c r="J415" s="1"/>
    </row>
    <row r="416" spans="3:10">
      <c r="C416" s="30"/>
      <c r="D416" s="206"/>
      <c r="E416" s="206"/>
      <c r="F416" s="424"/>
      <c r="J416" s="1"/>
    </row>
    <row r="417" spans="3:10">
      <c r="C417" s="30"/>
      <c r="D417" s="206"/>
      <c r="E417" s="206"/>
      <c r="F417" s="424"/>
      <c r="J417" s="1"/>
    </row>
    <row r="418" spans="3:10" ht="14.25" customHeight="1">
      <c r="C418" s="30"/>
      <c r="D418" s="206"/>
      <c r="E418" s="206"/>
      <c r="F418" s="424"/>
      <c r="J418" s="1"/>
    </row>
    <row r="419" spans="3:10" ht="54" customHeight="1">
      <c r="C419" s="30"/>
      <c r="D419" s="206"/>
      <c r="E419" s="206"/>
      <c r="F419" s="424"/>
      <c r="J419" s="1"/>
    </row>
    <row r="420" spans="3:10">
      <c r="C420" s="30"/>
      <c r="D420" s="206"/>
      <c r="E420" s="206"/>
      <c r="F420" s="424"/>
      <c r="J420" s="1"/>
    </row>
    <row r="421" spans="3:10">
      <c r="C421" s="30"/>
      <c r="D421" s="206"/>
      <c r="E421" s="206"/>
      <c r="F421" s="424"/>
      <c r="J421" s="1"/>
    </row>
    <row r="422" spans="3:10" ht="15" customHeight="1">
      <c r="C422" s="30"/>
      <c r="D422" s="206"/>
      <c r="E422" s="206"/>
      <c r="F422" s="424"/>
      <c r="J422" s="1"/>
    </row>
    <row r="423" spans="3:10">
      <c r="C423" s="30"/>
      <c r="D423" s="206"/>
      <c r="E423" s="206"/>
      <c r="F423" s="424"/>
      <c r="J423" s="1"/>
    </row>
    <row r="424" spans="3:10">
      <c r="C424" s="30"/>
      <c r="D424" s="206"/>
      <c r="E424" s="206"/>
      <c r="F424" s="424"/>
      <c r="J424" s="1"/>
    </row>
    <row r="425" spans="3:10">
      <c r="C425" s="30"/>
      <c r="D425" s="206"/>
      <c r="E425" s="206"/>
      <c r="F425" s="424"/>
      <c r="J425" s="1"/>
    </row>
    <row r="426" spans="3:10" ht="27.75" customHeight="1">
      <c r="C426" s="30"/>
      <c r="D426" s="206"/>
      <c r="E426" s="206"/>
      <c r="F426" s="424"/>
      <c r="J426" s="1"/>
    </row>
    <row r="427" spans="3:10">
      <c r="C427" s="30"/>
      <c r="D427" s="206"/>
      <c r="E427" s="206"/>
      <c r="F427" s="424"/>
      <c r="J427" s="1"/>
    </row>
    <row r="428" spans="3:10">
      <c r="C428" s="30"/>
      <c r="D428" s="206"/>
      <c r="E428" s="206"/>
      <c r="F428" s="424"/>
      <c r="J428" s="1"/>
    </row>
    <row r="429" spans="3:10" ht="13.5" customHeight="1">
      <c r="C429" s="30"/>
      <c r="D429" s="206"/>
      <c r="E429" s="206"/>
      <c r="F429" s="424"/>
      <c r="J429" s="1"/>
    </row>
    <row r="430" spans="3:10">
      <c r="C430" s="30"/>
      <c r="D430" s="206"/>
      <c r="E430" s="206"/>
      <c r="F430" s="424"/>
      <c r="J430" s="1"/>
    </row>
    <row r="431" spans="3:10">
      <c r="C431" s="30"/>
      <c r="D431" s="206"/>
      <c r="E431" s="206"/>
      <c r="F431" s="424"/>
      <c r="J431" s="1"/>
    </row>
    <row r="432" spans="3:10">
      <c r="C432" s="30"/>
      <c r="D432" s="206"/>
      <c r="E432" s="206"/>
      <c r="F432" s="424"/>
      <c r="J432" s="1"/>
    </row>
    <row r="433" spans="3:10">
      <c r="C433" s="30"/>
      <c r="D433" s="206"/>
      <c r="E433" s="206"/>
      <c r="F433" s="424"/>
      <c r="J433" s="1"/>
    </row>
    <row r="434" spans="3:10" ht="12.75" customHeight="1">
      <c r="C434" s="30"/>
      <c r="D434" s="206"/>
      <c r="E434" s="206"/>
      <c r="F434" s="424"/>
      <c r="J434" s="1"/>
    </row>
    <row r="435" spans="3:10">
      <c r="C435" s="30"/>
      <c r="D435" s="206"/>
      <c r="E435" s="206"/>
      <c r="F435" s="424"/>
      <c r="J435" s="1"/>
    </row>
    <row r="436" spans="3:10">
      <c r="C436" s="30"/>
      <c r="D436" s="206"/>
      <c r="E436" s="206"/>
      <c r="F436" s="424"/>
      <c r="J436" s="1"/>
    </row>
    <row r="437" spans="3:10">
      <c r="C437" s="30"/>
      <c r="D437" s="206"/>
      <c r="E437" s="206"/>
      <c r="F437" s="424"/>
      <c r="J437" s="1"/>
    </row>
    <row r="438" spans="3:10">
      <c r="C438" s="30"/>
      <c r="D438" s="206"/>
      <c r="E438" s="206"/>
      <c r="F438" s="424"/>
      <c r="J438" s="1"/>
    </row>
    <row r="439" spans="3:10">
      <c r="C439" s="30"/>
      <c r="D439" s="206"/>
      <c r="E439" s="206"/>
      <c r="F439" s="424"/>
      <c r="J439" s="1"/>
    </row>
    <row r="440" spans="3:10">
      <c r="C440" s="30"/>
      <c r="D440" s="206"/>
      <c r="E440" s="206"/>
      <c r="F440" s="424"/>
      <c r="J440" s="1"/>
    </row>
    <row r="441" spans="3:10">
      <c r="C441" s="30"/>
      <c r="D441" s="206"/>
      <c r="E441" s="206"/>
      <c r="F441" s="424"/>
      <c r="J441" s="1"/>
    </row>
    <row r="442" spans="3:10" ht="15" customHeight="1">
      <c r="C442" s="30"/>
      <c r="D442" s="206"/>
      <c r="E442" s="206"/>
      <c r="F442" s="424"/>
      <c r="J442" s="1"/>
    </row>
    <row r="443" spans="3:10">
      <c r="C443" s="30"/>
      <c r="D443" s="206"/>
      <c r="E443" s="206"/>
      <c r="F443" s="424"/>
      <c r="J443" s="1"/>
    </row>
    <row r="444" spans="3:10">
      <c r="C444" s="30"/>
      <c r="D444" s="206"/>
      <c r="E444" s="206"/>
      <c r="F444" s="424"/>
      <c r="J444" s="1"/>
    </row>
    <row r="445" spans="3:10">
      <c r="C445" s="30"/>
      <c r="D445" s="206"/>
      <c r="E445" s="206"/>
      <c r="F445" s="424"/>
      <c r="J445" s="1"/>
    </row>
    <row r="446" spans="3:10">
      <c r="C446" s="30"/>
      <c r="D446" s="206"/>
      <c r="E446" s="206"/>
      <c r="F446" s="424"/>
      <c r="J446" s="1"/>
    </row>
    <row r="447" spans="3:10">
      <c r="C447" s="30"/>
      <c r="D447" s="206"/>
      <c r="E447" s="206"/>
      <c r="F447" s="424"/>
      <c r="J447" s="1"/>
    </row>
    <row r="448" spans="3:10">
      <c r="C448" s="30"/>
      <c r="D448" s="206"/>
      <c r="E448" s="206"/>
      <c r="F448" s="424"/>
      <c r="J448" s="1"/>
    </row>
    <row r="449" spans="3:10">
      <c r="C449" s="30"/>
      <c r="D449" s="206"/>
      <c r="E449" s="206"/>
      <c r="F449" s="424"/>
      <c r="J449" s="1"/>
    </row>
    <row r="450" spans="3:10">
      <c r="C450" s="30"/>
      <c r="D450" s="206"/>
      <c r="E450" s="206"/>
      <c r="F450" s="424"/>
      <c r="J450" s="1"/>
    </row>
    <row r="451" spans="3:10">
      <c r="C451" s="30"/>
      <c r="D451" s="206"/>
      <c r="E451" s="206"/>
      <c r="F451" s="424"/>
      <c r="J451" s="1"/>
    </row>
    <row r="452" spans="3:10">
      <c r="C452" s="30"/>
      <c r="D452" s="206"/>
      <c r="E452" s="206"/>
      <c r="F452" s="424"/>
      <c r="J452" s="1"/>
    </row>
    <row r="453" spans="3:10">
      <c r="C453" s="30"/>
      <c r="D453" s="206"/>
      <c r="E453" s="206"/>
      <c r="F453" s="424"/>
      <c r="J453" s="1"/>
    </row>
    <row r="454" spans="3:10">
      <c r="C454" s="30"/>
      <c r="D454" s="206"/>
      <c r="E454" s="206"/>
      <c r="F454" s="424"/>
      <c r="J454" s="1"/>
    </row>
    <row r="455" spans="3:10">
      <c r="C455" s="30"/>
      <c r="D455" s="206"/>
      <c r="E455" s="206"/>
      <c r="F455" s="424"/>
      <c r="J455" s="1"/>
    </row>
    <row r="456" spans="3:10">
      <c r="C456" s="30"/>
      <c r="D456" s="206"/>
      <c r="E456" s="206"/>
      <c r="F456" s="424"/>
      <c r="J456" s="1"/>
    </row>
    <row r="457" spans="3:10">
      <c r="C457" s="30"/>
      <c r="D457" s="206"/>
      <c r="E457" s="206"/>
      <c r="F457" s="424"/>
      <c r="J457" s="1"/>
    </row>
    <row r="458" spans="3:10">
      <c r="C458" s="30"/>
      <c r="D458" s="206"/>
      <c r="E458" s="206"/>
      <c r="F458" s="424"/>
      <c r="J458" s="1"/>
    </row>
    <row r="459" spans="3:10">
      <c r="C459" s="30"/>
      <c r="D459" s="206"/>
      <c r="E459" s="206"/>
      <c r="F459" s="424"/>
      <c r="J459" s="1"/>
    </row>
    <row r="460" spans="3:10">
      <c r="C460" s="30"/>
      <c r="D460" s="206"/>
      <c r="E460" s="206"/>
      <c r="F460" s="424"/>
      <c r="J460" s="1"/>
    </row>
    <row r="461" spans="3:10">
      <c r="C461" s="30"/>
      <c r="D461" s="206"/>
      <c r="E461" s="206"/>
      <c r="F461" s="424"/>
      <c r="J461" s="1"/>
    </row>
    <row r="462" spans="3:10">
      <c r="C462" s="30"/>
      <c r="D462" s="206"/>
      <c r="E462" s="206"/>
      <c r="F462" s="424"/>
      <c r="J462" s="1"/>
    </row>
    <row r="463" spans="3:10">
      <c r="C463" s="30"/>
      <c r="D463" s="206"/>
      <c r="E463" s="206"/>
      <c r="F463" s="424"/>
      <c r="J463" s="1"/>
    </row>
    <row r="464" spans="3:10">
      <c r="C464" s="30"/>
      <c r="D464" s="206"/>
      <c r="E464" s="206"/>
      <c r="F464" s="424"/>
      <c r="J464" s="1"/>
    </row>
    <row r="465" spans="3:10">
      <c r="C465" s="30"/>
      <c r="D465" s="206"/>
      <c r="E465" s="206"/>
      <c r="F465" s="424"/>
      <c r="J465" s="1"/>
    </row>
    <row r="466" spans="3:10">
      <c r="C466" s="30"/>
      <c r="D466" s="206"/>
      <c r="E466" s="206"/>
      <c r="F466" s="424"/>
      <c r="J466" s="1"/>
    </row>
    <row r="467" spans="3:10">
      <c r="C467" s="30"/>
      <c r="D467" s="206"/>
      <c r="E467" s="206"/>
      <c r="F467" s="424"/>
      <c r="J467" s="1"/>
    </row>
    <row r="468" spans="3:10">
      <c r="C468" s="30"/>
      <c r="D468" s="206"/>
      <c r="E468" s="206"/>
      <c r="F468" s="424"/>
      <c r="J468" s="1"/>
    </row>
    <row r="469" spans="3:10">
      <c r="C469" s="30"/>
      <c r="D469" s="206"/>
      <c r="E469" s="206"/>
      <c r="F469" s="424"/>
      <c r="J469" s="1"/>
    </row>
    <row r="470" spans="3:10">
      <c r="C470" s="30"/>
      <c r="D470" s="206"/>
      <c r="E470" s="206"/>
      <c r="F470" s="424"/>
      <c r="J470" s="1"/>
    </row>
    <row r="471" spans="3:10">
      <c r="C471" s="30"/>
      <c r="D471" s="206"/>
      <c r="E471" s="206"/>
      <c r="F471" s="424"/>
      <c r="J471" s="1"/>
    </row>
    <row r="472" spans="3:10">
      <c r="C472" s="30"/>
      <c r="D472" s="206"/>
      <c r="E472" s="206"/>
      <c r="F472" s="424"/>
      <c r="J472" s="1"/>
    </row>
    <row r="473" spans="3:10">
      <c r="C473" s="30"/>
      <c r="D473" s="206"/>
      <c r="E473" s="206"/>
      <c r="F473" s="424"/>
      <c r="J473" s="1"/>
    </row>
    <row r="474" spans="3:10">
      <c r="C474" s="30"/>
      <c r="D474" s="206"/>
      <c r="E474" s="206"/>
      <c r="F474" s="424"/>
      <c r="J474" s="1"/>
    </row>
    <row r="475" spans="3:10">
      <c r="C475" s="30"/>
      <c r="D475" s="206"/>
      <c r="E475" s="206"/>
      <c r="F475" s="424"/>
      <c r="J475" s="1"/>
    </row>
    <row r="476" spans="3:10">
      <c r="C476" s="30"/>
      <c r="D476" s="206"/>
      <c r="E476" s="206"/>
      <c r="F476" s="424"/>
      <c r="J476" s="1"/>
    </row>
    <row r="477" spans="3:10">
      <c r="C477" s="30"/>
      <c r="D477" s="206"/>
      <c r="E477" s="206"/>
      <c r="F477" s="424"/>
      <c r="J477" s="1"/>
    </row>
    <row r="478" spans="3:10">
      <c r="C478" s="30"/>
      <c r="D478" s="206"/>
      <c r="E478" s="206"/>
      <c r="F478" s="424"/>
      <c r="J478" s="1"/>
    </row>
    <row r="479" spans="3:10">
      <c r="C479" s="30"/>
      <c r="D479" s="206"/>
      <c r="E479" s="206"/>
      <c r="F479" s="424"/>
      <c r="J479" s="1"/>
    </row>
    <row r="480" spans="3:10">
      <c r="C480" s="30"/>
      <c r="D480" s="206"/>
      <c r="E480" s="206"/>
      <c r="F480" s="424"/>
      <c r="J480" s="1"/>
    </row>
    <row r="481" spans="3:10" ht="52.5" customHeight="1">
      <c r="C481" s="30"/>
      <c r="D481" s="206"/>
      <c r="E481" s="206"/>
      <c r="F481" s="424"/>
      <c r="J481" s="1"/>
    </row>
    <row r="482" spans="3:10">
      <c r="C482" s="30"/>
      <c r="D482" s="206"/>
      <c r="E482" s="206"/>
      <c r="F482" s="424"/>
      <c r="J482" s="1"/>
    </row>
    <row r="483" spans="3:10">
      <c r="C483" s="30"/>
      <c r="D483" s="206"/>
      <c r="E483" s="206"/>
      <c r="F483" s="424"/>
      <c r="J483" s="1"/>
    </row>
    <row r="484" spans="3:10">
      <c r="C484" s="30"/>
      <c r="D484" s="206"/>
      <c r="E484" s="206"/>
      <c r="F484" s="424"/>
      <c r="J484" s="1"/>
    </row>
    <row r="485" spans="3:10">
      <c r="C485" s="30"/>
      <c r="D485" s="206"/>
      <c r="E485" s="206"/>
      <c r="F485" s="424"/>
      <c r="J485" s="1"/>
    </row>
    <row r="486" spans="3:10">
      <c r="C486" s="30"/>
      <c r="D486" s="206"/>
      <c r="E486" s="206"/>
      <c r="F486" s="424"/>
      <c r="J486" s="1"/>
    </row>
    <row r="487" spans="3:10" ht="51.75" customHeight="1">
      <c r="C487" s="30"/>
      <c r="D487" s="206"/>
      <c r="E487" s="206"/>
      <c r="F487" s="424"/>
      <c r="J487" s="1"/>
    </row>
    <row r="488" spans="3:10">
      <c r="C488" s="30"/>
      <c r="D488" s="206"/>
      <c r="E488" s="206"/>
      <c r="F488" s="424"/>
      <c r="J488" s="1"/>
    </row>
    <row r="489" spans="3:10">
      <c r="C489" s="30"/>
      <c r="D489" s="206"/>
      <c r="E489" s="206"/>
      <c r="F489" s="424"/>
      <c r="J489" s="1"/>
    </row>
    <row r="490" spans="3:10" ht="54.75" customHeight="1">
      <c r="C490" s="30"/>
      <c r="D490" s="206"/>
      <c r="E490" s="206"/>
      <c r="F490" s="424"/>
      <c r="J490" s="1"/>
    </row>
    <row r="491" spans="3:10" ht="13.5" customHeight="1">
      <c r="C491" s="30"/>
      <c r="D491" s="206"/>
      <c r="E491" s="206"/>
      <c r="F491" s="424"/>
      <c r="J491" s="1"/>
    </row>
    <row r="492" spans="3:10" ht="13.5" customHeight="1">
      <c r="C492" s="30"/>
      <c r="D492" s="206"/>
      <c r="E492" s="206"/>
      <c r="F492" s="424"/>
      <c r="J492" s="1"/>
    </row>
    <row r="493" spans="3:10">
      <c r="C493" s="30"/>
      <c r="D493" s="206"/>
      <c r="E493" s="206"/>
      <c r="F493" s="424"/>
      <c r="J493" s="1"/>
    </row>
    <row r="494" spans="3:10" ht="88.5" customHeight="1">
      <c r="C494" s="30"/>
      <c r="D494" s="206"/>
      <c r="E494" s="206"/>
      <c r="F494" s="424"/>
      <c r="J494" s="1"/>
    </row>
    <row r="495" spans="3:10" ht="54" customHeight="1">
      <c r="C495" s="30"/>
      <c r="D495" s="206"/>
      <c r="E495" s="206"/>
      <c r="F495" s="424"/>
      <c r="J495" s="1"/>
    </row>
    <row r="496" spans="3:10">
      <c r="C496" s="30"/>
      <c r="D496" s="206"/>
      <c r="E496" s="206"/>
      <c r="F496" s="424"/>
      <c r="J496" s="1"/>
    </row>
    <row r="497" spans="3:10">
      <c r="C497" s="30"/>
      <c r="D497" s="206"/>
      <c r="E497" s="206"/>
      <c r="F497" s="424"/>
      <c r="J497" s="1"/>
    </row>
    <row r="498" spans="3:10" ht="55.5" customHeight="1">
      <c r="C498" s="30"/>
      <c r="D498" s="206"/>
      <c r="E498" s="206"/>
      <c r="F498" s="424"/>
      <c r="J498" s="1"/>
    </row>
    <row r="499" spans="3:10">
      <c r="C499" s="30"/>
      <c r="D499" s="206"/>
      <c r="E499" s="206"/>
      <c r="F499" s="424"/>
      <c r="J499" s="1"/>
    </row>
    <row r="500" spans="3:10">
      <c r="C500" s="30"/>
      <c r="D500" s="206"/>
      <c r="E500" s="206"/>
      <c r="F500" s="424"/>
      <c r="J500" s="1"/>
    </row>
    <row r="501" spans="3:10">
      <c r="C501" s="30"/>
      <c r="D501" s="206"/>
      <c r="E501" s="206"/>
      <c r="F501" s="424"/>
      <c r="J501" s="1"/>
    </row>
    <row r="502" spans="3:10" ht="51" customHeight="1">
      <c r="C502" s="30"/>
      <c r="D502" s="206"/>
      <c r="E502" s="206"/>
      <c r="F502" s="424"/>
      <c r="J502" s="1"/>
    </row>
    <row r="503" spans="3:10" ht="56.25" customHeight="1">
      <c r="C503" s="30"/>
      <c r="D503" s="206"/>
      <c r="E503" s="206"/>
      <c r="F503" s="424"/>
      <c r="J503" s="1"/>
    </row>
    <row r="504" spans="3:10">
      <c r="C504" s="30"/>
      <c r="D504" s="206"/>
      <c r="E504" s="206"/>
      <c r="F504" s="424"/>
      <c r="J504" s="1"/>
    </row>
    <row r="505" spans="3:10">
      <c r="C505" s="30"/>
      <c r="D505" s="206"/>
      <c r="E505" s="206"/>
      <c r="F505" s="424"/>
      <c r="J505" s="1"/>
    </row>
    <row r="506" spans="3:10" ht="54.75" customHeight="1">
      <c r="C506" s="30"/>
      <c r="D506" s="206"/>
      <c r="E506" s="206"/>
      <c r="F506" s="424"/>
      <c r="J506" s="1"/>
    </row>
    <row r="507" spans="3:10">
      <c r="C507" s="30"/>
      <c r="D507" s="206"/>
      <c r="E507" s="206"/>
      <c r="F507" s="424"/>
      <c r="J507" s="1"/>
    </row>
    <row r="508" spans="3:10">
      <c r="C508" s="30"/>
      <c r="D508" s="206"/>
      <c r="E508" s="206"/>
      <c r="F508" s="424"/>
      <c r="J508" s="1"/>
    </row>
    <row r="509" spans="3:10" ht="15.75" customHeight="1">
      <c r="C509" s="30"/>
      <c r="D509" s="206"/>
      <c r="E509" s="206"/>
      <c r="F509" s="424"/>
      <c r="J509" s="1"/>
    </row>
    <row r="510" spans="3:10" ht="39.75" customHeight="1">
      <c r="C510" s="30"/>
      <c r="D510" s="206"/>
      <c r="E510" s="206"/>
      <c r="F510" s="424"/>
      <c r="J510" s="1"/>
    </row>
    <row r="511" spans="3:10">
      <c r="C511" s="30"/>
      <c r="D511" s="206"/>
      <c r="E511" s="206"/>
      <c r="F511" s="424"/>
      <c r="J511" s="1"/>
    </row>
    <row r="512" spans="3:10">
      <c r="C512" s="30"/>
      <c r="D512" s="206"/>
      <c r="E512" s="206"/>
      <c r="F512" s="424"/>
      <c r="J512" s="1"/>
    </row>
    <row r="513" spans="3:10">
      <c r="C513" s="30"/>
      <c r="D513" s="206"/>
      <c r="E513" s="221"/>
      <c r="F513" s="424"/>
      <c r="J513" s="1"/>
    </row>
    <row r="514" spans="3:10">
      <c r="C514" s="30"/>
      <c r="D514" s="206"/>
      <c r="E514" s="206"/>
      <c r="F514" s="424"/>
      <c r="J514" s="1"/>
    </row>
    <row r="515" spans="3:10">
      <c r="C515" s="30"/>
      <c r="D515" s="206"/>
      <c r="E515" s="206"/>
      <c r="F515" s="424"/>
      <c r="J515" s="1"/>
    </row>
    <row r="516" spans="3:10">
      <c r="C516" s="30"/>
      <c r="D516" s="206"/>
      <c r="E516" s="206"/>
      <c r="F516" s="424"/>
      <c r="J516" s="1"/>
    </row>
    <row r="517" spans="3:10">
      <c r="C517" s="30"/>
      <c r="D517" s="206"/>
      <c r="E517" s="206"/>
      <c r="F517" s="424"/>
      <c r="J517" s="1"/>
    </row>
    <row r="518" spans="3:10">
      <c r="C518" s="30"/>
      <c r="D518" s="206"/>
      <c r="E518" s="206"/>
      <c r="F518" s="424"/>
      <c r="J518" s="1"/>
    </row>
    <row r="519" spans="3:10">
      <c r="C519" s="30"/>
      <c r="D519" s="206"/>
      <c r="E519" s="206"/>
      <c r="F519" s="424"/>
      <c r="J519" s="1"/>
    </row>
    <row r="520" spans="3:10">
      <c r="C520" s="30"/>
      <c r="D520" s="206"/>
      <c r="E520" s="206"/>
      <c r="F520" s="424"/>
      <c r="J520" s="1"/>
    </row>
    <row r="521" spans="3:10">
      <c r="C521" s="30"/>
      <c r="D521" s="206"/>
      <c r="E521" s="206"/>
      <c r="F521" s="424"/>
      <c r="J521" s="1"/>
    </row>
    <row r="522" spans="3:10">
      <c r="C522" s="30"/>
      <c r="D522" s="206"/>
      <c r="E522" s="206"/>
      <c r="F522" s="424"/>
      <c r="J522" s="1"/>
    </row>
    <row r="523" spans="3:10">
      <c r="C523" s="30"/>
      <c r="D523" s="206"/>
      <c r="E523" s="206"/>
      <c r="F523" s="424"/>
      <c r="J523" s="1"/>
    </row>
    <row r="524" spans="3:10">
      <c r="C524" s="30"/>
      <c r="D524" s="206"/>
      <c r="E524" s="206"/>
      <c r="F524" s="424"/>
      <c r="J524" s="1"/>
    </row>
    <row r="525" spans="3:10">
      <c r="C525" s="30"/>
      <c r="D525" s="206"/>
      <c r="E525" s="206"/>
      <c r="F525" s="424"/>
      <c r="J525" s="1"/>
    </row>
    <row r="526" spans="3:10">
      <c r="C526" s="30"/>
      <c r="D526" s="206"/>
      <c r="E526" s="206"/>
      <c r="F526" s="424"/>
      <c r="J526" s="1"/>
    </row>
    <row r="527" spans="3:10">
      <c r="C527" s="30"/>
      <c r="D527" s="206"/>
      <c r="E527" s="206"/>
      <c r="F527" s="424"/>
      <c r="J527" s="1"/>
    </row>
    <row r="528" spans="3:10">
      <c r="C528" s="30"/>
      <c r="D528" s="206"/>
      <c r="E528" s="206"/>
      <c r="F528" s="424"/>
      <c r="J528" s="1"/>
    </row>
    <row r="529" spans="3:10">
      <c r="C529" s="30"/>
      <c r="D529" s="206"/>
      <c r="E529" s="206"/>
      <c r="F529" s="424"/>
      <c r="J529" s="1"/>
    </row>
    <row r="530" spans="3:10">
      <c r="C530" s="30"/>
      <c r="D530" s="206"/>
      <c r="E530" s="206"/>
      <c r="F530" s="424"/>
      <c r="J530" s="1"/>
    </row>
    <row r="531" spans="3:10">
      <c r="C531" s="30"/>
      <c r="D531" s="206"/>
      <c r="E531" s="206"/>
      <c r="F531" s="424"/>
      <c r="J531" s="1"/>
    </row>
    <row r="532" spans="3:10">
      <c r="C532" s="30"/>
      <c r="D532" s="206"/>
      <c r="E532" s="206"/>
      <c r="F532" s="424"/>
      <c r="J532" s="1"/>
    </row>
    <row r="533" spans="3:10">
      <c r="C533" s="30"/>
      <c r="D533" s="206"/>
      <c r="E533" s="206"/>
      <c r="F533" s="424"/>
      <c r="J533" s="1"/>
    </row>
    <row r="534" spans="3:10">
      <c r="C534" s="30"/>
      <c r="D534" s="206"/>
      <c r="E534" s="206"/>
      <c r="F534" s="424"/>
      <c r="J534" s="1"/>
    </row>
    <row r="535" spans="3:10">
      <c r="C535" s="30"/>
      <c r="D535" s="206"/>
      <c r="E535" s="206"/>
      <c r="F535" s="424"/>
      <c r="J535" s="1"/>
    </row>
    <row r="536" spans="3:10">
      <c r="C536" s="30"/>
      <c r="D536" s="206"/>
      <c r="E536" s="206"/>
      <c r="F536" s="424"/>
      <c r="J536" s="1"/>
    </row>
    <row r="537" spans="3:10">
      <c r="C537" s="30"/>
      <c r="D537" s="206"/>
      <c r="E537" s="206"/>
      <c r="F537" s="424"/>
      <c r="J537" s="1"/>
    </row>
    <row r="538" spans="3:10" ht="14.25" customHeight="1">
      <c r="C538" s="30"/>
      <c r="D538" s="206"/>
      <c r="E538" s="206"/>
      <c r="F538" s="424"/>
      <c r="J538" s="1"/>
    </row>
    <row r="539" spans="3:10">
      <c r="C539" s="30"/>
      <c r="D539" s="206"/>
      <c r="E539" s="206"/>
      <c r="F539" s="424"/>
      <c r="J539" s="1"/>
    </row>
    <row r="540" spans="3:10" ht="28.5" customHeight="1">
      <c r="C540" s="30"/>
      <c r="D540" s="206"/>
      <c r="E540" s="206"/>
      <c r="F540" s="424"/>
      <c r="J540" s="1"/>
    </row>
    <row r="541" spans="3:10">
      <c r="C541" s="30"/>
      <c r="D541" s="206"/>
      <c r="E541" s="206"/>
      <c r="F541" s="424"/>
      <c r="J541" s="1"/>
    </row>
    <row r="542" spans="3:10">
      <c r="C542" s="30"/>
      <c r="D542" s="206"/>
      <c r="E542" s="206"/>
      <c r="F542" s="424"/>
      <c r="J542" s="1"/>
    </row>
    <row r="543" spans="3:10" ht="15" customHeight="1">
      <c r="C543" s="30"/>
      <c r="D543" s="206"/>
      <c r="E543" s="206"/>
      <c r="F543" s="424"/>
      <c r="J543" s="1"/>
    </row>
    <row r="544" spans="3:10">
      <c r="C544" s="30"/>
      <c r="D544" s="206"/>
      <c r="E544" s="206"/>
      <c r="F544" s="424"/>
      <c r="J544" s="1"/>
    </row>
    <row r="545" spans="3:10">
      <c r="C545" s="30"/>
      <c r="D545" s="206"/>
      <c r="E545" s="206"/>
      <c r="F545" s="424"/>
      <c r="J545" s="1"/>
    </row>
    <row r="546" spans="3:10">
      <c r="C546" s="30"/>
      <c r="D546" s="206"/>
      <c r="E546" s="206"/>
      <c r="F546" s="424"/>
      <c r="J546" s="1"/>
    </row>
    <row r="547" spans="3:10">
      <c r="C547" s="30"/>
      <c r="D547" s="206"/>
      <c r="E547" s="206"/>
      <c r="F547" s="424"/>
      <c r="J547" s="1"/>
    </row>
    <row r="548" spans="3:10" ht="15" customHeight="1">
      <c r="C548" s="30"/>
      <c r="D548" s="206"/>
      <c r="E548" s="206"/>
      <c r="F548" s="424"/>
      <c r="J548" s="1"/>
    </row>
    <row r="549" spans="3:10" ht="26.25" customHeight="1">
      <c r="C549" s="30"/>
      <c r="D549" s="206"/>
      <c r="E549" s="206"/>
      <c r="F549" s="424"/>
      <c r="J549" s="1"/>
    </row>
    <row r="550" spans="3:10">
      <c r="C550" s="30"/>
      <c r="D550" s="206"/>
      <c r="E550" s="206"/>
      <c r="F550" s="424"/>
      <c r="J550" s="1"/>
    </row>
    <row r="551" spans="3:10">
      <c r="C551" s="30"/>
      <c r="D551" s="206"/>
      <c r="E551" s="206"/>
      <c r="F551" s="424"/>
      <c r="J551" s="1"/>
    </row>
    <row r="552" spans="3:10">
      <c r="C552" s="30"/>
      <c r="D552" s="206"/>
      <c r="E552" s="206"/>
      <c r="F552" s="424"/>
      <c r="J552" s="1"/>
    </row>
    <row r="553" spans="3:10">
      <c r="C553" s="30"/>
      <c r="D553" s="206"/>
      <c r="E553" s="206"/>
      <c r="F553" s="424"/>
      <c r="J553" s="1"/>
    </row>
    <row r="554" spans="3:10">
      <c r="C554" s="30"/>
      <c r="D554" s="206"/>
      <c r="E554" s="206"/>
      <c r="F554" s="424"/>
      <c r="J554" s="1"/>
    </row>
    <row r="555" spans="3:10">
      <c r="C555" s="30"/>
      <c r="D555" s="206"/>
      <c r="E555" s="206"/>
      <c r="F555" s="424"/>
      <c r="J555" s="1"/>
    </row>
    <row r="556" spans="3:10">
      <c r="C556" s="30"/>
      <c r="D556" s="206"/>
      <c r="E556" s="206"/>
      <c r="F556" s="424"/>
      <c r="J556" s="1"/>
    </row>
    <row r="557" spans="3:10">
      <c r="C557" s="30"/>
      <c r="D557" s="206"/>
      <c r="E557" s="206"/>
      <c r="F557" s="424"/>
      <c r="J557" s="1"/>
    </row>
    <row r="558" spans="3:10">
      <c r="C558" s="30"/>
      <c r="D558" s="206"/>
      <c r="E558" s="206"/>
      <c r="F558" s="424"/>
      <c r="J558" s="1"/>
    </row>
    <row r="559" spans="3:10">
      <c r="C559" s="30"/>
      <c r="D559" s="206"/>
      <c r="E559" s="206"/>
      <c r="F559" s="424"/>
      <c r="J559" s="1"/>
    </row>
    <row r="560" spans="3:10">
      <c r="C560" s="30"/>
      <c r="D560" s="206"/>
      <c r="E560" s="206"/>
      <c r="F560" s="424"/>
      <c r="J560" s="1"/>
    </row>
    <row r="561" spans="3:10">
      <c r="C561" s="30"/>
      <c r="D561" s="206"/>
      <c r="E561" s="206"/>
      <c r="F561" s="424"/>
      <c r="J561" s="1"/>
    </row>
    <row r="562" spans="3:10">
      <c r="C562" s="30"/>
      <c r="D562" s="206"/>
      <c r="E562" s="206"/>
      <c r="F562" s="424"/>
      <c r="J562" s="1"/>
    </row>
    <row r="563" spans="3:10">
      <c r="C563" s="30"/>
      <c r="D563" s="206"/>
      <c r="E563" s="206"/>
      <c r="F563" s="424"/>
      <c r="J563" s="1"/>
    </row>
    <row r="564" spans="3:10">
      <c r="C564" s="30"/>
      <c r="D564" s="206"/>
      <c r="E564" s="206"/>
      <c r="F564" s="424"/>
      <c r="J564" s="1"/>
    </row>
    <row r="565" spans="3:10">
      <c r="C565" s="30"/>
      <c r="D565" s="206"/>
      <c r="E565" s="206"/>
      <c r="F565" s="424"/>
      <c r="J565" s="1"/>
    </row>
    <row r="566" spans="3:10">
      <c r="C566" s="30"/>
      <c r="D566" s="206"/>
      <c r="E566" s="206"/>
      <c r="F566" s="424"/>
      <c r="J566" s="1"/>
    </row>
    <row r="567" spans="3:10">
      <c r="C567" s="30"/>
      <c r="D567" s="206"/>
      <c r="E567" s="206"/>
      <c r="F567" s="424"/>
      <c r="J567" s="1"/>
    </row>
    <row r="568" spans="3:10">
      <c r="C568" s="30"/>
      <c r="D568" s="206"/>
      <c r="E568" s="206"/>
      <c r="F568" s="424"/>
      <c r="J568" s="1"/>
    </row>
    <row r="569" spans="3:10">
      <c r="C569" s="30"/>
      <c r="D569" s="206"/>
      <c r="E569" s="206"/>
      <c r="F569" s="424"/>
      <c r="J569" s="1"/>
    </row>
    <row r="570" spans="3:10">
      <c r="C570" s="30"/>
      <c r="D570" s="206"/>
      <c r="E570" s="206"/>
      <c r="F570" s="424"/>
      <c r="J570" s="1"/>
    </row>
    <row r="571" spans="3:10">
      <c r="C571" s="30"/>
      <c r="D571" s="206"/>
      <c r="E571" s="206"/>
      <c r="F571" s="424"/>
      <c r="J571" s="1"/>
    </row>
    <row r="572" spans="3:10">
      <c r="C572" s="30"/>
      <c r="D572" s="206"/>
      <c r="E572" s="206"/>
      <c r="F572" s="424"/>
      <c r="J572" s="1"/>
    </row>
    <row r="573" spans="3:10">
      <c r="C573" s="30"/>
      <c r="D573" s="206"/>
      <c r="E573" s="206"/>
      <c r="F573" s="424"/>
      <c r="J573" s="1"/>
    </row>
    <row r="574" spans="3:10">
      <c r="C574" s="30"/>
      <c r="D574" s="206"/>
      <c r="E574" s="206"/>
      <c r="F574" s="424"/>
      <c r="J574" s="1"/>
    </row>
    <row r="575" spans="3:10">
      <c r="C575" s="30"/>
      <c r="D575" s="206"/>
      <c r="E575" s="206"/>
      <c r="F575" s="424"/>
      <c r="J575" s="1"/>
    </row>
    <row r="576" spans="3:10" ht="16.5" customHeight="1">
      <c r="C576" s="30"/>
      <c r="D576" s="206"/>
      <c r="E576" s="206"/>
      <c r="F576" s="424"/>
      <c r="J576" s="1"/>
    </row>
    <row r="577" spans="3:10">
      <c r="C577" s="30"/>
      <c r="D577" s="206"/>
      <c r="E577" s="206"/>
      <c r="F577" s="424"/>
      <c r="J577" s="1"/>
    </row>
    <row r="578" spans="3:10">
      <c r="C578" s="30"/>
      <c r="D578" s="206"/>
      <c r="E578" s="206"/>
      <c r="F578" s="424"/>
      <c r="J578" s="1"/>
    </row>
    <row r="579" spans="3:10">
      <c r="C579" s="30"/>
      <c r="D579" s="206"/>
      <c r="E579" s="206"/>
      <c r="F579" s="424"/>
      <c r="J579" s="1"/>
    </row>
    <row r="580" spans="3:10">
      <c r="C580" s="30"/>
      <c r="D580" s="206"/>
      <c r="E580" s="206"/>
      <c r="F580" s="424"/>
      <c r="J580" s="1"/>
    </row>
    <row r="581" spans="3:10">
      <c r="C581" s="30"/>
      <c r="D581" s="206"/>
      <c r="E581" s="206"/>
      <c r="F581" s="424"/>
      <c r="J581" s="1"/>
    </row>
    <row r="582" spans="3:10">
      <c r="C582" s="30"/>
      <c r="D582" s="206"/>
      <c r="E582" s="206"/>
      <c r="F582" s="424"/>
      <c r="J582" s="1"/>
    </row>
    <row r="583" spans="3:10">
      <c r="C583" s="30"/>
      <c r="D583" s="206"/>
      <c r="E583" s="206"/>
      <c r="F583" s="424"/>
      <c r="J583" s="1"/>
    </row>
    <row r="584" spans="3:10">
      <c r="C584" s="30"/>
      <c r="D584" s="206"/>
      <c r="E584" s="206"/>
      <c r="F584" s="424"/>
      <c r="J584" s="1"/>
    </row>
    <row r="585" spans="3:10">
      <c r="C585" s="30"/>
      <c r="D585" s="206"/>
      <c r="E585" s="206"/>
      <c r="F585" s="424"/>
      <c r="J585" s="1"/>
    </row>
    <row r="586" spans="3:10">
      <c r="C586" s="30"/>
      <c r="D586" s="206"/>
      <c r="E586" s="206"/>
      <c r="F586" s="424"/>
      <c r="J586" s="1"/>
    </row>
    <row r="587" spans="3:10">
      <c r="C587" s="30"/>
      <c r="D587" s="206"/>
      <c r="E587" s="206"/>
      <c r="F587" s="424"/>
      <c r="J587" s="1"/>
    </row>
    <row r="588" spans="3:10">
      <c r="C588" s="30"/>
      <c r="D588" s="206"/>
      <c r="E588" s="206"/>
      <c r="F588" s="424"/>
      <c r="J588" s="1"/>
    </row>
    <row r="589" spans="3:10">
      <c r="C589" s="30"/>
      <c r="D589" s="206"/>
      <c r="E589" s="206"/>
      <c r="F589" s="424"/>
      <c r="J589" s="1"/>
    </row>
    <row r="590" spans="3:10">
      <c r="C590" s="30"/>
      <c r="D590" s="206"/>
      <c r="E590" s="206"/>
      <c r="F590" s="424"/>
      <c r="J590" s="1"/>
    </row>
    <row r="591" spans="3:10">
      <c r="C591" s="30"/>
      <c r="D591" s="206"/>
      <c r="E591" s="206"/>
      <c r="F591" s="424"/>
      <c r="J591" s="1"/>
    </row>
    <row r="592" spans="3:10">
      <c r="C592" s="30"/>
      <c r="D592" s="206"/>
      <c r="E592" s="206"/>
      <c r="F592" s="424"/>
      <c r="J592" s="1"/>
    </row>
    <row r="593" spans="3:10">
      <c r="C593" s="30"/>
      <c r="D593" s="206"/>
      <c r="E593" s="206"/>
      <c r="F593" s="424"/>
      <c r="J593" s="1"/>
    </row>
    <row r="594" spans="3:10">
      <c r="C594" s="30"/>
      <c r="D594" s="206"/>
      <c r="E594" s="206"/>
      <c r="F594" s="424"/>
      <c r="J594" s="1"/>
    </row>
    <row r="595" spans="3:10">
      <c r="C595" s="30"/>
      <c r="D595" s="206"/>
      <c r="E595" s="206"/>
      <c r="F595" s="424"/>
      <c r="J595" s="1"/>
    </row>
    <row r="596" spans="3:10">
      <c r="C596" s="30"/>
      <c r="D596" s="206"/>
      <c r="E596" s="206"/>
      <c r="F596" s="424"/>
      <c r="J596" s="1"/>
    </row>
    <row r="597" spans="3:10">
      <c r="C597" s="30"/>
      <c r="D597" s="206"/>
      <c r="E597" s="206"/>
      <c r="F597" s="424"/>
      <c r="J597" s="1"/>
    </row>
    <row r="598" spans="3:10">
      <c r="C598" s="30"/>
      <c r="D598" s="206"/>
      <c r="E598" s="206"/>
      <c r="F598" s="424"/>
      <c r="J598" s="1"/>
    </row>
    <row r="599" spans="3:10">
      <c r="C599" s="30"/>
      <c r="D599" s="206"/>
      <c r="E599" s="206"/>
      <c r="F599" s="424"/>
      <c r="J599" s="1"/>
    </row>
    <row r="600" spans="3:10">
      <c r="C600" s="30"/>
      <c r="D600" s="206"/>
      <c r="E600" s="206"/>
      <c r="F600" s="424"/>
      <c r="J600" s="1"/>
    </row>
    <row r="601" spans="3:10">
      <c r="C601" s="30"/>
      <c r="D601" s="206"/>
      <c r="E601" s="206"/>
      <c r="F601" s="424"/>
      <c r="J601" s="1"/>
    </row>
    <row r="602" spans="3:10">
      <c r="C602" s="30"/>
      <c r="D602" s="206"/>
      <c r="E602" s="206"/>
      <c r="F602" s="424"/>
      <c r="J602" s="1"/>
    </row>
    <row r="603" spans="3:10" ht="53.25" customHeight="1">
      <c r="C603" s="30"/>
      <c r="D603" s="206"/>
      <c r="E603" s="206"/>
      <c r="F603" s="424"/>
      <c r="J603" s="1"/>
    </row>
    <row r="604" spans="3:10" ht="13.5" customHeight="1">
      <c r="C604" s="30"/>
      <c r="D604" s="206"/>
      <c r="E604" s="206"/>
      <c r="F604" s="424"/>
      <c r="J604" s="1"/>
    </row>
    <row r="605" spans="3:10">
      <c r="C605" s="30"/>
      <c r="D605" s="206"/>
      <c r="E605" s="206"/>
      <c r="F605" s="424"/>
      <c r="J605" s="1"/>
    </row>
    <row r="606" spans="3:10">
      <c r="C606" s="30"/>
      <c r="D606" s="206"/>
      <c r="E606" s="206"/>
      <c r="F606" s="424"/>
      <c r="J606" s="1"/>
    </row>
    <row r="607" spans="3:10" ht="66.75" customHeight="1">
      <c r="C607" s="30"/>
      <c r="D607" s="206"/>
      <c r="E607" s="206"/>
      <c r="F607" s="424"/>
      <c r="J607" s="1"/>
    </row>
    <row r="608" spans="3:10" ht="14.25" customHeight="1">
      <c r="C608" s="30"/>
      <c r="D608" s="206"/>
      <c r="E608" s="206"/>
      <c r="F608" s="424"/>
      <c r="J608" s="1"/>
    </row>
    <row r="609" spans="3:10">
      <c r="C609" s="30"/>
      <c r="D609" s="206"/>
      <c r="E609" s="206"/>
      <c r="F609" s="424"/>
      <c r="J609" s="1"/>
    </row>
    <row r="610" spans="3:10">
      <c r="C610" s="30"/>
      <c r="D610" s="206"/>
      <c r="E610" s="206"/>
      <c r="F610" s="424"/>
      <c r="J610" s="1"/>
    </row>
    <row r="611" spans="3:10">
      <c r="C611" s="30"/>
      <c r="D611" s="206"/>
      <c r="E611" s="206"/>
      <c r="F611" s="424"/>
      <c r="J611" s="1"/>
    </row>
    <row r="612" spans="3:10" ht="12.75" customHeight="1">
      <c r="C612" s="30"/>
      <c r="D612" s="206"/>
      <c r="E612" s="206"/>
      <c r="F612" s="424"/>
      <c r="J612" s="1"/>
    </row>
    <row r="613" spans="3:10">
      <c r="C613" s="30"/>
      <c r="D613" s="206"/>
      <c r="E613" s="206"/>
      <c r="F613" s="424"/>
      <c r="J613" s="1"/>
    </row>
    <row r="614" spans="3:10">
      <c r="C614" s="30"/>
      <c r="D614" s="206"/>
      <c r="E614" s="206"/>
      <c r="F614" s="424"/>
      <c r="J614" s="1"/>
    </row>
    <row r="615" spans="3:10">
      <c r="C615" s="30"/>
      <c r="D615" s="206"/>
      <c r="E615" s="206"/>
      <c r="F615" s="424"/>
      <c r="J615" s="1"/>
    </row>
    <row r="616" spans="3:10">
      <c r="C616" s="30"/>
      <c r="D616" s="206"/>
      <c r="E616" s="206"/>
      <c r="F616" s="424"/>
      <c r="J616" s="1"/>
    </row>
    <row r="617" spans="3:10">
      <c r="C617" s="30"/>
      <c r="D617" s="206"/>
      <c r="E617" s="206"/>
      <c r="F617" s="424"/>
      <c r="J617" s="1"/>
    </row>
    <row r="618" spans="3:10">
      <c r="C618" s="30"/>
      <c r="D618" s="206"/>
      <c r="E618" s="206"/>
      <c r="F618" s="424"/>
      <c r="J618" s="1"/>
    </row>
    <row r="619" spans="3:10">
      <c r="C619" s="30"/>
      <c r="D619" s="206"/>
      <c r="E619" s="206"/>
      <c r="F619" s="424"/>
      <c r="J619" s="1"/>
    </row>
    <row r="620" spans="3:10">
      <c r="C620" s="30"/>
      <c r="D620" s="206"/>
      <c r="E620" s="206"/>
      <c r="F620" s="424"/>
      <c r="J620" s="1"/>
    </row>
    <row r="621" spans="3:10">
      <c r="C621" s="30"/>
      <c r="D621" s="206"/>
      <c r="E621" s="206"/>
      <c r="F621" s="424"/>
      <c r="J621" s="1"/>
    </row>
    <row r="622" spans="3:10">
      <c r="C622" s="30"/>
      <c r="D622" s="206"/>
      <c r="E622" s="206"/>
      <c r="F622" s="424"/>
      <c r="J622" s="1"/>
    </row>
    <row r="623" spans="3:10">
      <c r="C623" s="30"/>
      <c r="D623" s="206"/>
      <c r="E623" s="206"/>
      <c r="F623" s="424"/>
      <c r="J623" s="1"/>
    </row>
    <row r="624" spans="3:10">
      <c r="C624" s="30"/>
      <c r="D624" s="206"/>
      <c r="E624" s="206"/>
      <c r="F624" s="424"/>
      <c r="J624" s="1"/>
    </row>
    <row r="625" spans="3:10">
      <c r="C625" s="30"/>
      <c r="D625" s="206"/>
      <c r="E625" s="206"/>
      <c r="F625" s="424"/>
      <c r="J625" s="1"/>
    </row>
    <row r="626" spans="3:10">
      <c r="C626" s="30"/>
      <c r="D626" s="206"/>
      <c r="E626" s="206"/>
      <c r="F626" s="424"/>
      <c r="J626" s="1"/>
    </row>
    <row r="627" spans="3:10">
      <c r="C627" s="30"/>
      <c r="D627" s="206"/>
      <c r="E627" s="206"/>
      <c r="F627" s="424"/>
      <c r="J627" s="1"/>
    </row>
    <row r="628" spans="3:10" ht="55.5" customHeight="1">
      <c r="C628" s="30"/>
      <c r="D628" s="206"/>
      <c r="E628" s="206"/>
      <c r="F628" s="424"/>
      <c r="J628" s="1"/>
    </row>
    <row r="629" spans="3:10">
      <c r="C629" s="30"/>
      <c r="D629" s="206"/>
      <c r="E629" s="206"/>
      <c r="F629" s="424"/>
      <c r="J629" s="1"/>
    </row>
    <row r="630" spans="3:10">
      <c r="C630" s="30"/>
      <c r="D630" s="206"/>
      <c r="E630" s="206"/>
      <c r="F630" s="424"/>
      <c r="J630" s="1"/>
    </row>
    <row r="631" spans="3:10">
      <c r="C631" s="30"/>
      <c r="D631" s="206"/>
      <c r="E631" s="206"/>
      <c r="F631" s="424"/>
      <c r="J631" s="1"/>
    </row>
    <row r="632" spans="3:10">
      <c r="C632" s="30"/>
      <c r="D632" s="206"/>
      <c r="E632" s="206"/>
      <c r="F632" s="424"/>
      <c r="J632" s="1"/>
    </row>
    <row r="633" spans="3:10">
      <c r="C633" s="30"/>
      <c r="D633" s="206"/>
      <c r="E633" s="206"/>
      <c r="F633" s="424"/>
      <c r="J633" s="1"/>
    </row>
    <row r="634" spans="3:10">
      <c r="C634" s="30"/>
      <c r="D634" s="206"/>
      <c r="E634" s="206"/>
      <c r="F634" s="424"/>
      <c r="J634" s="1"/>
    </row>
    <row r="635" spans="3:10" ht="12.75" customHeight="1">
      <c r="C635" s="30"/>
      <c r="D635" s="206"/>
      <c r="E635" s="206"/>
      <c r="F635" s="424"/>
      <c r="J635" s="1"/>
    </row>
    <row r="636" spans="3:10">
      <c r="C636" s="30"/>
      <c r="D636" s="206"/>
      <c r="E636" s="206"/>
      <c r="F636" s="424"/>
      <c r="J636" s="1"/>
    </row>
    <row r="637" spans="3:10">
      <c r="C637" s="30"/>
      <c r="D637" s="206"/>
      <c r="E637" s="206"/>
      <c r="F637" s="424"/>
      <c r="J637" s="1"/>
    </row>
    <row r="638" spans="3:10">
      <c r="C638" s="30"/>
      <c r="D638" s="206"/>
      <c r="E638" s="206"/>
      <c r="F638" s="424"/>
      <c r="J638" s="1"/>
    </row>
    <row r="639" spans="3:10">
      <c r="C639" s="30"/>
      <c r="D639" s="206"/>
      <c r="E639" s="206"/>
      <c r="F639" s="424"/>
      <c r="J639" s="1"/>
    </row>
    <row r="640" spans="3:10">
      <c r="C640" s="30"/>
      <c r="D640" s="206"/>
      <c r="E640" s="206"/>
      <c r="F640" s="424"/>
      <c r="J640" s="1"/>
    </row>
    <row r="641" spans="3:10">
      <c r="C641" s="30"/>
      <c r="D641" s="206"/>
      <c r="E641" s="206"/>
      <c r="F641" s="424"/>
      <c r="J641" s="1"/>
    </row>
    <row r="642" spans="3:10">
      <c r="C642" s="30"/>
      <c r="D642" s="206"/>
      <c r="E642" s="206"/>
      <c r="F642" s="424"/>
      <c r="J642" s="1"/>
    </row>
    <row r="643" spans="3:10">
      <c r="C643" s="30"/>
      <c r="D643" s="206"/>
      <c r="E643" s="206"/>
      <c r="F643" s="424"/>
      <c r="J643" s="1"/>
    </row>
    <row r="644" spans="3:10">
      <c r="C644" s="30"/>
      <c r="D644" s="206"/>
      <c r="E644" s="206"/>
      <c r="F644" s="424"/>
      <c r="J644" s="1"/>
    </row>
    <row r="645" spans="3:10">
      <c r="C645" s="30"/>
      <c r="D645" s="206"/>
      <c r="E645" s="206"/>
      <c r="F645" s="424"/>
      <c r="J645" s="1"/>
    </row>
    <row r="646" spans="3:10">
      <c r="C646" s="30"/>
      <c r="D646" s="206"/>
      <c r="E646" s="206"/>
      <c r="F646" s="424"/>
      <c r="J646" s="1"/>
    </row>
    <row r="647" spans="3:10">
      <c r="C647" s="30"/>
      <c r="D647" s="206"/>
      <c r="E647" s="206"/>
      <c r="F647" s="424"/>
      <c r="J647" s="1"/>
    </row>
    <row r="648" spans="3:10">
      <c r="C648" s="30"/>
      <c r="D648" s="206"/>
      <c r="E648" s="206"/>
      <c r="F648" s="424"/>
      <c r="J648" s="1"/>
    </row>
    <row r="649" spans="3:10">
      <c r="C649" s="30"/>
      <c r="D649" s="206"/>
      <c r="E649" s="206"/>
      <c r="F649" s="424"/>
      <c r="J649" s="1"/>
    </row>
    <row r="650" spans="3:10" ht="15.75" customHeight="1">
      <c r="C650" s="30"/>
      <c r="D650" s="206"/>
      <c r="E650" s="206"/>
      <c r="F650" s="424"/>
      <c r="J650" s="1"/>
    </row>
    <row r="651" spans="3:10">
      <c r="C651" s="30"/>
      <c r="D651" s="206"/>
      <c r="E651" s="206"/>
      <c r="F651" s="424"/>
      <c r="J651" s="1"/>
    </row>
    <row r="652" spans="3:10">
      <c r="C652" s="30"/>
      <c r="D652" s="206"/>
      <c r="E652" s="206"/>
      <c r="F652" s="424"/>
      <c r="J652" s="1"/>
    </row>
    <row r="653" spans="3:10" ht="13.5" customHeight="1">
      <c r="C653" s="30"/>
      <c r="D653" s="206"/>
      <c r="E653" s="206"/>
      <c r="F653" s="424"/>
      <c r="J653" s="1"/>
    </row>
    <row r="654" spans="3:10">
      <c r="C654" s="30"/>
      <c r="D654" s="206"/>
      <c r="E654" s="206"/>
      <c r="F654" s="424"/>
      <c r="J654" s="1"/>
    </row>
    <row r="655" spans="3:10">
      <c r="C655" s="30"/>
      <c r="D655" s="206"/>
      <c r="E655" s="206"/>
      <c r="F655" s="424"/>
      <c r="J655" s="1"/>
    </row>
    <row r="656" spans="3:10">
      <c r="C656" s="30"/>
      <c r="D656" s="206"/>
      <c r="E656" s="206"/>
      <c r="F656" s="424"/>
      <c r="J656" s="1"/>
    </row>
    <row r="657" spans="3:10">
      <c r="C657" s="30"/>
      <c r="D657" s="206"/>
      <c r="E657" s="206"/>
      <c r="F657" s="424"/>
      <c r="J657" s="1"/>
    </row>
    <row r="658" spans="3:10">
      <c r="C658" s="30"/>
      <c r="D658" s="206"/>
      <c r="E658" s="206"/>
      <c r="F658" s="424"/>
      <c r="J658" s="1"/>
    </row>
    <row r="659" spans="3:10">
      <c r="C659" s="30"/>
      <c r="D659" s="206"/>
      <c r="E659" s="206"/>
      <c r="F659" s="424"/>
      <c r="J659" s="1"/>
    </row>
    <row r="660" spans="3:10">
      <c r="C660" s="30"/>
      <c r="D660" s="206"/>
      <c r="E660" s="206"/>
      <c r="F660" s="424"/>
      <c r="J660" s="1"/>
    </row>
    <row r="661" spans="3:10">
      <c r="C661" s="30"/>
      <c r="D661" s="206"/>
      <c r="E661" s="206"/>
      <c r="F661" s="424"/>
      <c r="J661" s="1"/>
    </row>
    <row r="662" spans="3:10">
      <c r="C662" s="30"/>
      <c r="D662" s="206"/>
      <c r="E662" s="206"/>
      <c r="F662" s="424"/>
      <c r="J662" s="1"/>
    </row>
    <row r="663" spans="3:10">
      <c r="C663" s="30"/>
      <c r="D663" s="206"/>
      <c r="E663" s="206"/>
      <c r="F663" s="424"/>
      <c r="J663" s="1"/>
    </row>
    <row r="664" spans="3:10">
      <c r="C664" s="30"/>
      <c r="D664" s="206"/>
      <c r="E664" s="206"/>
      <c r="F664" s="424"/>
      <c r="J664" s="1"/>
    </row>
    <row r="665" spans="3:10">
      <c r="C665" s="30"/>
      <c r="D665" s="206"/>
      <c r="E665" s="206"/>
      <c r="F665" s="424"/>
      <c r="J665" s="1"/>
    </row>
    <row r="666" spans="3:10">
      <c r="C666" s="30"/>
      <c r="D666" s="206"/>
      <c r="E666" s="206"/>
      <c r="F666" s="424"/>
      <c r="J666" s="1"/>
    </row>
    <row r="667" spans="3:10">
      <c r="C667" s="30"/>
      <c r="D667" s="206"/>
      <c r="E667" s="206"/>
      <c r="F667" s="424"/>
      <c r="J667" s="1"/>
    </row>
    <row r="668" spans="3:10">
      <c r="C668" s="30"/>
      <c r="D668" s="206"/>
      <c r="E668" s="206"/>
      <c r="F668" s="424"/>
      <c r="J668" s="1"/>
    </row>
    <row r="669" spans="3:10">
      <c r="C669" s="30"/>
      <c r="D669" s="206"/>
      <c r="E669" s="206"/>
      <c r="F669" s="424"/>
      <c r="J669" s="1"/>
    </row>
    <row r="670" spans="3:10">
      <c r="C670" s="30"/>
      <c r="D670" s="206"/>
      <c r="E670" s="206"/>
      <c r="F670" s="424"/>
      <c r="J670" s="1"/>
    </row>
    <row r="671" spans="3:10">
      <c r="C671" s="30"/>
      <c r="D671" s="206"/>
      <c r="E671" s="206"/>
      <c r="F671" s="424"/>
      <c r="J671" s="1"/>
    </row>
    <row r="672" spans="3:10">
      <c r="C672" s="30"/>
      <c r="D672" s="206"/>
      <c r="E672" s="206"/>
      <c r="F672" s="424"/>
      <c r="J672" s="1"/>
    </row>
    <row r="673" spans="3:10">
      <c r="C673" s="30"/>
      <c r="D673" s="206"/>
      <c r="E673" s="206"/>
      <c r="F673" s="424"/>
      <c r="J673" s="1"/>
    </row>
    <row r="674" spans="3:10">
      <c r="C674" s="30"/>
      <c r="D674" s="206"/>
      <c r="E674" s="206"/>
      <c r="F674" s="424"/>
      <c r="J674" s="1"/>
    </row>
    <row r="675" spans="3:10">
      <c r="C675" s="30"/>
      <c r="D675" s="206"/>
      <c r="E675" s="206"/>
      <c r="F675" s="424"/>
      <c r="J675" s="1"/>
    </row>
    <row r="676" spans="3:10" ht="28.5" customHeight="1">
      <c r="C676" s="30"/>
      <c r="D676" s="206"/>
      <c r="E676" s="206"/>
      <c r="F676" s="424"/>
      <c r="J676" s="1"/>
    </row>
    <row r="677" spans="3:10" ht="15.75" customHeight="1">
      <c r="C677" s="30"/>
      <c r="D677" s="206"/>
      <c r="E677" s="206"/>
      <c r="F677" s="424"/>
      <c r="J677" s="1"/>
    </row>
    <row r="678" spans="3:10" ht="14.25" customHeight="1">
      <c r="C678" s="30"/>
      <c r="D678" s="206"/>
      <c r="E678" s="206"/>
      <c r="F678" s="424"/>
      <c r="J678" s="1"/>
    </row>
    <row r="679" spans="3:10">
      <c r="C679" s="30"/>
      <c r="D679" s="206"/>
      <c r="E679" s="206"/>
      <c r="F679" s="424"/>
      <c r="J679" s="1"/>
    </row>
    <row r="680" spans="3:10">
      <c r="C680" s="30"/>
      <c r="D680" s="206"/>
      <c r="E680" s="206"/>
      <c r="F680" s="424"/>
      <c r="J680" s="1"/>
    </row>
    <row r="681" spans="3:10">
      <c r="C681" s="30"/>
      <c r="D681" s="206"/>
      <c r="E681" s="206"/>
      <c r="F681" s="424"/>
      <c r="J681" s="1"/>
    </row>
    <row r="682" spans="3:10">
      <c r="C682" s="30"/>
      <c r="D682" s="206"/>
      <c r="E682" s="206"/>
      <c r="F682" s="424"/>
      <c r="J682" s="1"/>
    </row>
    <row r="683" spans="3:10">
      <c r="C683" s="30"/>
      <c r="D683" s="206"/>
      <c r="E683" s="206"/>
      <c r="F683" s="424"/>
      <c r="J683" s="1"/>
    </row>
    <row r="684" spans="3:10">
      <c r="C684" s="30"/>
      <c r="D684" s="206"/>
      <c r="E684" s="206"/>
      <c r="F684" s="424"/>
      <c r="J684" s="1"/>
    </row>
    <row r="685" spans="3:10">
      <c r="C685" s="30"/>
      <c r="D685" s="206"/>
      <c r="E685" s="206"/>
      <c r="F685" s="424"/>
      <c r="J685" s="1"/>
    </row>
    <row r="686" spans="3:10">
      <c r="C686" s="30"/>
      <c r="D686" s="206"/>
      <c r="E686" s="206"/>
      <c r="F686" s="424"/>
      <c r="J686" s="1"/>
    </row>
    <row r="687" spans="3:10">
      <c r="C687" s="30"/>
      <c r="D687" s="206"/>
      <c r="E687" s="206"/>
      <c r="F687" s="424"/>
      <c r="J687" s="1"/>
    </row>
    <row r="688" spans="3:10">
      <c r="C688" s="30"/>
      <c r="D688" s="206"/>
      <c r="E688" s="206"/>
      <c r="F688" s="424"/>
      <c r="J688" s="1"/>
    </row>
    <row r="689" spans="3:10">
      <c r="C689" s="30"/>
      <c r="D689" s="206"/>
      <c r="E689" s="206"/>
      <c r="F689" s="424"/>
      <c r="J689" s="1"/>
    </row>
    <row r="690" spans="3:10">
      <c r="C690" s="30"/>
      <c r="D690" s="206"/>
      <c r="E690" s="206"/>
      <c r="F690" s="424"/>
      <c r="J690" s="1"/>
    </row>
    <row r="691" spans="3:10">
      <c r="C691" s="30"/>
      <c r="D691" s="206"/>
      <c r="E691" s="206"/>
      <c r="F691" s="424"/>
      <c r="J691" s="1"/>
    </row>
    <row r="692" spans="3:10">
      <c r="C692" s="30"/>
      <c r="D692" s="206"/>
      <c r="E692" s="206"/>
      <c r="F692" s="424"/>
      <c r="J692" s="1"/>
    </row>
    <row r="693" spans="3:10">
      <c r="C693" s="30"/>
      <c r="D693" s="206"/>
      <c r="E693" s="206"/>
      <c r="F693" s="424"/>
      <c r="J693" s="1"/>
    </row>
    <row r="694" spans="3:10">
      <c r="C694" s="30"/>
      <c r="D694" s="206"/>
      <c r="E694" s="206"/>
      <c r="F694" s="424"/>
      <c r="J694" s="1"/>
    </row>
    <row r="695" spans="3:10">
      <c r="C695" s="30"/>
      <c r="D695" s="206"/>
      <c r="E695" s="206"/>
      <c r="F695" s="424"/>
      <c r="J695" s="1"/>
    </row>
    <row r="696" spans="3:10">
      <c r="C696" s="30"/>
      <c r="D696" s="206"/>
      <c r="E696" s="206"/>
      <c r="F696" s="424"/>
      <c r="J696" s="1"/>
    </row>
    <row r="697" spans="3:10">
      <c r="C697" s="30"/>
      <c r="D697" s="206"/>
      <c r="E697" s="206"/>
      <c r="F697" s="424"/>
      <c r="J697" s="1"/>
    </row>
    <row r="698" spans="3:10">
      <c r="C698" s="30"/>
      <c r="D698" s="206"/>
      <c r="E698" s="206"/>
      <c r="F698" s="424"/>
      <c r="J698" s="1"/>
    </row>
    <row r="699" spans="3:10" ht="15" customHeight="1">
      <c r="C699" s="30"/>
      <c r="D699" s="206"/>
      <c r="E699" s="206"/>
      <c r="F699" s="424"/>
      <c r="J699" s="1"/>
    </row>
    <row r="700" spans="3:10" ht="12.75" customHeight="1">
      <c r="C700" s="30"/>
      <c r="D700" s="206"/>
      <c r="E700" s="206"/>
      <c r="F700" s="424"/>
      <c r="J700" s="1"/>
    </row>
    <row r="701" spans="3:10" ht="14.25" customHeight="1">
      <c r="C701" s="30"/>
      <c r="D701" s="206"/>
      <c r="E701" s="206"/>
      <c r="F701" s="424"/>
      <c r="J701" s="1"/>
    </row>
    <row r="702" spans="3:10" ht="13.5" customHeight="1">
      <c r="C702" s="30"/>
      <c r="D702" s="206"/>
      <c r="E702" s="206"/>
      <c r="F702" s="424"/>
      <c r="J702" s="1"/>
    </row>
    <row r="703" spans="3:10" ht="12.75" customHeight="1">
      <c r="C703" s="30"/>
      <c r="D703" s="206"/>
      <c r="E703" s="206"/>
      <c r="F703" s="424"/>
      <c r="J703" s="1"/>
    </row>
    <row r="704" spans="3:10" ht="13.5" customHeight="1">
      <c r="C704" s="30"/>
      <c r="D704" s="206"/>
      <c r="E704" s="206"/>
      <c r="F704" s="424"/>
      <c r="J704" s="1"/>
    </row>
    <row r="705" spans="3:10">
      <c r="C705" s="30"/>
      <c r="D705" s="206"/>
      <c r="E705" s="206"/>
      <c r="F705" s="424"/>
      <c r="J705" s="1"/>
    </row>
    <row r="706" spans="3:10" ht="15.75" customHeight="1">
      <c r="C706" s="30"/>
      <c r="D706" s="206"/>
      <c r="E706" s="206"/>
      <c r="F706" s="424"/>
      <c r="J706" s="1"/>
    </row>
    <row r="707" spans="3:10">
      <c r="C707" s="30"/>
      <c r="D707" s="206"/>
      <c r="E707" s="206"/>
      <c r="F707" s="424"/>
      <c r="J707" s="1"/>
    </row>
    <row r="708" spans="3:10">
      <c r="C708" s="30"/>
      <c r="D708" s="206"/>
      <c r="E708" s="206"/>
      <c r="F708" s="424"/>
      <c r="J708" s="1"/>
    </row>
    <row r="709" spans="3:10">
      <c r="C709" s="30"/>
      <c r="D709" s="206"/>
      <c r="E709" s="206"/>
      <c r="F709" s="424"/>
      <c r="J709" s="1"/>
    </row>
    <row r="710" spans="3:10">
      <c r="C710" s="30"/>
      <c r="D710" s="206"/>
      <c r="E710" s="206"/>
      <c r="F710" s="424"/>
      <c r="J710" s="1"/>
    </row>
    <row r="711" spans="3:10">
      <c r="C711" s="30"/>
      <c r="D711" s="206"/>
      <c r="E711" s="206"/>
      <c r="F711" s="424"/>
      <c r="J711" s="1"/>
    </row>
    <row r="712" spans="3:10">
      <c r="C712" s="30"/>
      <c r="D712" s="206"/>
      <c r="E712" s="206"/>
      <c r="F712" s="424"/>
      <c r="J712" s="1"/>
    </row>
    <row r="713" spans="3:10">
      <c r="C713" s="30"/>
      <c r="D713" s="206"/>
      <c r="E713" s="206"/>
      <c r="F713" s="424"/>
      <c r="J713" s="1"/>
    </row>
    <row r="714" spans="3:10" ht="13.5" customHeight="1">
      <c r="C714" s="30"/>
      <c r="D714" s="206"/>
      <c r="E714" s="206"/>
      <c r="F714" s="424"/>
      <c r="J714" s="1"/>
    </row>
    <row r="715" spans="3:10">
      <c r="C715" s="30"/>
      <c r="D715" s="206"/>
      <c r="E715" s="206"/>
      <c r="F715" s="424"/>
      <c r="J715" s="1"/>
    </row>
    <row r="716" spans="3:10">
      <c r="C716" s="30"/>
      <c r="D716" s="206"/>
      <c r="E716" s="206"/>
      <c r="F716" s="424"/>
      <c r="J716" s="1"/>
    </row>
    <row r="717" spans="3:10">
      <c r="C717" s="30"/>
      <c r="D717" s="206"/>
      <c r="E717" s="206"/>
      <c r="F717" s="424"/>
      <c r="J717" s="1"/>
    </row>
    <row r="718" spans="3:10">
      <c r="C718" s="30"/>
      <c r="D718" s="206"/>
      <c r="E718" s="206"/>
      <c r="F718" s="424"/>
      <c r="J718" s="1"/>
    </row>
    <row r="719" spans="3:10">
      <c r="C719" s="30"/>
      <c r="D719" s="206"/>
      <c r="E719" s="206"/>
      <c r="F719" s="424"/>
      <c r="J719" s="1"/>
    </row>
    <row r="720" spans="3:10">
      <c r="C720" s="30"/>
      <c r="D720" s="206"/>
      <c r="E720" s="206"/>
      <c r="F720" s="424"/>
      <c r="J720" s="1"/>
    </row>
    <row r="721" spans="3:10">
      <c r="C721" s="30"/>
      <c r="D721" s="206"/>
      <c r="E721" s="206"/>
      <c r="F721" s="424"/>
      <c r="J721" s="1"/>
    </row>
    <row r="722" spans="3:10" ht="12.75" customHeight="1">
      <c r="C722" s="30"/>
      <c r="D722" s="206"/>
      <c r="E722" s="206"/>
      <c r="F722" s="424"/>
      <c r="J722" s="1"/>
    </row>
    <row r="723" spans="3:10" ht="14.25" customHeight="1">
      <c r="C723" s="30"/>
      <c r="D723" s="206"/>
      <c r="E723" s="206"/>
      <c r="F723" s="424"/>
      <c r="J723" s="1"/>
    </row>
    <row r="724" spans="3:10">
      <c r="C724" s="30"/>
      <c r="D724" s="206"/>
      <c r="E724" s="206"/>
      <c r="F724" s="424"/>
      <c r="J724" s="1"/>
    </row>
    <row r="725" spans="3:10">
      <c r="C725" s="30"/>
      <c r="D725" s="206"/>
      <c r="E725" s="206"/>
      <c r="F725" s="424"/>
      <c r="J725" s="1"/>
    </row>
    <row r="726" spans="3:10" ht="13.5" customHeight="1">
      <c r="C726" s="30"/>
      <c r="D726" s="206"/>
      <c r="E726" s="206"/>
      <c r="F726" s="424"/>
      <c r="J726" s="1"/>
    </row>
    <row r="727" spans="3:10" ht="14.25" customHeight="1">
      <c r="C727" s="30"/>
      <c r="D727" s="206"/>
      <c r="E727" s="206"/>
      <c r="F727" s="424"/>
      <c r="J727" s="1"/>
    </row>
    <row r="728" spans="3:10" ht="13.5" customHeight="1">
      <c r="C728" s="30"/>
      <c r="D728" s="206"/>
      <c r="E728" s="206"/>
      <c r="F728" s="424"/>
      <c r="J728" s="1"/>
    </row>
    <row r="729" spans="3:10" ht="13.5" customHeight="1">
      <c r="C729" s="30"/>
      <c r="D729" s="206"/>
      <c r="E729" s="206"/>
      <c r="F729" s="424"/>
      <c r="J729" s="1"/>
    </row>
    <row r="730" spans="3:10">
      <c r="C730" s="30"/>
      <c r="D730" s="206"/>
      <c r="E730" s="206"/>
      <c r="F730" s="424"/>
      <c r="J730" s="1"/>
    </row>
    <row r="731" spans="3:10" ht="11.25" customHeight="1">
      <c r="C731" s="30"/>
      <c r="D731" s="206"/>
      <c r="E731" s="206"/>
      <c r="F731" s="424"/>
      <c r="J731" s="1"/>
    </row>
    <row r="732" spans="3:10">
      <c r="C732" s="30"/>
      <c r="D732" s="206"/>
      <c r="E732" s="206"/>
      <c r="F732" s="424"/>
      <c r="J732" s="1"/>
    </row>
    <row r="733" spans="3:10">
      <c r="C733" s="30"/>
      <c r="D733" s="206"/>
      <c r="E733" s="206"/>
      <c r="F733" s="424"/>
      <c r="J733" s="1"/>
    </row>
    <row r="734" spans="3:10" ht="13.5" customHeight="1">
      <c r="C734" s="30"/>
      <c r="D734" s="206"/>
      <c r="E734" s="206"/>
      <c r="F734" s="424"/>
      <c r="J734" s="1"/>
    </row>
    <row r="735" spans="3:10">
      <c r="C735" s="30"/>
      <c r="D735" s="206"/>
      <c r="E735" s="206"/>
      <c r="F735" s="424"/>
      <c r="J735" s="1"/>
    </row>
    <row r="736" spans="3:10">
      <c r="C736" s="30"/>
      <c r="D736" s="206"/>
      <c r="E736" s="206"/>
      <c r="F736" s="424"/>
      <c r="J736" s="1"/>
    </row>
    <row r="737" spans="3:10">
      <c r="C737" s="30"/>
      <c r="D737" s="206"/>
      <c r="E737" s="206"/>
      <c r="F737" s="424"/>
      <c r="J737" s="1"/>
    </row>
    <row r="738" spans="3:10">
      <c r="C738" s="30"/>
      <c r="D738" s="206"/>
      <c r="E738" s="206"/>
      <c r="F738" s="424"/>
      <c r="J738" s="1"/>
    </row>
    <row r="739" spans="3:10">
      <c r="C739" s="30"/>
      <c r="D739" s="206"/>
      <c r="E739" s="206"/>
      <c r="F739" s="424"/>
      <c r="J739" s="1"/>
    </row>
    <row r="740" spans="3:10">
      <c r="C740" s="30"/>
      <c r="D740" s="206"/>
      <c r="E740" s="206"/>
      <c r="F740" s="424"/>
      <c r="J740" s="1"/>
    </row>
    <row r="741" spans="3:10">
      <c r="C741" s="30"/>
      <c r="D741" s="206"/>
      <c r="E741" s="206"/>
      <c r="F741" s="424"/>
      <c r="J741" s="1"/>
    </row>
    <row r="742" spans="3:10">
      <c r="C742" s="30"/>
      <c r="D742" s="206"/>
      <c r="E742" s="206"/>
      <c r="F742" s="424"/>
      <c r="J742" s="1"/>
    </row>
    <row r="743" spans="3:10">
      <c r="C743" s="30"/>
      <c r="D743" s="206"/>
      <c r="E743" s="206"/>
      <c r="F743" s="424"/>
      <c r="J743" s="1"/>
    </row>
    <row r="744" spans="3:10">
      <c r="C744" s="30"/>
      <c r="D744" s="206"/>
      <c r="E744" s="206"/>
      <c r="F744" s="424"/>
      <c r="J744" s="1"/>
    </row>
    <row r="745" spans="3:10" ht="12" customHeight="1">
      <c r="C745" s="30"/>
      <c r="D745" s="206"/>
      <c r="E745" s="206"/>
      <c r="F745" s="424"/>
      <c r="J745" s="1"/>
    </row>
    <row r="746" spans="3:10" ht="145.5" customHeight="1">
      <c r="C746" s="30"/>
      <c r="D746" s="206"/>
      <c r="E746" s="206"/>
      <c r="F746" s="424"/>
      <c r="J746" s="1"/>
    </row>
    <row r="747" spans="3:10">
      <c r="C747" s="30"/>
      <c r="D747" s="206"/>
      <c r="E747" s="206"/>
      <c r="F747" s="424"/>
      <c r="J747" s="1"/>
    </row>
    <row r="748" spans="3:10">
      <c r="C748" s="30"/>
      <c r="D748" s="206"/>
      <c r="E748" s="206"/>
      <c r="F748" s="424"/>
      <c r="J748" s="1"/>
    </row>
    <row r="749" spans="3:10" ht="12" customHeight="1">
      <c r="C749" s="30"/>
      <c r="D749" s="206"/>
      <c r="E749" s="206"/>
      <c r="F749" s="424"/>
      <c r="J749" s="1"/>
    </row>
    <row r="750" spans="3:10">
      <c r="C750" s="30"/>
      <c r="D750" s="206"/>
      <c r="E750" s="206"/>
      <c r="F750" s="424"/>
      <c r="J750" s="1"/>
    </row>
    <row r="751" spans="3:10">
      <c r="C751" s="30"/>
      <c r="D751" s="206"/>
      <c r="E751" s="206"/>
      <c r="F751" s="424"/>
      <c r="J751" s="1"/>
    </row>
    <row r="752" spans="3:10">
      <c r="C752" s="1"/>
      <c r="D752" s="206"/>
      <c r="E752" s="206"/>
      <c r="F752" s="424"/>
      <c r="J752" s="1"/>
    </row>
    <row r="753" spans="3:10">
      <c r="C753" s="1"/>
      <c r="D753" s="206"/>
      <c r="E753" s="206"/>
      <c r="F753" s="424"/>
      <c r="J753" s="1"/>
    </row>
    <row r="754" spans="3:10">
      <c r="C754" s="1"/>
      <c r="D754" s="206"/>
      <c r="E754" s="206"/>
      <c r="F754" s="424"/>
      <c r="J754" s="1"/>
    </row>
    <row r="755" spans="3:10" ht="11.25" customHeight="1">
      <c r="C755" s="1"/>
      <c r="D755" s="206"/>
      <c r="E755" s="206"/>
      <c r="F755" s="424"/>
      <c r="J755" s="1"/>
    </row>
    <row r="756" spans="3:10">
      <c r="C756" s="1"/>
      <c r="D756" s="206"/>
      <c r="E756" s="206"/>
      <c r="F756" s="424"/>
      <c r="J756" s="1"/>
    </row>
    <row r="757" spans="3:10">
      <c r="C757" s="1"/>
      <c r="D757" s="206"/>
      <c r="E757" s="206"/>
      <c r="F757" s="424"/>
      <c r="J757" s="1"/>
    </row>
    <row r="758" spans="3:10">
      <c r="C758" s="1"/>
      <c r="D758" s="206"/>
      <c r="E758" s="206"/>
      <c r="F758" s="424"/>
      <c r="J758" s="1"/>
    </row>
    <row r="759" spans="3:10">
      <c r="C759" s="1"/>
      <c r="D759" s="206"/>
      <c r="E759" s="206"/>
      <c r="F759" s="424"/>
      <c r="J759" s="1"/>
    </row>
    <row r="760" spans="3:10">
      <c r="C760" s="1"/>
      <c r="D760" s="206"/>
      <c r="E760" s="206"/>
      <c r="F760" s="424"/>
      <c r="J760" s="1"/>
    </row>
    <row r="761" spans="3:10">
      <c r="C761" s="1"/>
      <c r="D761" s="206"/>
      <c r="E761" s="206"/>
      <c r="F761" s="424"/>
      <c r="J761" s="1"/>
    </row>
    <row r="762" spans="3:10" ht="12.75" customHeight="1">
      <c r="C762" s="1"/>
      <c r="D762" s="206"/>
      <c r="E762" s="206"/>
      <c r="F762" s="424"/>
      <c r="J762" s="1"/>
    </row>
    <row r="763" spans="3:10" ht="13.5" customHeight="1">
      <c r="C763" s="30"/>
      <c r="D763" s="206"/>
      <c r="E763" s="206"/>
      <c r="F763" s="424"/>
      <c r="J763" s="1"/>
    </row>
    <row r="764" spans="3:10" ht="12.75" customHeight="1">
      <c r="C764" s="30"/>
      <c r="D764" s="206"/>
      <c r="E764" s="206"/>
      <c r="F764" s="424"/>
      <c r="J764" s="1"/>
    </row>
    <row r="765" spans="3:10">
      <c r="C765" s="30"/>
      <c r="D765" s="206"/>
      <c r="E765" s="206"/>
      <c r="F765" s="424"/>
      <c r="J765" s="1"/>
    </row>
    <row r="766" spans="3:10" ht="12.75" customHeight="1">
      <c r="C766" s="30"/>
      <c r="D766" s="206"/>
      <c r="E766" s="206"/>
      <c r="F766" s="424"/>
      <c r="J766" s="1"/>
    </row>
    <row r="767" spans="3:10" ht="15" customHeight="1">
      <c r="C767" s="30"/>
      <c r="D767" s="206"/>
      <c r="E767" s="206"/>
      <c r="F767" s="424"/>
      <c r="J767" s="1"/>
    </row>
    <row r="768" spans="3:10">
      <c r="C768" s="30"/>
      <c r="D768" s="206"/>
      <c r="E768" s="206"/>
      <c r="F768" s="424"/>
      <c r="J768" s="1"/>
    </row>
    <row r="769" spans="3:10" ht="28.5" customHeight="1">
      <c r="C769" s="30"/>
      <c r="D769" s="206"/>
      <c r="E769" s="206"/>
      <c r="F769" s="424"/>
      <c r="J769" s="1"/>
    </row>
    <row r="770" spans="3:10" ht="14.25" customHeight="1">
      <c r="C770" s="30"/>
      <c r="D770" s="206"/>
      <c r="E770" s="206"/>
      <c r="F770" s="424"/>
      <c r="J770" s="1"/>
    </row>
    <row r="771" spans="3:10" ht="27" customHeight="1">
      <c r="C771" s="30"/>
      <c r="D771" s="206"/>
      <c r="E771" s="206"/>
      <c r="F771" s="424"/>
      <c r="J771" s="1"/>
    </row>
    <row r="772" spans="3:10">
      <c r="C772" s="30"/>
      <c r="D772" s="206"/>
      <c r="E772" s="206"/>
      <c r="F772" s="424"/>
      <c r="J772" s="1"/>
    </row>
    <row r="773" spans="3:10">
      <c r="C773" s="30"/>
      <c r="D773" s="206"/>
      <c r="E773" s="206"/>
      <c r="F773" s="424"/>
      <c r="J773" s="1"/>
    </row>
    <row r="774" spans="3:10" ht="53.25" customHeight="1">
      <c r="C774" s="30"/>
      <c r="D774" s="206"/>
      <c r="E774" s="206"/>
      <c r="F774" s="424"/>
      <c r="J774" s="1"/>
    </row>
    <row r="775" spans="3:10">
      <c r="C775" s="30"/>
      <c r="D775" s="206"/>
      <c r="E775" s="206"/>
      <c r="F775" s="424"/>
      <c r="J775" s="1"/>
    </row>
    <row r="776" spans="3:10">
      <c r="C776" s="30"/>
      <c r="D776" s="206"/>
      <c r="E776" s="206"/>
      <c r="F776" s="424"/>
      <c r="J776" s="1"/>
    </row>
    <row r="777" spans="3:10">
      <c r="C777" s="30"/>
      <c r="D777" s="206"/>
      <c r="E777" s="206"/>
      <c r="F777" s="424"/>
      <c r="J777" s="1"/>
    </row>
    <row r="778" spans="3:10">
      <c r="C778" s="30"/>
      <c r="D778" s="206"/>
      <c r="E778" s="206"/>
      <c r="F778" s="424"/>
      <c r="J778" s="1"/>
    </row>
    <row r="779" spans="3:10">
      <c r="C779" s="30"/>
      <c r="D779" s="206"/>
      <c r="E779" s="206"/>
      <c r="F779" s="424"/>
      <c r="J779" s="1"/>
    </row>
    <row r="780" spans="3:10">
      <c r="C780" s="30"/>
      <c r="D780" s="206"/>
      <c r="E780" s="206"/>
      <c r="F780" s="424"/>
      <c r="J780" s="1"/>
    </row>
    <row r="781" spans="3:10">
      <c r="C781" s="30"/>
      <c r="D781" s="206"/>
      <c r="E781" s="206"/>
      <c r="F781" s="424"/>
      <c r="J781" s="1"/>
    </row>
    <row r="782" spans="3:10">
      <c r="C782" s="30"/>
      <c r="D782" s="206"/>
      <c r="E782" s="206"/>
      <c r="F782" s="424"/>
      <c r="J782" s="1"/>
    </row>
    <row r="783" spans="3:10">
      <c r="C783" s="30"/>
      <c r="D783" s="206"/>
      <c r="E783" s="206"/>
      <c r="F783" s="424"/>
      <c r="J783" s="1"/>
    </row>
    <row r="784" spans="3:10">
      <c r="C784" s="30"/>
      <c r="D784" s="206"/>
      <c r="E784" s="206"/>
      <c r="F784" s="424"/>
      <c r="J784" s="1"/>
    </row>
    <row r="785" spans="3:10">
      <c r="C785" s="30"/>
      <c r="D785" s="206"/>
      <c r="E785" s="206"/>
      <c r="F785" s="424"/>
      <c r="J785" s="1"/>
    </row>
    <row r="786" spans="3:10">
      <c r="C786" s="30"/>
      <c r="D786" s="206"/>
      <c r="E786" s="206"/>
      <c r="F786" s="424"/>
      <c r="J786" s="1"/>
    </row>
    <row r="787" spans="3:10">
      <c r="C787" s="30"/>
      <c r="D787" s="206"/>
      <c r="E787" s="206"/>
      <c r="F787" s="424"/>
      <c r="J787" s="1"/>
    </row>
    <row r="788" spans="3:10">
      <c r="C788" s="30"/>
      <c r="D788" s="206"/>
      <c r="E788" s="206"/>
      <c r="F788" s="424"/>
      <c r="J788" s="1"/>
    </row>
    <row r="789" spans="3:10">
      <c r="C789" s="30"/>
      <c r="D789" s="206"/>
      <c r="E789" s="206"/>
      <c r="F789" s="424"/>
      <c r="J789" s="1"/>
    </row>
    <row r="790" spans="3:10">
      <c r="C790" s="30"/>
      <c r="D790" s="206"/>
      <c r="E790" s="206"/>
      <c r="F790" s="424"/>
      <c r="J790" s="1"/>
    </row>
    <row r="791" spans="3:10">
      <c r="C791" s="30"/>
      <c r="D791" s="206"/>
      <c r="E791" s="206"/>
      <c r="F791" s="424"/>
      <c r="J791" s="1"/>
    </row>
    <row r="792" spans="3:10">
      <c r="C792" s="30"/>
      <c r="D792" s="206"/>
      <c r="E792" s="206"/>
      <c r="F792" s="424"/>
      <c r="J792" s="1"/>
    </row>
    <row r="793" spans="3:10">
      <c r="C793" s="30"/>
      <c r="D793" s="206"/>
      <c r="E793" s="206"/>
      <c r="F793" s="424"/>
      <c r="J793" s="1"/>
    </row>
    <row r="794" spans="3:10" ht="15" customHeight="1">
      <c r="C794" s="30"/>
      <c r="D794" s="206"/>
      <c r="E794" s="206"/>
      <c r="F794" s="424"/>
      <c r="J794" s="1"/>
    </row>
    <row r="795" spans="3:10">
      <c r="C795" s="30"/>
      <c r="D795" s="206"/>
      <c r="E795" s="206"/>
      <c r="F795" s="424"/>
      <c r="J795" s="1"/>
    </row>
    <row r="796" spans="3:10">
      <c r="C796" s="30"/>
      <c r="D796" s="206"/>
      <c r="E796" s="206"/>
      <c r="F796" s="424"/>
      <c r="J796" s="1"/>
    </row>
    <row r="797" spans="3:10">
      <c r="C797" s="30"/>
      <c r="D797" s="206"/>
      <c r="E797" s="206"/>
      <c r="F797" s="424"/>
      <c r="J797" s="1"/>
    </row>
    <row r="798" spans="3:10">
      <c r="C798" s="30"/>
      <c r="D798" s="206"/>
      <c r="E798" s="206"/>
      <c r="F798" s="424"/>
      <c r="J798" s="1"/>
    </row>
    <row r="799" spans="3:10">
      <c r="C799" s="30"/>
      <c r="D799" s="206"/>
      <c r="E799" s="206"/>
      <c r="F799" s="424"/>
      <c r="J799" s="1"/>
    </row>
    <row r="800" spans="3:10">
      <c r="C800" s="30"/>
      <c r="D800" s="206"/>
      <c r="E800" s="206"/>
      <c r="F800" s="424"/>
      <c r="J800" s="1"/>
    </row>
    <row r="801" spans="3:10">
      <c r="C801" s="30"/>
      <c r="D801" s="206"/>
      <c r="E801" s="206"/>
      <c r="F801" s="424"/>
      <c r="J801" s="1"/>
    </row>
    <row r="802" spans="3:10">
      <c r="C802" s="30"/>
      <c r="D802" s="206"/>
      <c r="E802" s="206"/>
      <c r="F802" s="424"/>
      <c r="J802" s="1"/>
    </row>
    <row r="803" spans="3:10" ht="12" customHeight="1">
      <c r="C803" s="30"/>
      <c r="D803" s="206"/>
      <c r="E803" s="206"/>
      <c r="F803" s="424"/>
      <c r="J803" s="1"/>
    </row>
    <row r="804" spans="3:10" ht="12" customHeight="1">
      <c r="C804" s="30"/>
      <c r="D804" s="206"/>
      <c r="E804" s="206"/>
      <c r="F804" s="424"/>
      <c r="J804" s="1"/>
    </row>
    <row r="805" spans="3:10" ht="12" customHeight="1">
      <c r="C805" s="30"/>
      <c r="D805" s="206"/>
      <c r="E805" s="206"/>
      <c r="F805" s="424"/>
      <c r="J805" s="1"/>
    </row>
    <row r="806" spans="3:10" ht="14.25" customHeight="1">
      <c r="C806" s="30"/>
      <c r="D806" s="206"/>
      <c r="E806" s="206"/>
      <c r="F806" s="424"/>
      <c r="J806" s="1"/>
    </row>
    <row r="807" spans="3:10" ht="14.25" customHeight="1">
      <c r="C807" s="30"/>
      <c r="D807" s="206"/>
      <c r="E807" s="206"/>
      <c r="F807" s="424"/>
      <c r="J807" s="1"/>
    </row>
    <row r="808" spans="3:10" ht="52.5" customHeight="1">
      <c r="C808" s="30"/>
      <c r="D808" s="206"/>
      <c r="E808" s="206"/>
      <c r="F808" s="424"/>
      <c r="J808" s="1"/>
    </row>
    <row r="809" spans="3:10">
      <c r="C809" s="30"/>
      <c r="D809" s="206"/>
      <c r="E809" s="206"/>
      <c r="F809" s="424"/>
      <c r="J809" s="1"/>
    </row>
    <row r="810" spans="3:10">
      <c r="C810" s="30"/>
      <c r="D810" s="206"/>
      <c r="E810" s="206"/>
      <c r="F810" s="424"/>
      <c r="J810" s="1"/>
    </row>
    <row r="811" spans="3:10" ht="12.75" customHeight="1">
      <c r="C811" s="30"/>
      <c r="D811" s="206"/>
      <c r="E811" s="206"/>
      <c r="F811" s="424"/>
      <c r="J811" s="1"/>
    </row>
    <row r="812" spans="3:10" ht="12.75" customHeight="1">
      <c r="C812" s="30"/>
      <c r="D812" s="206"/>
      <c r="E812" s="206"/>
      <c r="F812" s="424"/>
      <c r="J812" s="1"/>
    </row>
    <row r="813" spans="3:10">
      <c r="C813" s="30"/>
      <c r="D813" s="206"/>
      <c r="E813" s="206"/>
      <c r="F813" s="424"/>
      <c r="J813" s="1"/>
    </row>
    <row r="814" spans="3:10" ht="25.5" customHeight="1">
      <c r="C814" s="30"/>
      <c r="D814" s="206"/>
      <c r="E814" s="206"/>
      <c r="F814" s="424"/>
      <c r="J814" s="1"/>
    </row>
    <row r="815" spans="3:10" ht="63" customHeight="1">
      <c r="C815" s="30"/>
      <c r="D815" s="206"/>
      <c r="E815" s="206"/>
      <c r="F815" s="424"/>
      <c r="J815" s="1"/>
    </row>
    <row r="816" spans="3:10" ht="13.5" customHeight="1">
      <c r="C816" s="30"/>
      <c r="D816" s="206"/>
      <c r="E816" s="206"/>
      <c r="F816" s="424"/>
      <c r="J816" s="1"/>
    </row>
    <row r="817" spans="3:10" ht="13.5" customHeight="1">
      <c r="C817" s="30"/>
      <c r="D817" s="206"/>
      <c r="E817" s="206"/>
      <c r="F817" s="424"/>
      <c r="J817" s="1"/>
    </row>
    <row r="818" spans="3:10">
      <c r="C818" s="30"/>
      <c r="D818" s="206"/>
      <c r="E818" s="206"/>
      <c r="F818" s="424"/>
      <c r="J818" s="1"/>
    </row>
    <row r="819" spans="3:10">
      <c r="C819" s="30"/>
      <c r="D819" s="206"/>
      <c r="E819" s="206"/>
      <c r="F819" s="424"/>
      <c r="J819" s="1"/>
    </row>
    <row r="820" spans="3:10">
      <c r="C820" s="30"/>
      <c r="D820" s="206"/>
      <c r="E820" s="206"/>
      <c r="F820" s="424"/>
      <c r="J820" s="1"/>
    </row>
    <row r="821" spans="3:10">
      <c r="C821" s="30"/>
      <c r="D821" s="206"/>
      <c r="E821" s="206"/>
      <c r="F821" s="424"/>
      <c r="J821" s="1"/>
    </row>
    <row r="822" spans="3:10" ht="13.5" customHeight="1">
      <c r="C822" s="30"/>
      <c r="D822" s="206"/>
      <c r="E822" s="206"/>
      <c r="F822" s="424"/>
      <c r="J822" s="1"/>
    </row>
    <row r="823" spans="3:10" ht="27" customHeight="1">
      <c r="C823" s="30"/>
      <c r="D823" s="206"/>
      <c r="E823" s="206"/>
      <c r="F823" s="424"/>
      <c r="J823" s="1"/>
    </row>
    <row r="824" spans="3:10">
      <c r="C824" s="30"/>
      <c r="D824" s="206"/>
      <c r="E824" s="206"/>
      <c r="F824" s="424"/>
      <c r="J824" s="1"/>
    </row>
    <row r="825" spans="3:10">
      <c r="C825" s="30"/>
      <c r="D825" s="206"/>
      <c r="E825" s="206"/>
      <c r="F825" s="424"/>
      <c r="J825" s="1"/>
    </row>
    <row r="826" spans="3:10">
      <c r="C826" s="30"/>
      <c r="D826" s="206"/>
      <c r="E826" s="206"/>
      <c r="F826" s="424"/>
      <c r="J826" s="1"/>
    </row>
    <row r="827" spans="3:10">
      <c r="C827" s="30"/>
      <c r="D827" s="206"/>
      <c r="E827" s="206"/>
      <c r="F827" s="424"/>
      <c r="J827" s="1"/>
    </row>
    <row r="828" spans="3:10">
      <c r="C828" s="30"/>
      <c r="D828" s="206"/>
      <c r="E828" s="206"/>
      <c r="F828" s="424"/>
      <c r="J828" s="1"/>
    </row>
    <row r="829" spans="3:10">
      <c r="C829" s="30"/>
      <c r="D829" s="206"/>
      <c r="E829" s="206"/>
      <c r="F829" s="424"/>
      <c r="J829" s="1"/>
    </row>
    <row r="830" spans="3:10">
      <c r="C830" s="30"/>
      <c r="D830" s="206"/>
      <c r="E830" s="206"/>
      <c r="F830" s="424"/>
      <c r="J830" s="1"/>
    </row>
    <row r="831" spans="3:10">
      <c r="C831" s="30"/>
      <c r="D831" s="206"/>
      <c r="E831" s="206"/>
      <c r="F831" s="424"/>
      <c r="J831" s="1"/>
    </row>
    <row r="832" spans="3:10">
      <c r="C832" s="30"/>
      <c r="D832" s="206"/>
      <c r="E832" s="206"/>
      <c r="F832" s="424"/>
      <c r="J832" s="1"/>
    </row>
    <row r="833" spans="3:10" ht="14.25" customHeight="1">
      <c r="C833" s="30"/>
      <c r="D833" s="206"/>
      <c r="E833" s="206"/>
      <c r="F833" s="424"/>
      <c r="J833" s="1"/>
    </row>
    <row r="834" spans="3:10">
      <c r="C834" s="30"/>
      <c r="D834" s="206"/>
      <c r="E834" s="206"/>
      <c r="F834" s="424"/>
      <c r="J834" s="1"/>
    </row>
    <row r="835" spans="3:10" ht="90.75" customHeight="1">
      <c r="C835" s="30"/>
      <c r="D835" s="206"/>
      <c r="E835" s="206"/>
      <c r="F835" s="424"/>
      <c r="J835" s="1"/>
    </row>
    <row r="836" spans="3:10">
      <c r="C836" s="30"/>
      <c r="D836" s="206"/>
      <c r="E836" s="206"/>
      <c r="F836" s="424"/>
      <c r="J836" s="1"/>
    </row>
    <row r="837" spans="3:10" ht="13.5" customHeight="1">
      <c r="C837" s="30"/>
      <c r="D837" s="206"/>
      <c r="E837" s="206"/>
      <c r="F837" s="424"/>
      <c r="J837" s="1"/>
    </row>
    <row r="838" spans="3:10">
      <c r="C838" s="30"/>
      <c r="D838" s="206"/>
      <c r="E838" s="206"/>
      <c r="F838" s="424"/>
      <c r="J838" s="1"/>
    </row>
    <row r="839" spans="3:10" ht="26.25" customHeight="1">
      <c r="C839" s="30"/>
      <c r="D839" s="206"/>
      <c r="E839" s="206"/>
      <c r="F839" s="424"/>
      <c r="J839" s="1"/>
    </row>
    <row r="840" spans="3:10" ht="12" customHeight="1">
      <c r="C840" s="30"/>
      <c r="D840" s="206"/>
      <c r="E840" s="206"/>
      <c r="F840" s="424"/>
      <c r="J840" s="1"/>
    </row>
    <row r="841" spans="3:10" ht="13.5" customHeight="1">
      <c r="C841" s="30"/>
      <c r="D841" s="206"/>
      <c r="E841" s="206"/>
      <c r="F841" s="424"/>
      <c r="J841" s="1"/>
    </row>
    <row r="842" spans="3:10">
      <c r="C842" s="30"/>
      <c r="D842" s="206"/>
      <c r="E842" s="206"/>
      <c r="F842" s="424"/>
      <c r="J842" s="1"/>
    </row>
    <row r="843" spans="3:10">
      <c r="C843" s="30"/>
      <c r="D843" s="206"/>
      <c r="E843" s="206"/>
      <c r="F843" s="424"/>
      <c r="J843" s="1"/>
    </row>
    <row r="844" spans="3:10" ht="25.5" customHeight="1">
      <c r="C844" s="30"/>
      <c r="D844" s="206"/>
      <c r="E844" s="206"/>
      <c r="F844" s="424"/>
      <c r="J844" s="1"/>
    </row>
    <row r="845" spans="3:10">
      <c r="C845" s="30"/>
      <c r="D845" s="206"/>
      <c r="E845" s="206"/>
      <c r="F845" s="424"/>
      <c r="J845" s="1"/>
    </row>
    <row r="846" spans="3:10">
      <c r="C846" s="30"/>
      <c r="D846" s="206"/>
      <c r="E846" s="206"/>
      <c r="F846" s="424"/>
      <c r="J846" s="1"/>
    </row>
    <row r="847" spans="3:10">
      <c r="C847" s="30"/>
      <c r="D847" s="206"/>
      <c r="E847" s="206"/>
      <c r="F847" s="424"/>
      <c r="J847" s="1"/>
    </row>
    <row r="848" spans="3:10">
      <c r="C848" s="30"/>
      <c r="D848" s="206"/>
      <c r="E848" s="206"/>
      <c r="F848" s="424"/>
      <c r="J848" s="1"/>
    </row>
    <row r="849" spans="3:10">
      <c r="C849" s="30"/>
      <c r="D849" s="206"/>
      <c r="E849" s="206"/>
      <c r="F849" s="424"/>
      <c r="J849" s="1"/>
    </row>
    <row r="850" spans="3:10">
      <c r="C850" s="30"/>
      <c r="D850" s="206"/>
      <c r="E850" s="206"/>
      <c r="F850" s="424"/>
      <c r="J850" s="1"/>
    </row>
    <row r="851" spans="3:10">
      <c r="C851" s="30"/>
      <c r="D851" s="206"/>
      <c r="E851" s="206"/>
      <c r="F851" s="424"/>
      <c r="J851" s="1"/>
    </row>
    <row r="852" spans="3:10">
      <c r="C852" s="30"/>
      <c r="D852" s="206"/>
      <c r="E852" s="206"/>
      <c r="F852" s="424"/>
      <c r="J852" s="1"/>
    </row>
    <row r="853" spans="3:10">
      <c r="C853" s="30"/>
      <c r="D853" s="206"/>
      <c r="E853" s="206"/>
      <c r="F853" s="424"/>
      <c r="J853" s="1"/>
    </row>
    <row r="854" spans="3:10">
      <c r="C854" s="30"/>
      <c r="D854" s="206"/>
      <c r="E854" s="206"/>
      <c r="F854" s="424"/>
      <c r="J854" s="1"/>
    </row>
    <row r="855" spans="3:10">
      <c r="C855" s="30"/>
      <c r="D855" s="206"/>
      <c r="E855" s="206"/>
      <c r="F855" s="424"/>
      <c r="J855" s="1"/>
    </row>
    <row r="856" spans="3:10">
      <c r="C856" s="30"/>
      <c r="D856" s="206"/>
      <c r="E856" s="206"/>
      <c r="F856" s="424"/>
      <c r="J856" s="1"/>
    </row>
    <row r="857" spans="3:10">
      <c r="C857" s="30"/>
      <c r="D857" s="206"/>
      <c r="E857" s="206"/>
      <c r="F857" s="424"/>
      <c r="J857" s="1"/>
    </row>
    <row r="858" spans="3:10">
      <c r="C858" s="30"/>
      <c r="D858" s="206"/>
      <c r="E858" s="206"/>
      <c r="F858" s="424"/>
      <c r="J858" s="1"/>
    </row>
    <row r="859" spans="3:10">
      <c r="C859" s="30"/>
      <c r="D859" s="206"/>
      <c r="E859" s="206"/>
      <c r="F859" s="424"/>
      <c r="J859" s="1"/>
    </row>
    <row r="860" spans="3:10">
      <c r="C860" s="30"/>
      <c r="D860" s="206"/>
      <c r="E860" s="206"/>
      <c r="F860" s="424"/>
      <c r="J860" s="1"/>
    </row>
    <row r="861" spans="3:10">
      <c r="C861" s="30"/>
      <c r="D861" s="206"/>
      <c r="E861" s="206"/>
      <c r="F861" s="424"/>
      <c r="J861" s="1"/>
    </row>
    <row r="862" spans="3:10">
      <c r="C862" s="30"/>
      <c r="D862" s="206"/>
      <c r="E862" s="206"/>
      <c r="F862" s="424"/>
      <c r="J862" s="1"/>
    </row>
    <row r="863" spans="3:10" ht="42" customHeight="1">
      <c r="C863" s="30"/>
      <c r="D863" s="206"/>
      <c r="E863" s="206"/>
      <c r="F863" s="424"/>
      <c r="J863" s="1"/>
    </row>
    <row r="864" spans="3:10">
      <c r="C864" s="30"/>
      <c r="D864" s="206"/>
      <c r="E864" s="206"/>
      <c r="F864" s="424"/>
      <c r="J864" s="1"/>
    </row>
    <row r="865" spans="3:10">
      <c r="C865" s="30"/>
      <c r="D865" s="206"/>
      <c r="E865" s="206"/>
      <c r="F865" s="424"/>
      <c r="J865" s="1"/>
    </row>
    <row r="866" spans="3:10">
      <c r="C866" s="30"/>
      <c r="D866" s="206"/>
      <c r="E866" s="206"/>
      <c r="F866" s="424"/>
      <c r="J866" s="1"/>
    </row>
    <row r="867" spans="3:10">
      <c r="C867" s="139"/>
      <c r="D867" s="206"/>
      <c r="E867" s="206"/>
      <c r="F867" s="424"/>
      <c r="J867" s="1"/>
    </row>
    <row r="868" spans="3:10">
      <c r="D868" s="206"/>
      <c r="E868" s="61"/>
      <c r="F868" s="689"/>
      <c r="G868" s="32"/>
      <c r="J868" s="1"/>
    </row>
    <row r="869" spans="3:10">
      <c r="J869" s="1"/>
    </row>
    <row r="870" spans="3:10">
      <c r="J870" s="1"/>
    </row>
    <row r="871" spans="3:10" ht="14.25" customHeight="1">
      <c r="J871" s="1"/>
    </row>
    <row r="872" spans="3:10" ht="12.75" customHeight="1">
      <c r="J872" s="1"/>
    </row>
    <row r="873" spans="3:10" ht="15" customHeight="1">
      <c r="J873" s="1"/>
    </row>
    <row r="874" spans="3:10">
      <c r="J874" s="1"/>
    </row>
    <row r="875" spans="3:10">
      <c r="J875" s="1"/>
    </row>
    <row r="876" spans="3:10">
      <c r="J876" s="1"/>
    </row>
    <row r="877" spans="3:10">
      <c r="J877" s="1"/>
    </row>
    <row r="878" spans="3:10" ht="15" customHeight="1">
      <c r="J878" s="1"/>
    </row>
    <row r="879" spans="3:10" ht="213.75" customHeight="1">
      <c r="J879" s="1"/>
    </row>
    <row r="880" spans="3:10">
      <c r="J880" s="1"/>
    </row>
    <row r="881" spans="10:10">
      <c r="J881" s="1"/>
    </row>
    <row r="882" spans="10:10">
      <c r="J882" s="1"/>
    </row>
    <row r="883" spans="10:10">
      <c r="J883" s="1"/>
    </row>
    <row r="884" spans="10:10">
      <c r="J884" s="1"/>
    </row>
    <row r="885" spans="10:10">
      <c r="J885" s="1"/>
    </row>
    <row r="886" spans="10:10">
      <c r="J886" s="1"/>
    </row>
    <row r="887" spans="10:10">
      <c r="J887" s="1"/>
    </row>
    <row r="888" spans="10:10">
      <c r="J888" s="1"/>
    </row>
    <row r="889" spans="10:10">
      <c r="J889" s="1"/>
    </row>
    <row r="890" spans="10:10" ht="27" customHeight="1">
      <c r="J890" s="1"/>
    </row>
    <row r="891" spans="10:10">
      <c r="J891" s="1"/>
    </row>
    <row r="892" spans="10:10">
      <c r="J892" s="1"/>
    </row>
    <row r="893" spans="10:10">
      <c r="J893" s="1"/>
    </row>
    <row r="894" spans="10:10">
      <c r="J894" s="1"/>
    </row>
    <row r="895" spans="10:10">
      <c r="J895" s="1"/>
    </row>
    <row r="896" spans="10:10">
      <c r="J896" s="1"/>
    </row>
    <row r="897" spans="10:10">
      <c r="J897" s="1"/>
    </row>
    <row r="898" spans="10:10">
      <c r="J898" s="1"/>
    </row>
    <row r="899" spans="10:10">
      <c r="J899" s="1"/>
    </row>
    <row r="900" spans="10:10">
      <c r="J900" s="1"/>
    </row>
    <row r="901" spans="10:10">
      <c r="J901" s="1"/>
    </row>
    <row r="902" spans="10:10">
      <c r="J902" s="1"/>
    </row>
    <row r="903" spans="10:10">
      <c r="J903" s="1"/>
    </row>
    <row r="904" spans="10:10">
      <c r="J904" s="1"/>
    </row>
    <row r="905" spans="10:10">
      <c r="J905" s="1"/>
    </row>
    <row r="906" spans="10:10">
      <c r="J906" s="1"/>
    </row>
    <row r="907" spans="10:10">
      <c r="J907" s="1"/>
    </row>
    <row r="908" spans="10:10">
      <c r="J908" s="1"/>
    </row>
    <row r="909" spans="10:10">
      <c r="J909" s="1"/>
    </row>
    <row r="910" spans="10:10">
      <c r="J910" s="1"/>
    </row>
    <row r="911" spans="10:10">
      <c r="J911" s="1"/>
    </row>
    <row r="912" spans="10:10">
      <c r="J912" s="1"/>
    </row>
    <row r="913" spans="10:10">
      <c r="J913" s="1"/>
    </row>
    <row r="914" spans="10:10">
      <c r="J914" s="1"/>
    </row>
    <row r="915" spans="10:10">
      <c r="J915" s="1"/>
    </row>
    <row r="916" spans="10:10">
      <c r="J916" s="1"/>
    </row>
    <row r="917" spans="10:10">
      <c r="J917" s="1"/>
    </row>
    <row r="918" spans="10:10">
      <c r="J918" s="1"/>
    </row>
    <row r="919" spans="10:10">
      <c r="J919" s="1"/>
    </row>
    <row r="920" spans="10:10">
      <c r="J920" s="1"/>
    </row>
    <row r="921" spans="10:10">
      <c r="J921" s="1"/>
    </row>
    <row r="922" spans="10:10">
      <c r="J922" s="1"/>
    </row>
    <row r="923" spans="10:10">
      <c r="J923" s="1"/>
    </row>
    <row r="924" spans="10:10">
      <c r="J924" s="1"/>
    </row>
    <row r="925" spans="10:10">
      <c r="J925" s="1"/>
    </row>
    <row r="926" spans="10:10">
      <c r="J926" s="1"/>
    </row>
    <row r="927" spans="10:10">
      <c r="J927" s="1"/>
    </row>
    <row r="928" spans="10:10">
      <c r="J928" s="1"/>
    </row>
    <row r="929" spans="10:10">
      <c r="J929" s="1"/>
    </row>
    <row r="930" spans="10:10" ht="78" customHeight="1">
      <c r="J930" s="1"/>
    </row>
    <row r="931" spans="10:10">
      <c r="J931" s="1"/>
    </row>
    <row r="932" spans="10:10">
      <c r="J932" s="1"/>
    </row>
    <row r="933" spans="10:10">
      <c r="J933" s="1"/>
    </row>
    <row r="934" spans="10:10">
      <c r="J934" s="1"/>
    </row>
    <row r="935" spans="10:10">
      <c r="J935" s="1"/>
    </row>
    <row r="936" spans="10:10">
      <c r="J936" s="1"/>
    </row>
    <row r="937" spans="10:10">
      <c r="J937" s="1"/>
    </row>
    <row r="938" spans="10:10">
      <c r="J938" s="1"/>
    </row>
    <row r="939" spans="10:10">
      <c r="J939" s="1"/>
    </row>
    <row r="940" spans="10:10">
      <c r="J940" s="1"/>
    </row>
    <row r="941" spans="10:10">
      <c r="J941" s="1"/>
    </row>
    <row r="942" spans="10:10">
      <c r="J942" s="1"/>
    </row>
    <row r="943" spans="10:10">
      <c r="J943" s="1"/>
    </row>
    <row r="944" spans="10:10">
      <c r="J944" s="1"/>
    </row>
    <row r="945" spans="10:10">
      <c r="J945" s="1"/>
    </row>
    <row r="946" spans="10:10">
      <c r="J946" s="1"/>
    </row>
    <row r="947" spans="10:10">
      <c r="J947" s="1"/>
    </row>
    <row r="948" spans="10:10">
      <c r="J948" s="1"/>
    </row>
    <row r="949" spans="10:10">
      <c r="J949" s="1"/>
    </row>
    <row r="950" spans="10:10">
      <c r="J950" s="1"/>
    </row>
    <row r="951" spans="10:10">
      <c r="J951" s="1"/>
    </row>
    <row r="952" spans="10:10">
      <c r="J952" s="1"/>
    </row>
    <row r="953" spans="10:10">
      <c r="J953" s="1"/>
    </row>
    <row r="954" spans="10:10">
      <c r="J954" s="1"/>
    </row>
  </sheetData>
  <sheetProtection password="EBEA" sheet="1" objects="1" scenarios="1" selectLockedCells="1"/>
  <mergeCells count="4">
    <mergeCell ref="G2:G3"/>
    <mergeCell ref="A2:B3"/>
    <mergeCell ref="C2:C3"/>
    <mergeCell ref="D2:F2"/>
  </mergeCells>
  <phoneticPr fontId="0" type="noConversion"/>
  <pageMargins left="0.94488188976377963" right="0.23622047244094491" top="0.39370078740157483" bottom="0.39370078740157483" header="0.51181102362204722" footer="0.51181102362204722"/>
  <pageSetup paperSize="9" scale="86" firstPageNumber="12" orientation="portrait" useFirstPageNumber="1"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895"/>
  <sheetViews>
    <sheetView workbookViewId="0">
      <selection activeCell="F17" sqref="F17"/>
    </sheetView>
  </sheetViews>
  <sheetFormatPr defaultColWidth="9.28515625" defaultRowHeight="12.75"/>
  <cols>
    <col min="1" max="1" width="7" style="1" customWidth="1"/>
    <col min="2" max="2" width="3.28515625" style="1" customWidth="1"/>
    <col min="3" max="3" width="45.140625" style="29" customWidth="1"/>
    <col min="4" max="4" width="6.85546875" style="210" customWidth="1"/>
    <col min="5" max="5" width="8.85546875" style="217" customWidth="1"/>
    <col min="6" max="6" width="9.7109375" style="30" customWidth="1"/>
    <col min="7" max="7" width="11.42578125" style="1" customWidth="1"/>
    <col min="8" max="9" width="9.28515625" style="1" customWidth="1"/>
    <col min="10" max="10" width="9.5703125" style="30" customWidth="1"/>
    <col min="11" max="16384" width="9.28515625" style="1"/>
  </cols>
  <sheetData>
    <row r="1" spans="1:10" ht="14.25" customHeight="1" thickBot="1">
      <c r="A1" s="53"/>
      <c r="D1" s="33"/>
      <c r="E1" s="33"/>
      <c r="F1" s="1"/>
      <c r="H1" s="33"/>
      <c r="I1" s="33"/>
      <c r="J1" s="32"/>
    </row>
    <row r="2" spans="1:10" ht="16.5" customHeight="1">
      <c r="A2" s="1021" t="s">
        <v>656</v>
      </c>
      <c r="B2" s="1022"/>
      <c r="C2" s="1025" t="s">
        <v>680</v>
      </c>
      <c r="D2" s="1027" t="s">
        <v>571</v>
      </c>
      <c r="E2" s="1027"/>
      <c r="F2" s="1028"/>
      <c r="G2" s="1019" t="s">
        <v>660</v>
      </c>
      <c r="H2" s="33"/>
      <c r="I2" s="33"/>
      <c r="J2" s="32"/>
    </row>
    <row r="3" spans="1:10" ht="22.5" customHeight="1" thickBot="1">
      <c r="A3" s="1023"/>
      <c r="B3" s="1024"/>
      <c r="C3" s="1026"/>
      <c r="D3" s="98" t="s">
        <v>657</v>
      </c>
      <c r="E3" s="98" t="s">
        <v>658</v>
      </c>
      <c r="F3" s="101" t="s">
        <v>659</v>
      </c>
      <c r="G3" s="1020"/>
      <c r="H3" s="33"/>
      <c r="I3" s="33"/>
      <c r="J3" s="32"/>
    </row>
    <row r="4" spans="1:10" ht="12.75" customHeight="1">
      <c r="A4" s="55"/>
      <c r="B4" s="54"/>
      <c r="C4" s="54"/>
      <c r="D4" s="33"/>
      <c r="E4" s="67"/>
      <c r="F4" s="23"/>
      <c r="G4" s="32"/>
      <c r="H4" s="33"/>
      <c r="I4" s="33"/>
      <c r="J4" s="32"/>
    </row>
    <row r="5" spans="1:10" ht="12" customHeight="1">
      <c r="A5" s="44"/>
      <c r="B5" s="39"/>
      <c r="D5" s="206"/>
      <c r="E5" s="215"/>
      <c r="F5" s="32"/>
      <c r="G5" s="32"/>
      <c r="H5" s="33"/>
      <c r="I5" s="33"/>
      <c r="J5" s="32"/>
    </row>
    <row r="6" spans="1:10" s="40" customFormat="1" ht="15" customHeight="1">
      <c r="A6" s="776" t="s">
        <v>664</v>
      </c>
      <c r="B6" s="859"/>
      <c r="C6" s="841" t="s">
        <v>309</v>
      </c>
      <c r="D6" s="845"/>
      <c r="E6" s="845"/>
      <c r="F6" s="853"/>
      <c r="G6" s="853"/>
      <c r="H6" s="207"/>
      <c r="I6" s="207"/>
      <c r="J6" s="42"/>
    </row>
    <row r="7" spans="1:10" ht="12.75" customHeight="1">
      <c r="A7" s="99"/>
      <c r="B7" s="115"/>
      <c r="C7" s="140"/>
      <c r="D7" s="207"/>
      <c r="E7" s="207"/>
      <c r="F7" s="142"/>
      <c r="G7" s="142"/>
      <c r="H7" s="33"/>
      <c r="I7" s="33"/>
      <c r="J7" s="32"/>
    </row>
    <row r="8" spans="1:10" ht="12" customHeight="1">
      <c r="A8" s="99"/>
      <c r="B8" s="56"/>
      <c r="C8" s="29" t="s">
        <v>241</v>
      </c>
      <c r="D8" s="33"/>
      <c r="E8" s="33"/>
      <c r="F8" s="23"/>
      <c r="G8" s="23"/>
      <c r="H8" s="33"/>
      <c r="I8" s="33"/>
      <c r="J8" s="32"/>
    </row>
    <row r="9" spans="1:10" ht="26.25" customHeight="1">
      <c r="A9" s="99"/>
      <c r="B9" s="56"/>
      <c r="C9" s="29" t="s">
        <v>301</v>
      </c>
      <c r="D9" s="33"/>
      <c r="E9" s="33"/>
      <c r="F9" s="23"/>
      <c r="G9" s="23"/>
      <c r="J9" s="32"/>
    </row>
    <row r="10" spans="1:10" ht="92.25" customHeight="1">
      <c r="A10" s="44"/>
      <c r="B10" s="39"/>
      <c r="C10" s="45" t="s">
        <v>302</v>
      </c>
      <c r="D10" s="206"/>
      <c r="E10" s="215"/>
      <c r="F10" s="32"/>
      <c r="G10" s="32"/>
      <c r="J10" s="32"/>
    </row>
    <row r="11" spans="1:10" ht="66.75" customHeight="1">
      <c r="A11" s="44"/>
      <c r="B11" s="39"/>
      <c r="C11" s="29" t="s">
        <v>303</v>
      </c>
      <c r="D11" s="206"/>
      <c r="E11" s="215"/>
      <c r="F11" s="32"/>
      <c r="G11" s="32"/>
      <c r="J11" s="42"/>
    </row>
    <row r="12" spans="1:10" ht="272.25" customHeight="1">
      <c r="A12" s="44"/>
      <c r="B12" s="39"/>
      <c r="C12" s="45" t="s">
        <v>394</v>
      </c>
      <c r="D12" s="206"/>
      <c r="E12" s="215"/>
      <c r="F12" s="32"/>
      <c r="G12" s="32"/>
      <c r="J12" s="42"/>
    </row>
    <row r="13" spans="1:10" ht="174" customHeight="1">
      <c r="A13" s="44"/>
      <c r="B13" s="39"/>
      <c r="C13" s="45" t="s">
        <v>393</v>
      </c>
      <c r="D13" s="206"/>
      <c r="E13" s="215"/>
      <c r="F13" s="32"/>
      <c r="G13" s="32"/>
      <c r="J13" s="42"/>
    </row>
    <row r="14" spans="1:10" ht="14.25" customHeight="1">
      <c r="A14" s="44"/>
      <c r="B14" s="39"/>
      <c r="C14" s="45"/>
      <c r="D14" s="206"/>
      <c r="E14" s="215"/>
      <c r="F14" s="32"/>
      <c r="G14" s="32"/>
      <c r="J14" s="42"/>
    </row>
    <row r="15" spans="1:10" ht="27.75" customHeight="1">
      <c r="A15" s="57" t="s">
        <v>175</v>
      </c>
      <c r="B15" s="40"/>
      <c r="C15" s="160" t="s">
        <v>775</v>
      </c>
      <c r="D15" s="207"/>
      <c r="E15" s="164"/>
      <c r="F15" s="42"/>
      <c r="G15" s="142"/>
      <c r="H15" s="43"/>
      <c r="I15" s="20"/>
      <c r="J15" s="32"/>
    </row>
    <row r="16" spans="1:10" ht="218.25" customHeight="1">
      <c r="A16" s="44"/>
      <c r="B16" s="39"/>
      <c r="C16" s="391" t="s">
        <v>772</v>
      </c>
      <c r="D16" s="206"/>
      <c r="E16" s="215"/>
      <c r="F16" s="32"/>
      <c r="G16" s="32"/>
      <c r="J16" s="42"/>
    </row>
    <row r="17" spans="1:10" ht="12.75" customHeight="1">
      <c r="A17" s="44"/>
      <c r="B17" s="39"/>
      <c r="C17" s="391"/>
      <c r="D17" s="392" t="s">
        <v>260</v>
      </c>
      <c r="E17" s="393">
        <v>8</v>
      </c>
      <c r="F17" s="907">
        <v>0</v>
      </c>
      <c r="G17" s="689">
        <f>E17*F17</f>
        <v>0</v>
      </c>
      <c r="H17" s="43"/>
      <c r="I17" s="20"/>
      <c r="J17" s="32"/>
    </row>
    <row r="18" spans="1:10" ht="29.25" customHeight="1">
      <c r="A18" s="57" t="s">
        <v>1796</v>
      </c>
      <c r="B18" s="40"/>
      <c r="C18" s="160" t="s">
        <v>774</v>
      </c>
      <c r="D18" s="206"/>
      <c r="E18" s="215"/>
      <c r="F18" s="32"/>
      <c r="G18" s="32"/>
      <c r="H18" s="43"/>
      <c r="I18" s="20"/>
      <c r="J18" s="32"/>
    </row>
    <row r="19" spans="1:10" ht="268.5" customHeight="1">
      <c r="A19" s="57"/>
      <c r="B19" s="40"/>
      <c r="C19" s="391" t="s">
        <v>773</v>
      </c>
      <c r="D19" s="392" t="s">
        <v>260</v>
      </c>
      <c r="E19" s="393">
        <v>1</v>
      </c>
      <c r="F19" s="907">
        <v>0</v>
      </c>
      <c r="G19" s="689">
        <f>E19*F19</f>
        <v>0</v>
      </c>
      <c r="H19" s="860"/>
      <c r="I19" s="20"/>
      <c r="J19" s="32"/>
    </row>
    <row r="20" spans="1:10" ht="15" customHeight="1">
      <c r="A20" s="44"/>
      <c r="B20" s="39"/>
      <c r="C20" s="45"/>
      <c r="D20" s="206"/>
      <c r="E20" s="215"/>
      <c r="F20" s="32"/>
      <c r="G20" s="32"/>
      <c r="J20" s="42"/>
    </row>
    <row r="21" spans="1:10" ht="30.75" customHeight="1">
      <c r="A21" s="57" t="s">
        <v>275</v>
      </c>
      <c r="B21" s="115"/>
      <c r="C21" s="160" t="s">
        <v>776</v>
      </c>
      <c r="D21" s="207"/>
      <c r="E21" s="207"/>
      <c r="F21" s="142"/>
      <c r="G21" s="142"/>
      <c r="H21" s="33"/>
      <c r="I21" s="33"/>
      <c r="J21" s="32"/>
    </row>
    <row r="22" spans="1:10" ht="223.5" customHeight="1">
      <c r="A22" s="99"/>
      <c r="B22" s="56"/>
      <c r="C22" s="391" t="s">
        <v>777</v>
      </c>
      <c r="D22" s="392" t="s">
        <v>260</v>
      </c>
      <c r="E22" s="393">
        <v>1</v>
      </c>
      <c r="F22" s="907">
        <v>0</v>
      </c>
      <c r="G22" s="689">
        <f>E22*F22</f>
        <v>0</v>
      </c>
      <c r="H22" s="33"/>
      <c r="I22" s="33"/>
      <c r="J22" s="32"/>
    </row>
    <row r="23" spans="1:10" ht="15" customHeight="1">
      <c r="A23" s="44"/>
      <c r="B23" s="39"/>
      <c r="C23" s="45"/>
      <c r="D23" s="206"/>
      <c r="E23" s="215"/>
      <c r="F23" s="32"/>
      <c r="G23" s="32"/>
      <c r="J23" s="42"/>
    </row>
    <row r="24" spans="1:10" ht="14.25" customHeight="1" thickBot="1">
      <c r="A24" s="733" t="s">
        <v>664</v>
      </c>
      <c r="B24" s="734"/>
      <c r="C24" s="735" t="s">
        <v>308</v>
      </c>
      <c r="D24" s="736"/>
      <c r="E24" s="737"/>
      <c r="F24" s="738"/>
      <c r="G24" s="739">
        <f>SUM(G9:G22)</f>
        <v>0</v>
      </c>
      <c r="J24" s="42"/>
    </row>
    <row r="25" spans="1:10" ht="15" customHeight="1" thickTop="1">
      <c r="A25" s="44"/>
      <c r="B25" s="39"/>
      <c r="C25" s="45"/>
      <c r="D25" s="206"/>
      <c r="E25" s="215"/>
      <c r="F25" s="32"/>
      <c r="G25" s="32"/>
      <c r="J25" s="42"/>
    </row>
    <row r="26" spans="1:10" ht="15" customHeight="1">
      <c r="A26" s="44"/>
      <c r="B26" s="39"/>
      <c r="C26" s="45"/>
      <c r="D26" s="206"/>
      <c r="E26" s="215"/>
      <c r="F26" s="32"/>
      <c r="G26" s="32"/>
      <c r="J26" s="42"/>
    </row>
    <row r="27" spans="1:10" ht="15" customHeight="1">
      <c r="A27" s="44"/>
      <c r="B27" s="39"/>
      <c r="C27" s="45"/>
      <c r="D27" s="206"/>
      <c r="E27" s="215"/>
      <c r="F27" s="32"/>
      <c r="G27" s="32"/>
      <c r="J27" s="42"/>
    </row>
    <row r="28" spans="1:10" ht="15" customHeight="1">
      <c r="A28" s="44"/>
      <c r="B28" s="39"/>
      <c r="C28" s="45"/>
      <c r="D28" s="206"/>
      <c r="E28" s="215"/>
      <c r="F28" s="32"/>
      <c r="G28" s="32"/>
      <c r="J28" s="42"/>
    </row>
    <row r="29" spans="1:10" ht="15" customHeight="1">
      <c r="A29" s="44"/>
      <c r="B29" s="39"/>
      <c r="C29" s="45"/>
      <c r="D29" s="206"/>
      <c r="E29" s="215"/>
      <c r="F29" s="32"/>
      <c r="G29" s="32"/>
      <c r="J29" s="42"/>
    </row>
    <row r="30" spans="1:10" ht="15" customHeight="1">
      <c r="A30" s="44"/>
      <c r="B30" s="39"/>
      <c r="C30" s="45"/>
      <c r="D30" s="206"/>
      <c r="E30" s="215"/>
      <c r="F30" s="32"/>
      <c r="G30" s="32"/>
      <c r="J30" s="42"/>
    </row>
    <row r="31" spans="1:10" ht="13.5" customHeight="1">
      <c r="A31" s="44"/>
      <c r="B31" s="39"/>
      <c r="D31" s="206"/>
      <c r="E31" s="215"/>
      <c r="F31" s="32"/>
      <c r="G31" s="32"/>
      <c r="J31" s="42"/>
    </row>
    <row r="32" spans="1:10" ht="15.75" customHeight="1">
      <c r="A32" s="44"/>
      <c r="B32" s="39"/>
      <c r="C32" s="157"/>
      <c r="D32" s="206"/>
      <c r="E32" s="61"/>
      <c r="F32" s="32"/>
      <c r="G32" s="32"/>
      <c r="H32" s="43"/>
      <c r="I32" s="20"/>
      <c r="J32" s="32"/>
    </row>
    <row r="33" spans="1:10" ht="12.75" customHeight="1">
      <c r="A33" s="44"/>
      <c r="B33" s="39"/>
      <c r="D33" s="206"/>
      <c r="E33" s="61"/>
      <c r="F33" s="32"/>
      <c r="G33" s="32"/>
      <c r="H33" s="43"/>
      <c r="I33" s="20"/>
      <c r="J33" s="32"/>
    </row>
    <row r="34" spans="1:10" ht="12.75" customHeight="1">
      <c r="A34" s="44"/>
      <c r="B34" s="39"/>
      <c r="C34" s="161"/>
      <c r="D34" s="206"/>
      <c r="E34" s="215"/>
      <c r="F34" s="32"/>
      <c r="G34" s="32"/>
      <c r="H34" s="43"/>
      <c r="I34" s="20"/>
      <c r="J34" s="32"/>
    </row>
    <row r="35" spans="1:10" ht="14.25" customHeight="1">
      <c r="A35" s="57"/>
      <c r="B35" s="40"/>
      <c r="C35" s="160"/>
      <c r="D35" s="207"/>
      <c r="E35" s="164"/>
      <c r="F35" s="42"/>
      <c r="G35" s="142"/>
      <c r="H35" s="43"/>
      <c r="I35" s="20"/>
      <c r="J35" s="32"/>
    </row>
    <row r="36" spans="1:10" ht="162.75" customHeight="1">
      <c r="A36" s="44"/>
      <c r="B36" s="39"/>
      <c r="C36" s="163"/>
      <c r="D36" s="206"/>
      <c r="E36" s="215"/>
      <c r="F36" s="32"/>
      <c r="G36" s="32"/>
      <c r="H36" s="43"/>
      <c r="I36" s="20"/>
      <c r="J36" s="32"/>
    </row>
    <row r="37" spans="1:10" ht="12.75" customHeight="1">
      <c r="A37" s="44"/>
      <c r="B37" s="39"/>
      <c r="C37" s="196"/>
      <c r="D37" s="206"/>
      <c r="E37" s="61"/>
      <c r="F37" s="32"/>
      <c r="G37" s="32"/>
      <c r="H37" s="43"/>
      <c r="I37" s="20"/>
      <c r="J37" s="32"/>
    </row>
    <row r="38" spans="1:10" ht="12.75" customHeight="1">
      <c r="D38" s="206"/>
      <c r="E38" s="61"/>
      <c r="F38" s="32"/>
      <c r="G38" s="32"/>
      <c r="H38" s="43"/>
      <c r="I38" s="20"/>
      <c r="J38" s="32"/>
    </row>
    <row r="39" spans="1:10" ht="12.75" customHeight="1">
      <c r="A39" s="44"/>
      <c r="B39" s="39"/>
      <c r="C39" s="157"/>
      <c r="D39" s="206"/>
      <c r="E39" s="61"/>
      <c r="F39" s="32"/>
      <c r="G39" s="32"/>
      <c r="H39" s="46"/>
      <c r="I39" s="20"/>
      <c r="J39" s="32"/>
    </row>
    <row r="40" spans="1:10" ht="13.5" customHeight="1">
      <c r="A40" s="57"/>
      <c r="B40" s="40"/>
      <c r="C40" s="160"/>
      <c r="D40" s="207"/>
      <c r="E40" s="164"/>
      <c r="F40" s="42"/>
      <c r="G40" s="142"/>
      <c r="H40" s="46"/>
      <c r="I40" s="20"/>
      <c r="J40" s="32"/>
    </row>
    <row r="41" spans="1:10" ht="11.25" customHeight="1">
      <c r="A41" s="44"/>
      <c r="B41" s="39"/>
      <c r="C41" s="182"/>
      <c r="D41" s="206"/>
      <c r="E41" s="215"/>
      <c r="F41" s="32"/>
      <c r="G41" s="32"/>
      <c r="H41" s="46"/>
      <c r="I41" s="20"/>
      <c r="J41" s="32"/>
    </row>
    <row r="42" spans="1:10" ht="12.75" hidden="1" customHeight="1">
      <c r="A42" s="44"/>
      <c r="B42" s="39"/>
      <c r="C42" s="195"/>
      <c r="D42" s="206"/>
      <c r="E42" s="61"/>
      <c r="F42" s="32"/>
      <c r="G42" s="32"/>
      <c r="H42" s="46"/>
      <c r="I42" s="20"/>
      <c r="J42" s="32"/>
    </row>
    <row r="43" spans="1:10" ht="12" customHeight="1">
      <c r="D43" s="206"/>
      <c r="E43" s="61"/>
      <c r="F43" s="32"/>
      <c r="G43" s="32"/>
      <c r="H43" s="46"/>
      <c r="I43" s="20"/>
      <c r="J43" s="32"/>
    </row>
    <row r="44" spans="1:10" ht="51" customHeight="1">
      <c r="A44" s="717"/>
      <c r="D44" s="206"/>
      <c r="E44" s="61"/>
      <c r="F44" s="32"/>
      <c r="G44" s="32"/>
      <c r="H44" s="46"/>
      <c r="I44" s="20"/>
      <c r="J44" s="32"/>
    </row>
    <row r="45" spans="1:10" ht="64.5" customHeight="1">
      <c r="A45" s="57"/>
      <c r="B45" s="40"/>
      <c r="C45" s="160"/>
      <c r="D45" s="207"/>
      <c r="E45" s="164"/>
      <c r="F45" s="42"/>
      <c r="G45" s="142"/>
      <c r="H45" s="46"/>
      <c r="I45" s="20"/>
      <c r="J45" s="32"/>
    </row>
    <row r="46" spans="1:10" ht="12.75" customHeight="1">
      <c r="A46" s="44"/>
      <c r="B46" s="39"/>
      <c r="C46" s="163"/>
      <c r="D46" s="206"/>
      <c r="E46" s="215"/>
      <c r="F46" s="32"/>
      <c r="G46" s="32"/>
      <c r="H46" s="46"/>
      <c r="I46" s="20"/>
      <c r="J46" s="32"/>
    </row>
    <row r="47" spans="1:10" ht="12.75" customHeight="1">
      <c r="A47" s="44"/>
      <c r="B47" s="39"/>
      <c r="C47" s="196"/>
      <c r="D47" s="206"/>
      <c r="E47" s="61"/>
      <c r="F47" s="32"/>
      <c r="G47" s="32"/>
      <c r="H47" s="46"/>
      <c r="I47" s="20"/>
      <c r="J47" s="32"/>
    </row>
    <row r="48" spans="1:10" ht="12" customHeight="1">
      <c r="D48" s="206"/>
      <c r="E48" s="61"/>
      <c r="F48" s="32"/>
      <c r="G48" s="32"/>
      <c r="H48" s="46"/>
      <c r="I48" s="20"/>
      <c r="J48" s="32"/>
    </row>
    <row r="49" spans="1:10" ht="36.75" customHeight="1">
      <c r="A49" s="57"/>
      <c r="B49" s="58"/>
      <c r="D49" s="206"/>
      <c r="E49" s="61"/>
      <c r="F49" s="32"/>
      <c r="G49" s="32"/>
      <c r="H49" s="46"/>
      <c r="I49" s="20"/>
      <c r="J49" s="32"/>
    </row>
    <row r="50" spans="1:10" ht="48.75" customHeight="1">
      <c r="A50" s="57"/>
      <c r="B50" s="40"/>
      <c r="C50" s="160"/>
      <c r="D50" s="207"/>
      <c r="E50" s="164"/>
      <c r="F50" s="42"/>
      <c r="G50" s="142"/>
      <c r="H50" s="46"/>
      <c r="I50" s="20"/>
      <c r="J50" s="32"/>
    </row>
    <row r="51" spans="1:10" ht="13.5" customHeight="1">
      <c r="A51" s="44"/>
      <c r="B51" s="39"/>
      <c r="C51" s="163"/>
      <c r="D51" s="206"/>
      <c r="E51" s="215"/>
      <c r="F51" s="32"/>
      <c r="G51" s="32"/>
      <c r="H51" s="46"/>
      <c r="I51" s="20"/>
      <c r="J51" s="32"/>
    </row>
    <row r="52" spans="1:10" ht="12.75" customHeight="1">
      <c r="A52" s="44"/>
      <c r="B52" s="39"/>
      <c r="C52" s="196"/>
      <c r="D52" s="206"/>
      <c r="E52" s="61"/>
      <c r="F52" s="32"/>
      <c r="G52" s="32"/>
      <c r="H52" s="46"/>
      <c r="I52" s="20"/>
      <c r="J52" s="32"/>
    </row>
    <row r="53" spans="1:10" ht="14.25" customHeight="1">
      <c r="D53" s="206"/>
      <c r="E53" s="61"/>
      <c r="F53" s="32"/>
      <c r="G53" s="32"/>
      <c r="H53" s="46"/>
      <c r="I53" s="20"/>
      <c r="J53" s="32"/>
    </row>
    <row r="54" spans="1:10" ht="53.25" customHeight="1">
      <c r="A54" s="57"/>
      <c r="B54" s="58"/>
      <c r="C54" s="37"/>
      <c r="D54" s="206"/>
      <c r="E54" s="61"/>
      <c r="F54" s="32"/>
      <c r="G54" s="32"/>
      <c r="H54" s="46"/>
      <c r="I54" s="20"/>
      <c r="J54" s="32"/>
    </row>
    <row r="55" spans="1:10" ht="66" customHeight="1">
      <c r="C55" s="37"/>
      <c r="D55" s="59"/>
      <c r="E55" s="61"/>
      <c r="F55" s="23"/>
      <c r="G55" s="23"/>
      <c r="H55" s="46"/>
      <c r="I55" s="20"/>
      <c r="J55" s="32"/>
    </row>
    <row r="56" spans="1:10" ht="13.5" customHeight="1">
      <c r="A56" s="57"/>
      <c r="B56" s="40"/>
      <c r="C56" s="160"/>
      <c r="D56" s="207"/>
      <c r="E56" s="164"/>
      <c r="F56" s="42"/>
      <c r="G56" s="142"/>
      <c r="H56" s="46"/>
      <c r="I56" s="20"/>
      <c r="J56" s="32"/>
    </row>
    <row r="57" spans="1:10" ht="12.75" customHeight="1">
      <c r="A57" s="44"/>
      <c r="B57" s="39"/>
      <c r="C57" s="163"/>
      <c r="D57" s="206"/>
      <c r="E57" s="215"/>
      <c r="F57" s="32"/>
      <c r="G57" s="32"/>
      <c r="H57" s="46"/>
      <c r="I57" s="20"/>
      <c r="J57" s="32"/>
    </row>
    <row r="58" spans="1:10" ht="13.5" customHeight="1">
      <c r="A58" s="44"/>
      <c r="B58" s="39"/>
      <c r="C58" s="196"/>
      <c r="D58" s="206"/>
      <c r="E58" s="61"/>
      <c r="F58" s="32"/>
      <c r="G58" s="32"/>
      <c r="H58" s="46"/>
      <c r="I58" s="20"/>
      <c r="J58" s="32"/>
    </row>
    <row r="59" spans="1:10" ht="39.75" customHeight="1">
      <c r="D59" s="206"/>
      <c r="E59" s="61"/>
      <c r="F59" s="32"/>
      <c r="G59" s="32"/>
      <c r="H59" s="46"/>
      <c r="I59" s="20"/>
      <c r="J59" s="32"/>
    </row>
    <row r="60" spans="1:10" ht="64.5" customHeight="1">
      <c r="A60" s="57"/>
      <c r="D60" s="59"/>
      <c r="E60" s="61"/>
      <c r="F60" s="23"/>
      <c r="G60" s="23"/>
      <c r="H60" s="46"/>
      <c r="I60" s="20"/>
      <c r="J60" s="32"/>
    </row>
    <row r="61" spans="1:10" ht="12.75" customHeight="1">
      <c r="A61" s="57"/>
      <c r="B61" s="58"/>
      <c r="C61" s="37"/>
      <c r="D61" s="59"/>
      <c r="E61" s="61"/>
      <c r="F61" s="23"/>
      <c r="G61" s="32"/>
      <c r="H61" s="46"/>
      <c r="I61" s="20"/>
      <c r="J61" s="32"/>
    </row>
    <row r="62" spans="1:10" ht="13.5" hidden="1" customHeight="1">
      <c r="A62" s="57"/>
      <c r="B62" s="40"/>
      <c r="C62" s="160"/>
      <c r="D62" s="207"/>
      <c r="E62" s="164"/>
      <c r="F62" s="42"/>
      <c r="G62" s="142"/>
      <c r="H62" s="46"/>
      <c r="I62" s="20"/>
      <c r="J62" s="32"/>
    </row>
    <row r="63" spans="1:10" ht="12.75" customHeight="1">
      <c r="A63" s="44"/>
      <c r="B63" s="39"/>
      <c r="C63" s="163"/>
      <c r="D63" s="206"/>
      <c r="E63" s="215"/>
      <c r="F63" s="32"/>
      <c r="G63" s="32"/>
      <c r="H63" s="46"/>
      <c r="I63" s="20"/>
      <c r="J63" s="32"/>
    </row>
    <row r="64" spans="1:10" ht="14.25" customHeight="1">
      <c r="A64" s="44"/>
      <c r="B64" s="39"/>
      <c r="C64" s="196"/>
      <c r="D64" s="206"/>
      <c r="E64" s="61"/>
      <c r="F64" s="32"/>
      <c r="G64" s="32"/>
      <c r="H64" s="46"/>
      <c r="I64" s="20"/>
      <c r="J64" s="32"/>
    </row>
    <row r="65" spans="1:10" ht="27" customHeight="1">
      <c r="D65" s="206"/>
      <c r="E65" s="61"/>
      <c r="F65" s="32"/>
      <c r="G65" s="32"/>
      <c r="H65" s="46"/>
      <c r="I65" s="20"/>
      <c r="J65" s="32"/>
    </row>
    <row r="66" spans="1:10" ht="65.25" customHeight="1">
      <c r="A66" s="55"/>
      <c r="B66" s="58"/>
      <c r="C66" s="176"/>
      <c r="D66" s="59"/>
      <c r="E66" s="61"/>
      <c r="F66" s="23"/>
      <c r="G66" s="23"/>
      <c r="H66" s="46"/>
      <c r="I66" s="20"/>
      <c r="J66" s="32"/>
    </row>
    <row r="67" spans="1:10" ht="12.75" customHeight="1">
      <c r="A67" s="57"/>
      <c r="B67" s="40"/>
      <c r="C67" s="160"/>
      <c r="D67" s="207"/>
      <c r="E67" s="164"/>
      <c r="F67" s="42"/>
      <c r="G67" s="142"/>
      <c r="H67" s="46"/>
      <c r="I67" s="20"/>
      <c r="J67" s="32"/>
    </row>
    <row r="68" spans="1:10" ht="13.5" customHeight="1">
      <c r="A68" s="44"/>
      <c r="B68" s="39"/>
      <c r="C68" s="163"/>
      <c r="D68" s="206"/>
      <c r="E68" s="215"/>
      <c r="F68" s="32"/>
      <c r="G68" s="32"/>
      <c r="H68" s="46"/>
      <c r="I68" s="20"/>
      <c r="J68" s="32"/>
    </row>
    <row r="69" spans="1:10" ht="0.75" customHeight="1">
      <c r="A69" s="44"/>
      <c r="B69" s="39"/>
      <c r="C69" s="196"/>
      <c r="D69" s="206"/>
      <c r="E69" s="61"/>
      <c r="F69" s="32"/>
      <c r="G69" s="32"/>
      <c r="H69" s="46"/>
      <c r="I69" s="20"/>
      <c r="J69" s="32"/>
    </row>
    <row r="70" spans="1:10" ht="13.5" customHeight="1">
      <c r="D70" s="206"/>
      <c r="E70" s="61"/>
      <c r="F70" s="32"/>
      <c r="G70" s="32"/>
      <c r="J70" s="1"/>
    </row>
    <row r="71" spans="1:10" ht="40.5" customHeight="1">
      <c r="A71" s="60"/>
      <c r="B71" s="2"/>
      <c r="C71" s="139"/>
      <c r="D71" s="206"/>
      <c r="E71" s="61"/>
      <c r="F71" s="32"/>
      <c r="G71" s="32"/>
      <c r="J71" s="1"/>
    </row>
    <row r="72" spans="1:10" ht="65.25" customHeight="1">
      <c r="A72" s="57"/>
      <c r="B72" s="40"/>
      <c r="C72" s="160"/>
      <c r="D72" s="207"/>
      <c r="E72" s="164"/>
      <c r="F72" s="42"/>
      <c r="G72" s="142"/>
      <c r="J72" s="1"/>
    </row>
    <row r="73" spans="1:10" ht="14.25" customHeight="1">
      <c r="C73" s="45"/>
      <c r="J73" s="1"/>
    </row>
    <row r="74" spans="1:10" ht="12.75" customHeight="1">
      <c r="A74" s="44"/>
      <c r="B74" s="39"/>
      <c r="C74" s="45"/>
      <c r="D74" s="206"/>
      <c r="E74" s="215"/>
      <c r="F74" s="32"/>
      <c r="G74" s="32"/>
      <c r="J74" s="1"/>
    </row>
    <row r="75" spans="1:10" ht="13.5" customHeight="1">
      <c r="A75" s="57"/>
      <c r="C75" s="45"/>
      <c r="D75" s="59"/>
      <c r="E75" s="61"/>
      <c r="F75" s="23"/>
      <c r="J75" s="1"/>
    </row>
    <row r="76" spans="1:10" ht="26.25" customHeight="1">
      <c r="A76" s="44"/>
      <c r="B76" s="39"/>
      <c r="C76" s="45"/>
      <c r="D76" s="33"/>
      <c r="E76" s="67"/>
      <c r="F76" s="32"/>
      <c r="G76" s="32"/>
      <c r="J76" s="1"/>
    </row>
    <row r="77" spans="1:10" ht="66" customHeight="1">
      <c r="A77" s="47"/>
      <c r="B77" s="39"/>
      <c r="C77" s="45"/>
      <c r="D77" s="33"/>
      <c r="E77" s="67"/>
      <c r="F77" s="32"/>
      <c r="G77" s="32"/>
      <c r="J77" s="1"/>
    </row>
    <row r="78" spans="1:10" ht="14.25" customHeight="1">
      <c r="A78" s="44"/>
      <c r="B78" s="39"/>
      <c r="C78" s="134"/>
      <c r="D78" s="206"/>
      <c r="E78" s="61"/>
      <c r="F78" s="32"/>
      <c r="G78" s="32"/>
      <c r="J78" s="1"/>
    </row>
    <row r="79" spans="1:10" ht="14.25" customHeight="1">
      <c r="A79" s="44"/>
      <c r="B79" s="39"/>
      <c r="C79" s="152"/>
      <c r="D79" s="214"/>
      <c r="E79" s="215"/>
      <c r="F79" s="178"/>
      <c r="G79" s="178"/>
      <c r="J79" s="1"/>
    </row>
    <row r="80" spans="1:10">
      <c r="A80" s="57"/>
      <c r="B80" s="40"/>
      <c r="C80" s="160"/>
      <c r="D80" s="207"/>
      <c r="E80" s="164"/>
      <c r="F80" s="42"/>
      <c r="G80" s="142"/>
      <c r="J80" s="1"/>
    </row>
    <row r="81" spans="1:10" ht="53.25" customHeight="1">
      <c r="C81" s="45"/>
      <c r="J81" s="1"/>
    </row>
    <row r="82" spans="1:10" ht="27.75" customHeight="1">
      <c r="A82" s="44"/>
      <c r="B82" s="39"/>
      <c r="C82" s="45"/>
      <c r="D82" s="206"/>
      <c r="E82" s="215"/>
      <c r="F82" s="32"/>
      <c r="G82" s="32"/>
      <c r="J82" s="1"/>
    </row>
    <row r="83" spans="1:10" ht="41.25" customHeight="1">
      <c r="A83" s="57"/>
      <c r="C83" s="45"/>
      <c r="D83" s="59"/>
      <c r="E83" s="61"/>
      <c r="F83" s="23"/>
      <c r="J83" s="1"/>
    </row>
    <row r="84" spans="1:10" ht="27" customHeight="1">
      <c r="A84" s="44"/>
      <c r="B84" s="39"/>
      <c r="C84" s="45"/>
      <c r="D84" s="33"/>
      <c r="E84" s="67"/>
      <c r="F84" s="32"/>
      <c r="G84" s="32"/>
      <c r="J84" s="1"/>
    </row>
    <row r="85" spans="1:10" ht="66" customHeight="1">
      <c r="A85" s="47"/>
      <c r="B85" s="39"/>
      <c r="C85" s="45"/>
      <c r="D85" s="33"/>
      <c r="E85" s="67"/>
      <c r="F85" s="32"/>
      <c r="G85" s="32"/>
      <c r="J85" s="1"/>
    </row>
    <row r="86" spans="1:10">
      <c r="A86" s="44"/>
      <c r="B86" s="39"/>
      <c r="C86" s="134"/>
      <c r="D86" s="206"/>
      <c r="E86" s="61"/>
      <c r="F86" s="32"/>
      <c r="G86" s="32"/>
      <c r="J86" s="1"/>
    </row>
    <row r="87" spans="1:10">
      <c r="C87" s="1"/>
      <c r="D87" s="206"/>
      <c r="E87" s="206"/>
      <c r="F87" s="1"/>
      <c r="J87" s="1"/>
    </row>
    <row r="88" spans="1:10" ht="14.25" customHeight="1">
      <c r="A88" s="57"/>
      <c r="B88" s="40"/>
      <c r="C88" s="160"/>
      <c r="D88" s="207"/>
      <c r="E88" s="164"/>
      <c r="F88" s="42"/>
      <c r="G88" s="142"/>
      <c r="J88" s="1"/>
    </row>
    <row r="89" spans="1:10">
      <c r="C89" s="45"/>
      <c r="J89" s="1"/>
    </row>
    <row r="90" spans="1:10" ht="25.5" customHeight="1">
      <c r="A90" s="44"/>
      <c r="B90" s="39"/>
      <c r="C90" s="45"/>
      <c r="D90" s="206"/>
      <c r="E90" s="215"/>
      <c r="F90" s="32"/>
      <c r="G90" s="32"/>
      <c r="J90" s="1"/>
    </row>
    <row r="91" spans="1:10">
      <c r="A91" s="57"/>
      <c r="C91" s="45"/>
      <c r="D91" s="59"/>
      <c r="E91" s="61"/>
      <c r="F91" s="23"/>
      <c r="J91" s="1"/>
    </row>
    <row r="92" spans="1:10" ht="26.25" customHeight="1">
      <c r="A92" s="44"/>
      <c r="B92" s="39"/>
      <c r="C92" s="45"/>
      <c r="D92" s="33"/>
      <c r="E92" s="67"/>
      <c r="F92" s="32"/>
      <c r="G92" s="32"/>
      <c r="J92" s="1"/>
    </row>
    <row r="93" spans="1:10">
      <c r="A93" s="47"/>
      <c r="B93" s="39"/>
      <c r="C93" s="45"/>
      <c r="D93" s="33"/>
      <c r="E93" s="67"/>
      <c r="F93" s="32"/>
      <c r="G93" s="32"/>
      <c r="J93" s="1"/>
    </row>
    <row r="94" spans="1:10" ht="17.25" customHeight="1">
      <c r="A94" s="44"/>
      <c r="B94" s="39"/>
      <c r="C94" s="134"/>
      <c r="D94" s="206"/>
      <c r="E94" s="61"/>
      <c r="F94" s="32"/>
      <c r="G94" s="32"/>
      <c r="J94" s="1"/>
    </row>
    <row r="95" spans="1:10">
      <c r="J95" s="1"/>
    </row>
    <row r="96" spans="1:10" ht="12.75" customHeight="1">
      <c r="A96" s="57"/>
      <c r="B96" s="40"/>
      <c r="C96" s="160"/>
      <c r="D96" s="207"/>
      <c r="E96" s="164"/>
      <c r="F96" s="42"/>
      <c r="G96" s="142"/>
      <c r="J96" s="1"/>
    </row>
    <row r="97" spans="1:10">
      <c r="C97" s="45"/>
      <c r="J97" s="1"/>
    </row>
    <row r="98" spans="1:10" ht="28.5" customHeight="1">
      <c r="C98" s="45"/>
      <c r="D98" s="206"/>
      <c r="E98" s="215"/>
      <c r="F98" s="32"/>
      <c r="G98" s="32"/>
      <c r="J98" s="1"/>
    </row>
    <row r="99" spans="1:10">
      <c r="C99" s="45"/>
      <c r="D99" s="59"/>
      <c r="E99" s="61"/>
      <c r="F99" s="23"/>
      <c r="J99" s="1"/>
    </row>
    <row r="100" spans="1:10" ht="27" customHeight="1">
      <c r="A100" s="57"/>
      <c r="B100" s="40"/>
      <c r="C100" s="45"/>
      <c r="D100" s="33"/>
      <c r="E100" s="67"/>
      <c r="F100" s="32"/>
      <c r="G100" s="32"/>
      <c r="J100" s="1"/>
    </row>
    <row r="101" spans="1:10" ht="67.5" customHeight="1">
      <c r="C101" s="45"/>
      <c r="D101" s="33"/>
      <c r="E101" s="67"/>
      <c r="F101" s="32"/>
      <c r="G101" s="32"/>
      <c r="J101" s="1"/>
    </row>
    <row r="102" spans="1:10" ht="12.75" customHeight="1">
      <c r="C102" s="134"/>
      <c r="D102" s="206"/>
      <c r="E102" s="61"/>
      <c r="F102" s="32"/>
      <c r="G102" s="32"/>
      <c r="J102" s="1"/>
    </row>
    <row r="103" spans="1:10" ht="14.25" customHeight="1">
      <c r="C103" s="30"/>
      <c r="D103" s="206"/>
      <c r="E103" s="206"/>
      <c r="F103" s="1"/>
      <c r="J103" s="1"/>
    </row>
    <row r="104" spans="1:10">
      <c r="C104" s="30"/>
      <c r="D104" s="206"/>
      <c r="E104" s="206"/>
      <c r="F104" s="1"/>
      <c r="J104" s="1"/>
    </row>
    <row r="105" spans="1:10">
      <c r="C105" s="30"/>
      <c r="D105" s="206"/>
      <c r="E105" s="206"/>
      <c r="F105" s="1"/>
      <c r="J105" s="1"/>
    </row>
    <row r="106" spans="1:10" ht="27.75" customHeight="1">
      <c r="C106" s="30"/>
      <c r="D106" s="206"/>
      <c r="E106" s="206"/>
      <c r="F106" s="1"/>
      <c r="J106" s="1"/>
    </row>
    <row r="107" spans="1:10" ht="26.25" customHeight="1">
      <c r="C107" s="30"/>
      <c r="D107" s="206"/>
      <c r="E107" s="206"/>
      <c r="F107" s="1"/>
      <c r="J107" s="1"/>
    </row>
    <row r="108" spans="1:10">
      <c r="C108" s="30"/>
      <c r="D108" s="206"/>
      <c r="E108" s="206"/>
      <c r="F108" s="1"/>
      <c r="J108" s="1"/>
    </row>
    <row r="109" spans="1:10" ht="69.75" customHeight="1">
      <c r="C109" s="30"/>
      <c r="D109" s="206"/>
      <c r="E109" s="206"/>
      <c r="F109" s="1"/>
      <c r="J109" s="1"/>
    </row>
    <row r="110" spans="1:10">
      <c r="C110" s="30"/>
      <c r="D110" s="206"/>
      <c r="E110" s="206"/>
      <c r="F110" s="1"/>
      <c r="J110" s="1"/>
    </row>
    <row r="111" spans="1:10" ht="12.75" customHeight="1">
      <c r="J111" s="1"/>
    </row>
    <row r="112" spans="1:10" ht="13.5" customHeight="1">
      <c r="C112" s="30"/>
      <c r="D112" s="206"/>
      <c r="E112" s="206"/>
      <c r="F112" s="1"/>
      <c r="J112" s="1"/>
    </row>
    <row r="113" spans="3:10" ht="15" customHeight="1">
      <c r="C113" s="30"/>
      <c r="D113" s="206"/>
      <c r="E113" s="206"/>
      <c r="F113" s="1"/>
      <c r="J113" s="1"/>
    </row>
    <row r="114" spans="3:10">
      <c r="C114" s="30"/>
      <c r="D114" s="206"/>
      <c r="E114" s="206"/>
      <c r="F114" s="1"/>
      <c r="J114" s="1"/>
    </row>
    <row r="115" spans="3:10" ht="13.5" customHeight="1">
      <c r="C115" s="30"/>
      <c r="D115" s="206"/>
      <c r="E115" s="206"/>
      <c r="F115" s="1"/>
      <c r="J115" s="1"/>
    </row>
    <row r="116" spans="3:10">
      <c r="C116" s="30"/>
      <c r="D116" s="206"/>
      <c r="E116" s="206"/>
      <c r="F116" s="1"/>
      <c r="J116" s="1"/>
    </row>
    <row r="117" spans="3:10">
      <c r="C117" s="30"/>
      <c r="D117" s="206"/>
      <c r="E117" s="206"/>
      <c r="F117" s="1"/>
      <c r="J117" s="1"/>
    </row>
    <row r="118" spans="3:10">
      <c r="C118" s="30"/>
      <c r="D118" s="206"/>
      <c r="E118" s="206"/>
      <c r="F118" s="1"/>
      <c r="J118" s="1"/>
    </row>
    <row r="119" spans="3:10" ht="13.5" customHeight="1">
      <c r="C119" s="30"/>
      <c r="D119" s="206"/>
      <c r="E119" s="206"/>
      <c r="F119" s="1"/>
      <c r="J119" s="1"/>
    </row>
    <row r="120" spans="3:10" ht="15.75" customHeight="1">
      <c r="C120" s="30"/>
      <c r="D120" s="206"/>
      <c r="E120" s="206"/>
      <c r="F120" s="1"/>
      <c r="J120" s="1"/>
    </row>
    <row r="121" spans="3:10" ht="14.25" customHeight="1">
      <c r="C121" s="30"/>
      <c r="D121" s="206"/>
      <c r="E121" s="206"/>
      <c r="F121" s="1"/>
      <c r="J121" s="1"/>
    </row>
    <row r="122" spans="3:10" ht="14.25" customHeight="1">
      <c r="C122" s="30"/>
      <c r="D122" s="206"/>
      <c r="E122" s="206"/>
      <c r="F122" s="1"/>
      <c r="J122" s="1"/>
    </row>
    <row r="123" spans="3:10" ht="15" customHeight="1">
      <c r="C123" s="30"/>
      <c r="D123" s="206"/>
      <c r="E123" s="206"/>
      <c r="F123" s="1"/>
      <c r="J123" s="1"/>
    </row>
    <row r="124" spans="3:10" ht="15" customHeight="1">
      <c r="C124" s="30"/>
      <c r="D124" s="206"/>
      <c r="E124" s="206"/>
      <c r="F124" s="1"/>
      <c r="J124" s="1"/>
    </row>
    <row r="125" spans="3:10" ht="15" customHeight="1">
      <c r="C125" s="30"/>
      <c r="D125" s="206"/>
      <c r="E125" s="206"/>
      <c r="F125" s="1"/>
      <c r="J125" s="1"/>
    </row>
    <row r="126" spans="3:10" ht="13.5" customHeight="1">
      <c r="C126" s="30"/>
      <c r="D126" s="206"/>
      <c r="E126" s="206"/>
      <c r="F126" s="1"/>
      <c r="J126" s="1"/>
    </row>
    <row r="127" spans="3:10" ht="78.75" customHeight="1">
      <c r="C127" s="30"/>
      <c r="D127" s="206"/>
      <c r="E127" s="206"/>
      <c r="F127" s="1"/>
      <c r="J127" s="1"/>
    </row>
    <row r="128" spans="3:10" ht="24" customHeight="1">
      <c r="C128" s="30"/>
      <c r="D128" s="206"/>
      <c r="E128" s="206"/>
      <c r="F128" s="1"/>
      <c r="J128" s="1"/>
    </row>
    <row r="129" spans="3:10" ht="15" customHeight="1">
      <c r="C129" s="30"/>
      <c r="D129" s="206"/>
      <c r="E129" s="206"/>
      <c r="F129" s="1"/>
      <c r="J129" s="1"/>
    </row>
    <row r="130" spans="3:10" ht="213" customHeight="1">
      <c r="C130" s="30"/>
      <c r="D130" s="206"/>
      <c r="E130" s="206"/>
      <c r="F130" s="1"/>
      <c r="J130" s="1"/>
    </row>
    <row r="131" spans="3:10">
      <c r="C131" s="30"/>
      <c r="D131" s="206"/>
      <c r="E131" s="206"/>
      <c r="F131" s="1"/>
      <c r="J131" s="1"/>
    </row>
    <row r="132" spans="3:10">
      <c r="C132" s="30"/>
      <c r="D132" s="206"/>
      <c r="E132" s="206"/>
      <c r="F132" s="1"/>
      <c r="J132" s="1"/>
    </row>
    <row r="133" spans="3:10" ht="140.25" customHeight="1">
      <c r="C133" s="30"/>
      <c r="D133" s="206"/>
      <c r="E133" s="206"/>
      <c r="F133" s="1"/>
      <c r="J133" s="1"/>
    </row>
    <row r="134" spans="3:10" ht="82.5" customHeight="1">
      <c r="C134" s="30"/>
      <c r="D134" s="206"/>
      <c r="E134" s="206"/>
      <c r="F134" s="1"/>
      <c r="J134" s="1"/>
    </row>
    <row r="135" spans="3:10">
      <c r="C135" s="30"/>
      <c r="D135" s="206"/>
      <c r="E135" s="206"/>
      <c r="F135" s="1"/>
      <c r="J135" s="1"/>
    </row>
    <row r="136" spans="3:10">
      <c r="C136" s="30"/>
      <c r="D136" s="206"/>
      <c r="E136" s="206"/>
      <c r="F136" s="1"/>
      <c r="J136" s="1"/>
    </row>
    <row r="137" spans="3:10" ht="53.25" customHeight="1">
      <c r="C137" s="30"/>
      <c r="D137" s="206"/>
      <c r="E137" s="206"/>
      <c r="F137" s="1"/>
      <c r="J137" s="1"/>
    </row>
    <row r="138" spans="3:10">
      <c r="C138" s="30"/>
      <c r="D138" s="206"/>
      <c r="E138" s="206"/>
      <c r="F138" s="1"/>
      <c r="J138" s="1"/>
    </row>
    <row r="139" spans="3:10">
      <c r="C139" s="30"/>
      <c r="D139" s="206"/>
      <c r="E139" s="206"/>
      <c r="F139" s="1"/>
      <c r="J139" s="1"/>
    </row>
    <row r="140" spans="3:10">
      <c r="C140" s="30"/>
      <c r="D140" s="206"/>
      <c r="E140" s="206"/>
      <c r="F140" s="1"/>
      <c r="J140" s="1"/>
    </row>
    <row r="141" spans="3:10">
      <c r="C141" s="30"/>
      <c r="D141" s="206"/>
      <c r="E141" s="206"/>
      <c r="F141" s="1"/>
      <c r="J141" s="1"/>
    </row>
    <row r="142" spans="3:10" ht="13.5" customHeight="1">
      <c r="C142" s="30"/>
      <c r="D142" s="206"/>
      <c r="E142" s="206"/>
      <c r="F142" s="1"/>
      <c r="J142" s="1"/>
    </row>
    <row r="143" spans="3:10" ht="12.75" customHeight="1">
      <c r="C143" s="30"/>
      <c r="D143" s="206"/>
      <c r="E143" s="206"/>
      <c r="F143" s="1"/>
      <c r="J143" s="1"/>
    </row>
    <row r="144" spans="3:10" ht="15" customHeight="1">
      <c r="C144" s="30"/>
      <c r="D144" s="206"/>
      <c r="E144" s="206"/>
      <c r="F144" s="1"/>
      <c r="J144" s="1"/>
    </row>
    <row r="145" spans="3:10">
      <c r="C145" s="30"/>
      <c r="D145" s="206"/>
      <c r="E145" s="206"/>
      <c r="F145" s="1"/>
      <c r="J145" s="1"/>
    </row>
    <row r="146" spans="3:10" ht="12" customHeight="1">
      <c r="C146" s="30"/>
      <c r="D146" s="206"/>
      <c r="E146" s="206"/>
      <c r="F146" s="1"/>
      <c r="J146" s="1"/>
    </row>
    <row r="147" spans="3:10">
      <c r="C147" s="30"/>
      <c r="D147" s="206"/>
      <c r="E147" s="206"/>
      <c r="F147" s="1"/>
      <c r="J147" s="1"/>
    </row>
    <row r="148" spans="3:10">
      <c r="C148" s="30"/>
      <c r="D148" s="206"/>
      <c r="E148" s="206"/>
      <c r="F148" s="1"/>
      <c r="J148" s="1"/>
    </row>
    <row r="149" spans="3:10" ht="37.5" customHeight="1">
      <c r="C149" s="30"/>
      <c r="D149" s="206"/>
      <c r="E149" s="206"/>
      <c r="F149" s="1"/>
      <c r="J149" s="1"/>
    </row>
    <row r="150" spans="3:10" ht="12.75" customHeight="1">
      <c r="C150" s="30"/>
      <c r="D150" s="206"/>
      <c r="E150" s="206"/>
      <c r="F150" s="1"/>
      <c r="J150" s="1"/>
    </row>
    <row r="151" spans="3:10">
      <c r="C151" s="30"/>
      <c r="D151" s="206"/>
      <c r="E151" s="206"/>
      <c r="F151" s="1"/>
      <c r="J151" s="1"/>
    </row>
    <row r="152" spans="3:10" ht="13.5" customHeight="1">
      <c r="C152" s="30"/>
      <c r="D152" s="206"/>
      <c r="E152" s="206"/>
      <c r="F152" s="1"/>
      <c r="J152" s="1"/>
    </row>
    <row r="153" spans="3:10" ht="90" customHeight="1">
      <c r="C153" s="30"/>
      <c r="D153" s="206"/>
      <c r="E153" s="206"/>
      <c r="F153" s="1"/>
      <c r="J153" s="1"/>
    </row>
    <row r="154" spans="3:10">
      <c r="C154" s="30"/>
      <c r="D154" s="206"/>
      <c r="E154" s="206"/>
      <c r="F154" s="1"/>
      <c r="J154" s="1"/>
    </row>
    <row r="155" spans="3:10">
      <c r="C155" s="30"/>
      <c r="D155" s="206"/>
      <c r="E155" s="206"/>
      <c r="F155" s="1"/>
      <c r="J155" s="1"/>
    </row>
    <row r="156" spans="3:10" ht="15.75" customHeight="1">
      <c r="C156" s="30"/>
      <c r="D156" s="206"/>
      <c r="E156" s="206"/>
      <c r="F156" s="1"/>
      <c r="J156" s="1"/>
    </row>
    <row r="157" spans="3:10">
      <c r="C157" s="30"/>
      <c r="D157" s="206"/>
      <c r="E157" s="206"/>
      <c r="F157" s="1"/>
      <c r="J157" s="1"/>
    </row>
    <row r="158" spans="3:10">
      <c r="C158" s="30"/>
      <c r="D158" s="206"/>
      <c r="E158" s="206"/>
      <c r="F158" s="1"/>
      <c r="J158" s="1"/>
    </row>
    <row r="159" spans="3:10">
      <c r="C159" s="30"/>
      <c r="D159" s="206"/>
      <c r="E159" s="206"/>
      <c r="F159" s="1"/>
      <c r="J159" s="1"/>
    </row>
    <row r="160" spans="3:10" ht="14.25" customHeight="1">
      <c r="C160" s="30"/>
      <c r="D160" s="206"/>
      <c r="E160" s="206"/>
      <c r="F160" s="1"/>
      <c r="J160" s="1"/>
    </row>
    <row r="161" spans="3:10" ht="66.75" customHeight="1">
      <c r="C161" s="30"/>
      <c r="D161" s="206"/>
      <c r="E161" s="206"/>
      <c r="F161" s="1"/>
      <c r="J161" s="1"/>
    </row>
    <row r="162" spans="3:10">
      <c r="C162" s="30"/>
      <c r="D162" s="206"/>
      <c r="E162" s="206"/>
      <c r="F162" s="1"/>
      <c r="J162" s="1"/>
    </row>
    <row r="163" spans="3:10">
      <c r="C163" s="30"/>
      <c r="D163" s="206"/>
      <c r="E163" s="206"/>
      <c r="F163" s="1"/>
      <c r="J163" s="1"/>
    </row>
    <row r="164" spans="3:10">
      <c r="C164" s="30"/>
      <c r="D164" s="206"/>
      <c r="E164" s="206"/>
      <c r="F164" s="1"/>
      <c r="J164" s="1"/>
    </row>
    <row r="165" spans="3:10" ht="66" customHeight="1">
      <c r="C165" s="30"/>
      <c r="D165" s="206"/>
      <c r="E165" s="206"/>
      <c r="F165" s="1"/>
      <c r="J165" s="1"/>
    </row>
    <row r="166" spans="3:10">
      <c r="C166" s="30"/>
      <c r="D166" s="206"/>
      <c r="E166" s="206"/>
      <c r="F166" s="1"/>
      <c r="J166" s="1"/>
    </row>
    <row r="167" spans="3:10">
      <c r="C167" s="30"/>
      <c r="D167" s="206"/>
      <c r="E167" s="206"/>
      <c r="F167" s="1"/>
      <c r="J167" s="1"/>
    </row>
    <row r="168" spans="3:10">
      <c r="C168" s="30"/>
      <c r="D168" s="206"/>
      <c r="E168" s="206"/>
      <c r="F168" s="1"/>
      <c r="J168" s="1"/>
    </row>
    <row r="169" spans="3:10">
      <c r="C169" s="30"/>
      <c r="D169" s="206"/>
      <c r="E169" s="206"/>
      <c r="F169" s="1"/>
      <c r="J169" s="1"/>
    </row>
    <row r="170" spans="3:10">
      <c r="C170" s="30"/>
      <c r="D170" s="206"/>
      <c r="E170" s="206"/>
      <c r="F170" s="1"/>
      <c r="J170" s="1"/>
    </row>
    <row r="171" spans="3:10">
      <c r="C171" s="30"/>
      <c r="D171" s="206"/>
      <c r="E171" s="206"/>
      <c r="F171" s="1"/>
      <c r="J171" s="1"/>
    </row>
    <row r="172" spans="3:10">
      <c r="C172" s="30"/>
      <c r="D172" s="206"/>
      <c r="E172" s="206"/>
      <c r="F172" s="1"/>
      <c r="J172" s="1"/>
    </row>
    <row r="173" spans="3:10">
      <c r="C173" s="30"/>
      <c r="D173" s="206"/>
      <c r="E173" s="206"/>
      <c r="F173" s="1"/>
      <c r="J173" s="1"/>
    </row>
    <row r="174" spans="3:10">
      <c r="C174" s="30"/>
      <c r="D174" s="206"/>
      <c r="E174" s="206"/>
      <c r="F174" s="1"/>
      <c r="J174" s="1"/>
    </row>
    <row r="175" spans="3:10">
      <c r="C175" s="30"/>
      <c r="D175" s="206"/>
      <c r="E175" s="206"/>
      <c r="F175" s="1"/>
      <c r="J175" s="1"/>
    </row>
    <row r="176" spans="3:10">
      <c r="C176" s="30"/>
      <c r="D176" s="206"/>
      <c r="E176" s="206"/>
      <c r="F176" s="1"/>
      <c r="J176" s="1"/>
    </row>
    <row r="177" spans="3:10">
      <c r="C177" s="30"/>
      <c r="D177" s="206"/>
      <c r="E177" s="206"/>
      <c r="F177" s="1"/>
      <c r="J177" s="1"/>
    </row>
    <row r="178" spans="3:10">
      <c r="C178" s="30"/>
      <c r="D178" s="206"/>
      <c r="E178" s="206"/>
      <c r="F178" s="1"/>
      <c r="J178" s="1"/>
    </row>
    <row r="179" spans="3:10">
      <c r="C179" s="30"/>
      <c r="D179" s="206"/>
      <c r="E179" s="206"/>
      <c r="F179" s="1"/>
      <c r="J179" s="1"/>
    </row>
    <row r="180" spans="3:10">
      <c r="C180" s="30"/>
      <c r="D180" s="206"/>
      <c r="E180" s="206"/>
      <c r="F180" s="1"/>
      <c r="J180" s="1"/>
    </row>
    <row r="181" spans="3:10">
      <c r="C181" s="30"/>
      <c r="D181" s="206"/>
      <c r="E181" s="206"/>
      <c r="F181" s="1"/>
      <c r="J181" s="1"/>
    </row>
    <row r="182" spans="3:10">
      <c r="C182" s="30"/>
      <c r="D182" s="206"/>
      <c r="E182" s="206"/>
      <c r="F182" s="1"/>
      <c r="J182" s="1"/>
    </row>
    <row r="183" spans="3:10">
      <c r="C183" s="30"/>
      <c r="D183" s="206"/>
      <c r="E183" s="206"/>
      <c r="F183" s="1"/>
      <c r="J183" s="1"/>
    </row>
    <row r="184" spans="3:10">
      <c r="C184" s="30"/>
      <c r="D184" s="206"/>
      <c r="E184" s="206"/>
      <c r="F184" s="1"/>
      <c r="J184" s="1"/>
    </row>
    <row r="185" spans="3:10">
      <c r="C185" s="30"/>
      <c r="D185" s="206"/>
      <c r="E185" s="206"/>
      <c r="F185" s="1"/>
      <c r="J185" s="1"/>
    </row>
    <row r="186" spans="3:10">
      <c r="C186" s="30"/>
      <c r="D186" s="206"/>
      <c r="E186" s="206"/>
      <c r="F186" s="1"/>
      <c r="J186" s="1"/>
    </row>
    <row r="187" spans="3:10">
      <c r="C187" s="30"/>
      <c r="D187" s="206"/>
      <c r="E187" s="206"/>
      <c r="F187" s="1"/>
      <c r="J187" s="1"/>
    </row>
    <row r="188" spans="3:10">
      <c r="C188" s="30"/>
      <c r="D188" s="206"/>
      <c r="E188" s="206"/>
      <c r="F188" s="1"/>
      <c r="J188" s="1"/>
    </row>
    <row r="189" spans="3:10" ht="37.5" customHeight="1">
      <c r="C189" s="30"/>
      <c r="D189" s="206"/>
      <c r="E189" s="206"/>
      <c r="F189" s="1"/>
      <c r="J189" s="1"/>
    </row>
    <row r="190" spans="3:10">
      <c r="C190" s="30"/>
      <c r="D190" s="206"/>
      <c r="E190" s="206"/>
      <c r="F190" s="1"/>
      <c r="J190" s="1"/>
    </row>
    <row r="191" spans="3:10">
      <c r="C191" s="30"/>
      <c r="D191" s="206"/>
      <c r="E191" s="206"/>
      <c r="F191" s="1"/>
      <c r="J191" s="1"/>
    </row>
    <row r="192" spans="3:10">
      <c r="C192" s="30"/>
      <c r="D192" s="206"/>
      <c r="E192" s="206"/>
      <c r="F192" s="1"/>
      <c r="J192" s="1"/>
    </row>
    <row r="193" spans="3:10">
      <c r="C193" s="30"/>
      <c r="D193" s="206"/>
      <c r="E193" s="206"/>
      <c r="F193" s="1"/>
      <c r="J193" s="1"/>
    </row>
    <row r="194" spans="3:10">
      <c r="C194" s="30"/>
      <c r="D194" s="206"/>
      <c r="E194" s="206"/>
      <c r="F194" s="1"/>
      <c r="J194" s="1"/>
    </row>
    <row r="195" spans="3:10">
      <c r="C195" s="30"/>
      <c r="D195" s="206"/>
      <c r="E195" s="206"/>
      <c r="F195" s="1"/>
      <c r="J195" s="1"/>
    </row>
    <row r="196" spans="3:10">
      <c r="C196" s="30"/>
      <c r="D196" s="206"/>
      <c r="E196" s="206"/>
      <c r="F196" s="1"/>
      <c r="J196" s="1"/>
    </row>
    <row r="197" spans="3:10" ht="40.5" customHeight="1">
      <c r="C197" s="30"/>
      <c r="D197" s="206"/>
      <c r="E197" s="206"/>
      <c r="F197" s="1"/>
      <c r="J197" s="1"/>
    </row>
    <row r="198" spans="3:10">
      <c r="C198" s="30"/>
      <c r="D198" s="206"/>
      <c r="E198" s="206"/>
      <c r="F198" s="1"/>
      <c r="J198" s="1"/>
    </row>
    <row r="199" spans="3:10">
      <c r="C199" s="30"/>
      <c r="D199" s="206"/>
      <c r="E199" s="206"/>
      <c r="F199" s="1"/>
      <c r="J199" s="1"/>
    </row>
    <row r="200" spans="3:10">
      <c r="C200" s="30"/>
      <c r="D200" s="206"/>
      <c r="E200" s="206"/>
      <c r="F200" s="1"/>
      <c r="J200" s="1"/>
    </row>
    <row r="201" spans="3:10" ht="53.25" customHeight="1">
      <c r="C201" s="30"/>
      <c r="D201" s="206"/>
      <c r="E201" s="206"/>
      <c r="F201" s="1"/>
      <c r="J201" s="1"/>
    </row>
    <row r="202" spans="3:10">
      <c r="C202" s="30"/>
      <c r="D202" s="206"/>
      <c r="E202" s="206"/>
      <c r="F202" s="1"/>
      <c r="J202" s="1"/>
    </row>
    <row r="203" spans="3:10">
      <c r="C203" s="30"/>
      <c r="D203" s="206"/>
      <c r="E203" s="206"/>
      <c r="F203" s="1"/>
      <c r="J203" s="1"/>
    </row>
    <row r="204" spans="3:10" ht="15" customHeight="1">
      <c r="C204" s="30"/>
      <c r="D204" s="206"/>
      <c r="E204" s="206"/>
      <c r="F204" s="1"/>
      <c r="J204" s="1"/>
    </row>
    <row r="205" spans="3:10">
      <c r="C205" s="30"/>
      <c r="D205" s="206"/>
      <c r="E205" s="206"/>
      <c r="F205" s="1"/>
      <c r="J205" s="1"/>
    </row>
    <row r="206" spans="3:10">
      <c r="C206" s="30"/>
      <c r="D206" s="206"/>
      <c r="E206" s="206"/>
      <c r="F206" s="1"/>
      <c r="J206" s="1"/>
    </row>
    <row r="207" spans="3:10" ht="14.25" customHeight="1">
      <c r="C207" s="30"/>
      <c r="D207" s="206"/>
      <c r="E207" s="206"/>
      <c r="F207" s="1"/>
      <c r="J207" s="1"/>
    </row>
    <row r="208" spans="3:10">
      <c r="C208" s="30"/>
      <c r="D208" s="206"/>
      <c r="E208" s="206"/>
      <c r="F208" s="1"/>
      <c r="J208" s="1"/>
    </row>
    <row r="209" spans="3:10">
      <c r="C209" s="30"/>
      <c r="D209" s="206"/>
      <c r="E209" s="206"/>
      <c r="F209" s="1"/>
      <c r="J209" s="1"/>
    </row>
    <row r="210" spans="3:10">
      <c r="C210" s="30"/>
      <c r="D210" s="206"/>
      <c r="E210" s="206"/>
      <c r="F210" s="1"/>
      <c r="J210" s="1"/>
    </row>
    <row r="211" spans="3:10">
      <c r="C211" s="30"/>
      <c r="D211" s="206"/>
      <c r="E211" s="206"/>
      <c r="F211" s="1"/>
      <c r="J211" s="1"/>
    </row>
    <row r="212" spans="3:10">
      <c r="C212" s="30"/>
      <c r="D212" s="206"/>
      <c r="E212" s="206"/>
      <c r="F212" s="1"/>
      <c r="J212" s="1"/>
    </row>
    <row r="213" spans="3:10">
      <c r="C213" s="30"/>
      <c r="D213" s="206"/>
      <c r="E213" s="206"/>
      <c r="F213" s="1"/>
      <c r="J213" s="1"/>
    </row>
    <row r="214" spans="3:10">
      <c r="C214" s="30"/>
      <c r="D214" s="206"/>
      <c r="E214" s="206"/>
      <c r="F214" s="1"/>
      <c r="J214" s="1"/>
    </row>
    <row r="215" spans="3:10">
      <c r="C215" s="30"/>
      <c r="D215" s="206"/>
      <c r="E215" s="206"/>
      <c r="F215" s="1"/>
      <c r="J215" s="1"/>
    </row>
    <row r="216" spans="3:10">
      <c r="C216" s="30"/>
      <c r="D216" s="206"/>
      <c r="E216" s="206"/>
      <c r="F216" s="1"/>
      <c r="J216" s="1"/>
    </row>
    <row r="217" spans="3:10" ht="12.75" customHeight="1">
      <c r="C217" s="30"/>
      <c r="D217" s="206"/>
      <c r="E217" s="206"/>
      <c r="F217" s="1"/>
      <c r="J217" s="1"/>
    </row>
    <row r="218" spans="3:10">
      <c r="C218" s="30"/>
      <c r="D218" s="206"/>
      <c r="E218" s="206"/>
      <c r="F218" s="1"/>
      <c r="J218" s="1"/>
    </row>
    <row r="219" spans="3:10" ht="14.25" customHeight="1">
      <c r="C219" s="30"/>
      <c r="D219" s="206"/>
      <c r="E219" s="206"/>
      <c r="F219" s="1"/>
      <c r="J219" s="1"/>
    </row>
    <row r="220" spans="3:10">
      <c r="C220" s="30"/>
      <c r="D220" s="206"/>
      <c r="E220" s="206"/>
      <c r="F220" s="1"/>
      <c r="J220" s="1"/>
    </row>
    <row r="221" spans="3:10" ht="51" customHeight="1">
      <c r="C221" s="30"/>
      <c r="D221" s="206"/>
      <c r="E221" s="206"/>
      <c r="F221" s="1"/>
      <c r="J221" s="1"/>
    </row>
    <row r="222" spans="3:10" ht="12.75" customHeight="1">
      <c r="C222" s="30"/>
      <c r="D222" s="206"/>
      <c r="E222" s="206"/>
      <c r="F222" s="1"/>
      <c r="J222" s="1"/>
    </row>
    <row r="223" spans="3:10">
      <c r="C223" s="30"/>
      <c r="D223" s="206"/>
      <c r="E223" s="206"/>
      <c r="F223" s="1"/>
      <c r="J223" s="1"/>
    </row>
    <row r="224" spans="3:10">
      <c r="C224" s="30"/>
      <c r="D224" s="206"/>
      <c r="E224" s="206"/>
      <c r="F224" s="1"/>
      <c r="J224" s="1"/>
    </row>
    <row r="225" spans="3:10">
      <c r="C225" s="30"/>
      <c r="D225" s="206"/>
      <c r="E225" s="206"/>
      <c r="F225" s="1"/>
      <c r="J225" s="1"/>
    </row>
    <row r="226" spans="3:10">
      <c r="C226" s="30"/>
      <c r="D226" s="206"/>
      <c r="E226" s="206"/>
      <c r="F226" s="1"/>
      <c r="J226" s="1"/>
    </row>
    <row r="227" spans="3:10">
      <c r="C227" s="30"/>
      <c r="D227" s="206"/>
      <c r="E227" s="206"/>
      <c r="F227" s="1"/>
      <c r="J227" s="1"/>
    </row>
    <row r="228" spans="3:10">
      <c r="C228" s="30"/>
      <c r="D228" s="206"/>
      <c r="E228" s="206"/>
      <c r="F228" s="1"/>
      <c r="J228" s="1"/>
    </row>
    <row r="229" spans="3:10">
      <c r="C229" s="30"/>
      <c r="D229" s="206"/>
      <c r="E229" s="206"/>
      <c r="F229" s="1"/>
      <c r="J229" s="1"/>
    </row>
    <row r="230" spans="3:10">
      <c r="C230" s="30"/>
      <c r="D230" s="206"/>
      <c r="E230" s="206"/>
      <c r="F230" s="1"/>
      <c r="J230" s="1"/>
    </row>
    <row r="231" spans="3:10" ht="15" customHeight="1">
      <c r="C231" s="30"/>
      <c r="D231" s="206"/>
      <c r="E231" s="206"/>
      <c r="F231" s="1"/>
      <c r="J231" s="1"/>
    </row>
    <row r="232" spans="3:10">
      <c r="C232" s="30"/>
      <c r="D232" s="206"/>
      <c r="E232" s="206"/>
      <c r="F232" s="1"/>
      <c r="J232" s="1"/>
    </row>
    <row r="233" spans="3:10" ht="147.75" customHeight="1">
      <c r="C233" s="30"/>
      <c r="D233" s="206"/>
      <c r="E233" s="206"/>
      <c r="F233" s="1"/>
      <c r="J233" s="1"/>
    </row>
    <row r="234" spans="3:10" ht="82.5" customHeight="1">
      <c r="C234" s="30"/>
      <c r="D234" s="206"/>
      <c r="E234" s="206"/>
      <c r="F234" s="1"/>
      <c r="J234" s="1"/>
    </row>
    <row r="235" spans="3:10" ht="12.75" customHeight="1">
      <c r="C235" s="30"/>
      <c r="D235" s="206"/>
      <c r="E235" s="206"/>
      <c r="F235" s="1"/>
      <c r="J235" s="1"/>
    </row>
    <row r="236" spans="3:10" ht="106.5" customHeight="1">
      <c r="C236" s="30"/>
      <c r="D236" s="206"/>
      <c r="E236" s="206"/>
      <c r="F236" s="1"/>
      <c r="J236" s="1"/>
    </row>
    <row r="237" spans="3:10" ht="227.25" customHeight="1">
      <c r="C237" s="30"/>
      <c r="D237" s="206"/>
      <c r="E237" s="206"/>
      <c r="F237" s="1"/>
      <c r="J237" s="1"/>
    </row>
    <row r="238" spans="3:10" ht="135" customHeight="1">
      <c r="C238" s="30"/>
      <c r="D238" s="206"/>
      <c r="E238" s="206"/>
      <c r="F238" s="1"/>
      <c r="J238" s="1"/>
    </row>
    <row r="239" spans="3:10" ht="81" customHeight="1">
      <c r="C239" s="30"/>
      <c r="D239" s="206"/>
      <c r="E239" s="206"/>
      <c r="F239" s="1"/>
      <c r="J239" s="1"/>
    </row>
    <row r="240" spans="3:10" ht="14.25" customHeight="1">
      <c r="C240" s="30"/>
      <c r="D240" s="206"/>
      <c r="E240" s="206"/>
      <c r="F240" s="1"/>
      <c r="J240" s="1"/>
    </row>
    <row r="241" spans="3:10" ht="13.5" customHeight="1">
      <c r="C241" s="30"/>
      <c r="D241" s="206"/>
      <c r="E241" s="206"/>
      <c r="F241" s="1"/>
      <c r="J241" s="1"/>
    </row>
    <row r="242" spans="3:10" ht="39" customHeight="1">
      <c r="C242" s="30"/>
      <c r="D242" s="206"/>
      <c r="E242" s="206"/>
      <c r="F242" s="1"/>
      <c r="J242" s="1"/>
    </row>
    <row r="243" spans="3:10" ht="27" customHeight="1">
      <c r="C243" s="30"/>
      <c r="D243" s="206"/>
      <c r="E243" s="206"/>
      <c r="F243" s="1"/>
      <c r="J243" s="1"/>
    </row>
    <row r="244" spans="3:10">
      <c r="C244" s="30"/>
      <c r="D244" s="206"/>
      <c r="E244" s="206"/>
      <c r="F244" s="1"/>
      <c r="J244" s="1"/>
    </row>
    <row r="245" spans="3:10">
      <c r="C245" s="30"/>
      <c r="D245" s="206"/>
      <c r="E245" s="206"/>
      <c r="F245" s="1"/>
      <c r="J245" s="1"/>
    </row>
    <row r="246" spans="3:10">
      <c r="C246" s="30"/>
      <c r="D246" s="206"/>
      <c r="E246" s="206"/>
      <c r="F246" s="1"/>
      <c r="J246" s="1"/>
    </row>
    <row r="247" spans="3:10">
      <c r="C247" s="30"/>
      <c r="D247" s="206"/>
      <c r="E247" s="206"/>
      <c r="F247" s="1"/>
      <c r="J247" s="1"/>
    </row>
    <row r="248" spans="3:10">
      <c r="C248" s="30"/>
      <c r="D248" s="206"/>
      <c r="E248" s="206"/>
      <c r="F248" s="1"/>
      <c r="J248" s="1"/>
    </row>
    <row r="249" spans="3:10">
      <c r="C249" s="30"/>
      <c r="D249" s="206"/>
      <c r="E249" s="206"/>
      <c r="F249" s="1"/>
      <c r="J249" s="1"/>
    </row>
    <row r="250" spans="3:10">
      <c r="C250" s="30"/>
      <c r="D250" s="206"/>
      <c r="E250" s="206"/>
      <c r="F250" s="1"/>
      <c r="J250" s="1"/>
    </row>
    <row r="251" spans="3:10">
      <c r="C251" s="30"/>
      <c r="D251" s="206"/>
      <c r="E251" s="206"/>
      <c r="F251" s="1"/>
      <c r="J251" s="1"/>
    </row>
    <row r="252" spans="3:10" ht="12.75" customHeight="1">
      <c r="C252" s="30"/>
      <c r="D252" s="206"/>
      <c r="E252" s="206"/>
      <c r="F252" s="1"/>
      <c r="J252" s="1"/>
    </row>
    <row r="253" spans="3:10">
      <c r="C253" s="30"/>
      <c r="D253" s="206"/>
      <c r="E253" s="206"/>
      <c r="F253" s="1"/>
      <c r="J253" s="1"/>
    </row>
    <row r="254" spans="3:10">
      <c r="C254" s="30"/>
      <c r="D254" s="206"/>
      <c r="E254" s="206"/>
      <c r="F254" s="1"/>
      <c r="J254" s="1"/>
    </row>
    <row r="255" spans="3:10" ht="156.75" customHeight="1">
      <c r="C255" s="30"/>
      <c r="D255" s="206"/>
      <c r="E255" s="206"/>
      <c r="F255" s="1"/>
      <c r="J255" s="1"/>
    </row>
    <row r="256" spans="3:10" ht="169.5" customHeight="1">
      <c r="C256" s="30"/>
      <c r="D256" s="206"/>
      <c r="E256" s="206"/>
      <c r="F256" s="1"/>
      <c r="J256" s="1"/>
    </row>
    <row r="257" spans="3:10" ht="12.75" customHeight="1">
      <c r="C257" s="30"/>
      <c r="D257" s="206"/>
      <c r="E257" s="206"/>
      <c r="F257" s="1"/>
      <c r="J257" s="1"/>
    </row>
    <row r="258" spans="3:10" ht="168.75" customHeight="1">
      <c r="C258" s="30"/>
      <c r="D258" s="206"/>
      <c r="E258" s="206"/>
      <c r="F258" s="1"/>
      <c r="J258" s="1"/>
    </row>
    <row r="259" spans="3:10" ht="113.25" customHeight="1">
      <c r="C259" s="30"/>
      <c r="D259" s="206"/>
      <c r="E259" s="206"/>
      <c r="F259" s="1"/>
      <c r="J259" s="1"/>
    </row>
    <row r="260" spans="3:10" ht="123.75" customHeight="1">
      <c r="C260" s="30"/>
      <c r="D260" s="206"/>
      <c r="E260" s="206"/>
      <c r="F260" s="1"/>
      <c r="J260" s="1"/>
    </row>
    <row r="261" spans="3:10" ht="191.25" customHeight="1">
      <c r="C261" s="30"/>
      <c r="D261" s="206"/>
      <c r="E261" s="206"/>
      <c r="F261" s="1"/>
      <c r="J261" s="1"/>
    </row>
    <row r="262" spans="3:10" ht="13.5" customHeight="1">
      <c r="C262" s="30"/>
      <c r="D262" s="206"/>
      <c r="E262" s="206"/>
      <c r="F262" s="1"/>
      <c r="J262" s="1"/>
    </row>
    <row r="263" spans="3:10" ht="28.5" customHeight="1">
      <c r="C263" s="30"/>
      <c r="D263" s="206"/>
      <c r="E263" s="206"/>
      <c r="F263" s="1"/>
      <c r="J263" s="1"/>
    </row>
    <row r="264" spans="3:10" ht="39" customHeight="1">
      <c r="C264" s="30"/>
      <c r="D264" s="206"/>
      <c r="E264" s="206"/>
      <c r="F264" s="1"/>
      <c r="J264" s="1"/>
    </row>
    <row r="265" spans="3:10">
      <c r="C265" s="30"/>
      <c r="D265" s="206"/>
      <c r="E265" s="206"/>
      <c r="F265" s="1"/>
      <c r="J265" s="1"/>
    </row>
    <row r="266" spans="3:10">
      <c r="C266" s="30"/>
      <c r="D266" s="206"/>
      <c r="E266" s="206"/>
      <c r="F266" s="1"/>
      <c r="J266" s="1"/>
    </row>
    <row r="267" spans="3:10">
      <c r="C267" s="30"/>
      <c r="D267" s="206"/>
      <c r="E267" s="206"/>
      <c r="F267" s="1"/>
      <c r="J267" s="1"/>
    </row>
    <row r="268" spans="3:10">
      <c r="C268" s="30"/>
      <c r="D268" s="206"/>
      <c r="E268" s="206"/>
      <c r="F268" s="1"/>
      <c r="J268" s="1"/>
    </row>
    <row r="269" spans="3:10">
      <c r="C269" s="30"/>
      <c r="D269" s="206"/>
      <c r="E269" s="206"/>
      <c r="F269" s="1"/>
      <c r="J269" s="1"/>
    </row>
    <row r="270" spans="3:10">
      <c r="C270" s="30"/>
      <c r="D270" s="206"/>
      <c r="E270" s="206"/>
      <c r="F270" s="1"/>
      <c r="J270" s="1"/>
    </row>
    <row r="271" spans="3:10">
      <c r="C271" s="30"/>
      <c r="D271" s="206"/>
      <c r="E271" s="206"/>
      <c r="F271" s="1"/>
      <c r="J271" s="1"/>
    </row>
    <row r="272" spans="3:10">
      <c r="C272" s="30"/>
      <c r="D272" s="206"/>
      <c r="E272" s="206"/>
      <c r="F272" s="1"/>
      <c r="J272" s="1"/>
    </row>
    <row r="273" spans="3:10">
      <c r="C273" s="30"/>
      <c r="D273" s="206"/>
      <c r="E273" s="206"/>
      <c r="F273" s="1"/>
      <c r="J273" s="1"/>
    </row>
    <row r="274" spans="3:10">
      <c r="C274" s="30"/>
      <c r="D274" s="206"/>
      <c r="E274" s="206"/>
      <c r="F274" s="1"/>
      <c r="J274" s="1"/>
    </row>
    <row r="275" spans="3:10">
      <c r="C275" s="30"/>
      <c r="D275" s="206"/>
      <c r="E275" s="206"/>
      <c r="F275" s="1"/>
      <c r="J275" s="1"/>
    </row>
    <row r="276" spans="3:10">
      <c r="C276" s="30"/>
      <c r="D276" s="206"/>
      <c r="E276" s="206"/>
      <c r="F276" s="1"/>
      <c r="J276" s="1"/>
    </row>
    <row r="277" spans="3:10">
      <c r="C277" s="30"/>
      <c r="D277" s="206"/>
      <c r="E277" s="206"/>
      <c r="F277" s="1"/>
      <c r="J277" s="1"/>
    </row>
    <row r="278" spans="3:10">
      <c r="C278" s="30"/>
      <c r="D278" s="206"/>
      <c r="E278" s="206"/>
      <c r="F278" s="1"/>
      <c r="J278" s="1"/>
    </row>
    <row r="279" spans="3:10">
      <c r="C279" s="30"/>
      <c r="D279" s="206"/>
      <c r="E279" s="206"/>
      <c r="F279" s="1"/>
      <c r="J279" s="1"/>
    </row>
    <row r="280" spans="3:10">
      <c r="C280" s="30"/>
      <c r="D280" s="206"/>
      <c r="E280" s="206"/>
      <c r="F280" s="1"/>
      <c r="J280" s="1"/>
    </row>
    <row r="281" spans="3:10">
      <c r="C281" s="30"/>
      <c r="D281" s="206"/>
      <c r="E281" s="206"/>
      <c r="F281" s="1"/>
      <c r="J281" s="1"/>
    </row>
    <row r="282" spans="3:10">
      <c r="C282" s="30"/>
      <c r="D282" s="206"/>
      <c r="E282" s="206"/>
      <c r="F282" s="1"/>
      <c r="J282" s="1"/>
    </row>
    <row r="283" spans="3:10">
      <c r="C283" s="30"/>
      <c r="D283" s="206"/>
      <c r="E283" s="206"/>
      <c r="F283" s="1"/>
      <c r="J283" s="1"/>
    </row>
    <row r="284" spans="3:10">
      <c r="C284" s="30"/>
      <c r="D284" s="206"/>
      <c r="E284" s="206"/>
      <c r="F284" s="1"/>
      <c r="J284" s="1"/>
    </row>
    <row r="285" spans="3:10">
      <c r="C285" s="30"/>
      <c r="D285" s="206"/>
      <c r="E285" s="206"/>
      <c r="F285" s="1"/>
      <c r="J285" s="1"/>
    </row>
    <row r="286" spans="3:10">
      <c r="C286" s="30"/>
      <c r="D286" s="206"/>
      <c r="E286" s="206"/>
      <c r="F286" s="1"/>
      <c r="J286" s="1"/>
    </row>
    <row r="287" spans="3:10" ht="13.5" customHeight="1">
      <c r="C287" s="30"/>
      <c r="D287" s="206"/>
      <c r="E287" s="206"/>
      <c r="F287" s="1"/>
      <c r="J287" s="1"/>
    </row>
    <row r="288" spans="3:10">
      <c r="C288" s="30"/>
      <c r="D288" s="206"/>
      <c r="E288" s="206"/>
      <c r="F288" s="1"/>
      <c r="J288" s="1"/>
    </row>
    <row r="289" spans="3:10">
      <c r="C289" s="30"/>
      <c r="D289" s="206"/>
      <c r="E289" s="206"/>
      <c r="F289" s="1"/>
      <c r="J289" s="1"/>
    </row>
    <row r="290" spans="3:10">
      <c r="C290" s="30"/>
      <c r="D290" s="206"/>
      <c r="E290" s="206"/>
      <c r="F290" s="1"/>
      <c r="J290" s="1"/>
    </row>
    <row r="291" spans="3:10">
      <c r="C291" s="30"/>
      <c r="D291" s="206"/>
      <c r="E291" s="206"/>
      <c r="F291" s="1"/>
      <c r="J291" s="1"/>
    </row>
    <row r="292" spans="3:10">
      <c r="C292" s="30"/>
      <c r="D292" s="206"/>
      <c r="E292" s="206"/>
      <c r="F292" s="1"/>
      <c r="J292" s="1"/>
    </row>
    <row r="293" spans="3:10">
      <c r="C293" s="30"/>
      <c r="D293" s="206"/>
      <c r="E293" s="206"/>
      <c r="F293" s="1"/>
      <c r="J293" s="1"/>
    </row>
    <row r="294" spans="3:10">
      <c r="C294" s="30"/>
      <c r="D294" s="206"/>
      <c r="E294" s="206"/>
      <c r="F294" s="1"/>
      <c r="J294" s="1"/>
    </row>
    <row r="295" spans="3:10">
      <c r="C295" s="30"/>
      <c r="D295" s="206"/>
      <c r="E295" s="206"/>
      <c r="F295" s="1"/>
      <c r="J295" s="1"/>
    </row>
    <row r="296" spans="3:10">
      <c r="C296" s="30"/>
      <c r="D296" s="206"/>
      <c r="E296" s="206"/>
      <c r="F296" s="1"/>
      <c r="J296" s="1"/>
    </row>
    <row r="297" spans="3:10">
      <c r="C297" s="30"/>
      <c r="D297" s="206"/>
      <c r="E297" s="206"/>
      <c r="F297" s="1"/>
      <c r="J297" s="1"/>
    </row>
    <row r="298" spans="3:10">
      <c r="C298" s="30"/>
      <c r="D298" s="206"/>
      <c r="E298" s="206"/>
      <c r="F298" s="1"/>
      <c r="J298" s="1"/>
    </row>
    <row r="299" spans="3:10">
      <c r="C299" s="30"/>
      <c r="D299" s="206"/>
      <c r="E299" s="206"/>
      <c r="F299" s="1"/>
      <c r="J299" s="1"/>
    </row>
    <row r="300" spans="3:10">
      <c r="C300" s="30"/>
      <c r="D300" s="206"/>
      <c r="E300" s="206"/>
      <c r="F300" s="1"/>
      <c r="J300" s="1"/>
    </row>
    <row r="301" spans="3:10">
      <c r="C301" s="30"/>
      <c r="D301" s="206"/>
      <c r="E301" s="206"/>
      <c r="F301" s="1"/>
      <c r="J301" s="1"/>
    </row>
    <row r="302" spans="3:10">
      <c r="C302" s="30"/>
      <c r="D302" s="206"/>
      <c r="E302" s="206"/>
      <c r="F302" s="1"/>
      <c r="J302" s="1"/>
    </row>
    <row r="303" spans="3:10">
      <c r="C303" s="30"/>
      <c r="D303" s="206"/>
      <c r="E303" s="206"/>
      <c r="F303" s="1"/>
      <c r="J303" s="1"/>
    </row>
    <row r="304" spans="3:10">
      <c r="C304" s="30"/>
      <c r="D304" s="206"/>
      <c r="E304" s="206"/>
      <c r="F304" s="1"/>
      <c r="J304" s="1"/>
    </row>
    <row r="305" spans="3:10">
      <c r="C305" s="30"/>
      <c r="D305" s="206"/>
      <c r="E305" s="206"/>
      <c r="F305" s="1"/>
      <c r="J305" s="1"/>
    </row>
    <row r="306" spans="3:10">
      <c r="C306" s="30"/>
      <c r="D306" s="206"/>
      <c r="E306" s="206"/>
      <c r="F306" s="1"/>
      <c r="J306" s="1"/>
    </row>
    <row r="307" spans="3:10">
      <c r="C307" s="30"/>
      <c r="D307" s="206"/>
      <c r="E307" s="206"/>
      <c r="F307" s="1"/>
      <c r="J307" s="1"/>
    </row>
    <row r="308" spans="3:10">
      <c r="C308" s="30"/>
      <c r="D308" s="206"/>
      <c r="E308" s="206"/>
      <c r="F308" s="1"/>
      <c r="J308" s="1"/>
    </row>
    <row r="309" spans="3:10">
      <c r="C309" s="30"/>
      <c r="D309" s="206"/>
      <c r="E309" s="206"/>
      <c r="F309" s="1"/>
      <c r="J309" s="1"/>
    </row>
    <row r="310" spans="3:10">
      <c r="C310" s="30"/>
      <c r="D310" s="206"/>
      <c r="E310" s="206"/>
      <c r="F310" s="1"/>
      <c r="J310" s="1"/>
    </row>
    <row r="311" spans="3:10">
      <c r="C311" s="30"/>
      <c r="D311" s="206"/>
      <c r="E311" s="206"/>
      <c r="F311" s="1"/>
      <c r="J311" s="1"/>
    </row>
    <row r="312" spans="3:10">
      <c r="C312" s="30"/>
      <c r="D312" s="206"/>
      <c r="E312" s="206"/>
      <c r="F312" s="1"/>
      <c r="J312" s="1"/>
    </row>
    <row r="313" spans="3:10">
      <c r="C313" s="30"/>
      <c r="D313" s="206"/>
      <c r="E313" s="206"/>
      <c r="F313" s="1"/>
      <c r="J313" s="1"/>
    </row>
    <row r="314" spans="3:10">
      <c r="C314" s="30"/>
      <c r="D314" s="206"/>
      <c r="E314" s="206"/>
      <c r="F314" s="1"/>
      <c r="J314" s="1"/>
    </row>
    <row r="315" spans="3:10">
      <c r="C315" s="30"/>
      <c r="D315" s="206"/>
      <c r="E315" s="206"/>
      <c r="F315" s="1"/>
      <c r="J315" s="1"/>
    </row>
    <row r="316" spans="3:10">
      <c r="C316" s="30"/>
      <c r="D316" s="206"/>
      <c r="E316" s="206"/>
      <c r="F316" s="1"/>
      <c r="J316" s="1"/>
    </row>
    <row r="317" spans="3:10">
      <c r="C317" s="30"/>
      <c r="D317" s="206"/>
      <c r="E317" s="206"/>
      <c r="F317" s="1"/>
      <c r="J317" s="1"/>
    </row>
    <row r="318" spans="3:10">
      <c r="C318" s="30"/>
      <c r="D318" s="206"/>
      <c r="E318" s="206"/>
      <c r="F318" s="1"/>
      <c r="J318" s="1"/>
    </row>
    <row r="319" spans="3:10">
      <c r="C319" s="30"/>
      <c r="D319" s="206"/>
      <c r="E319" s="206"/>
      <c r="F319" s="1"/>
      <c r="J319" s="1"/>
    </row>
    <row r="320" spans="3:10" ht="15" customHeight="1">
      <c r="C320" s="30"/>
      <c r="D320" s="206"/>
      <c r="E320" s="206"/>
      <c r="F320" s="1"/>
      <c r="J320" s="1"/>
    </row>
    <row r="321" spans="3:10">
      <c r="C321" s="30"/>
      <c r="D321" s="206"/>
      <c r="E321" s="206"/>
      <c r="F321" s="1"/>
      <c r="J321" s="1"/>
    </row>
    <row r="322" spans="3:10">
      <c r="C322" s="30"/>
      <c r="D322" s="206"/>
      <c r="E322" s="206"/>
      <c r="F322" s="1"/>
      <c r="J322" s="1"/>
    </row>
    <row r="323" spans="3:10">
      <c r="C323" s="30"/>
      <c r="D323" s="206"/>
      <c r="E323" s="206"/>
      <c r="F323" s="1"/>
      <c r="J323" s="1"/>
    </row>
    <row r="324" spans="3:10" ht="12.75" customHeight="1">
      <c r="C324" s="30"/>
      <c r="D324" s="206"/>
      <c r="E324" s="206"/>
      <c r="F324" s="1"/>
      <c r="J324" s="1"/>
    </row>
    <row r="325" spans="3:10" ht="12.75" customHeight="1">
      <c r="C325" s="30"/>
      <c r="D325" s="206"/>
      <c r="E325" s="206"/>
      <c r="F325" s="1"/>
      <c r="J325" s="1"/>
    </row>
    <row r="326" spans="3:10" ht="129" customHeight="1">
      <c r="C326" s="30"/>
      <c r="D326" s="206"/>
      <c r="E326" s="206"/>
      <c r="F326" s="1"/>
      <c r="J326" s="1"/>
    </row>
    <row r="327" spans="3:10" ht="180" customHeight="1">
      <c r="C327" s="30"/>
      <c r="D327" s="206"/>
      <c r="E327" s="206"/>
      <c r="F327" s="1"/>
      <c r="J327" s="1"/>
    </row>
    <row r="328" spans="3:10" ht="80.25" customHeight="1">
      <c r="C328" s="30"/>
      <c r="D328" s="206"/>
      <c r="E328" s="206"/>
      <c r="F328" s="1"/>
      <c r="J328" s="1"/>
    </row>
    <row r="329" spans="3:10" ht="103.5" customHeight="1">
      <c r="C329" s="30"/>
      <c r="D329" s="206"/>
      <c r="E329" s="206"/>
      <c r="F329" s="1"/>
      <c r="J329" s="1"/>
    </row>
    <row r="330" spans="3:10" ht="15" customHeight="1">
      <c r="C330" s="30"/>
      <c r="D330" s="206"/>
      <c r="E330" s="206"/>
      <c r="F330" s="1"/>
      <c r="J330" s="1"/>
    </row>
    <row r="331" spans="3:10">
      <c r="C331" s="30"/>
      <c r="D331" s="206"/>
      <c r="E331" s="206"/>
      <c r="F331" s="1"/>
      <c r="J331" s="1"/>
    </row>
    <row r="332" spans="3:10" ht="27" customHeight="1">
      <c r="C332" s="30"/>
      <c r="D332" s="206"/>
      <c r="E332" s="206"/>
      <c r="F332" s="1"/>
      <c r="J332" s="1"/>
    </row>
    <row r="333" spans="3:10" ht="13.5" customHeight="1">
      <c r="C333" s="30"/>
      <c r="D333" s="206"/>
      <c r="E333" s="206"/>
      <c r="F333" s="1"/>
      <c r="J333" s="1"/>
    </row>
    <row r="334" spans="3:10" ht="53.25" customHeight="1">
      <c r="C334" s="30"/>
      <c r="D334" s="206"/>
      <c r="E334" s="206"/>
      <c r="F334" s="1"/>
      <c r="J334" s="1"/>
    </row>
    <row r="335" spans="3:10" ht="12.75" customHeight="1">
      <c r="C335" s="30"/>
      <c r="D335" s="206"/>
      <c r="E335" s="206"/>
      <c r="F335" s="1"/>
      <c r="J335" s="1"/>
    </row>
    <row r="336" spans="3:10" ht="13.5" customHeight="1">
      <c r="C336" s="30"/>
      <c r="D336" s="206"/>
      <c r="E336" s="206"/>
      <c r="F336" s="1"/>
      <c r="J336" s="1"/>
    </row>
    <row r="337" spans="3:10">
      <c r="C337" s="30"/>
      <c r="D337" s="206"/>
      <c r="E337" s="206"/>
      <c r="F337" s="1"/>
      <c r="J337" s="1"/>
    </row>
    <row r="338" spans="3:10">
      <c r="C338" s="30"/>
      <c r="D338" s="206"/>
      <c r="E338" s="206"/>
      <c r="F338" s="1"/>
      <c r="J338" s="1"/>
    </row>
    <row r="339" spans="3:10" ht="27" customHeight="1">
      <c r="C339" s="30"/>
      <c r="D339" s="206"/>
      <c r="E339" s="206"/>
      <c r="F339" s="1"/>
      <c r="J339" s="1"/>
    </row>
    <row r="340" spans="3:10" ht="12.75" customHeight="1">
      <c r="C340" s="30"/>
      <c r="D340" s="206"/>
      <c r="E340" s="206"/>
      <c r="F340" s="1"/>
      <c r="J340" s="1"/>
    </row>
    <row r="341" spans="3:10" ht="12" customHeight="1">
      <c r="C341" s="30"/>
      <c r="D341" s="206"/>
      <c r="E341" s="206"/>
      <c r="F341" s="1"/>
      <c r="J341" s="1"/>
    </row>
    <row r="342" spans="3:10">
      <c r="C342" s="30"/>
      <c r="D342" s="206"/>
      <c r="E342" s="206"/>
      <c r="F342" s="1"/>
      <c r="J342" s="1"/>
    </row>
    <row r="343" spans="3:10" ht="13.5" customHeight="1">
      <c r="C343" s="30"/>
      <c r="D343" s="206"/>
      <c r="E343" s="206"/>
      <c r="F343" s="1"/>
      <c r="J343" s="1"/>
    </row>
    <row r="344" spans="3:10">
      <c r="C344" s="30"/>
      <c r="D344" s="206"/>
      <c r="E344" s="206"/>
      <c r="F344" s="1"/>
      <c r="J344" s="1"/>
    </row>
    <row r="345" spans="3:10" ht="15.75" customHeight="1">
      <c r="C345" s="30"/>
      <c r="D345" s="206"/>
      <c r="E345" s="206"/>
      <c r="F345" s="1"/>
      <c r="J345" s="1"/>
    </row>
    <row r="346" spans="3:10">
      <c r="C346" s="30"/>
      <c r="D346" s="206"/>
      <c r="E346" s="206"/>
      <c r="F346" s="1"/>
      <c r="J346" s="1"/>
    </row>
    <row r="347" spans="3:10">
      <c r="C347" s="30"/>
      <c r="D347" s="206"/>
      <c r="E347" s="206"/>
      <c r="F347" s="1"/>
      <c r="J347" s="1"/>
    </row>
    <row r="348" spans="3:10">
      <c r="C348" s="30"/>
      <c r="D348" s="206"/>
      <c r="E348" s="206"/>
      <c r="F348" s="1"/>
      <c r="J348" s="1"/>
    </row>
    <row r="349" spans="3:10" ht="14.25" customHeight="1">
      <c r="C349" s="30"/>
      <c r="D349" s="206"/>
      <c r="E349" s="206"/>
      <c r="F349" s="1"/>
      <c r="J349" s="1"/>
    </row>
    <row r="350" spans="3:10" ht="54" customHeight="1">
      <c r="C350" s="30"/>
      <c r="D350" s="206"/>
      <c r="E350" s="206"/>
      <c r="F350" s="1"/>
      <c r="J350" s="1"/>
    </row>
    <row r="351" spans="3:10">
      <c r="C351" s="30"/>
      <c r="D351" s="206"/>
      <c r="E351" s="206"/>
      <c r="F351" s="1"/>
      <c r="J351" s="1"/>
    </row>
    <row r="352" spans="3:10">
      <c r="C352" s="30"/>
      <c r="D352" s="206"/>
      <c r="E352" s="206"/>
      <c r="F352" s="1"/>
      <c r="J352" s="1"/>
    </row>
    <row r="353" spans="3:10" ht="15" customHeight="1">
      <c r="C353" s="30"/>
      <c r="D353" s="206"/>
      <c r="E353" s="206"/>
      <c r="F353" s="1"/>
      <c r="J353" s="1"/>
    </row>
    <row r="354" spans="3:10">
      <c r="C354" s="30"/>
      <c r="D354" s="206"/>
      <c r="E354" s="206"/>
      <c r="F354" s="1"/>
      <c r="J354" s="1"/>
    </row>
    <row r="355" spans="3:10">
      <c r="C355" s="30"/>
      <c r="D355" s="206"/>
      <c r="E355" s="206"/>
      <c r="F355" s="1"/>
      <c r="J355" s="1"/>
    </row>
    <row r="356" spans="3:10">
      <c r="C356" s="30"/>
      <c r="D356" s="206"/>
      <c r="E356" s="206"/>
      <c r="F356" s="1"/>
      <c r="J356" s="1"/>
    </row>
    <row r="357" spans="3:10" ht="27.75" customHeight="1">
      <c r="C357" s="30"/>
      <c r="D357" s="206"/>
      <c r="E357" s="206"/>
      <c r="F357" s="1"/>
      <c r="J357" s="1"/>
    </row>
    <row r="358" spans="3:10">
      <c r="C358" s="30"/>
      <c r="D358" s="206"/>
      <c r="E358" s="206"/>
      <c r="F358" s="1"/>
      <c r="J358" s="1"/>
    </row>
    <row r="359" spans="3:10">
      <c r="C359" s="30"/>
      <c r="D359" s="206"/>
      <c r="E359" s="206"/>
      <c r="F359" s="1"/>
      <c r="J359" s="1"/>
    </row>
    <row r="360" spans="3:10" ht="13.5" customHeight="1">
      <c r="C360" s="30"/>
      <c r="D360" s="206"/>
      <c r="E360" s="206"/>
      <c r="F360" s="1"/>
      <c r="J360" s="1"/>
    </row>
    <row r="361" spans="3:10">
      <c r="C361" s="30"/>
      <c r="D361" s="206"/>
      <c r="E361" s="206"/>
      <c r="F361" s="1"/>
      <c r="J361" s="1"/>
    </row>
    <row r="362" spans="3:10">
      <c r="C362" s="30"/>
      <c r="D362" s="206"/>
      <c r="E362" s="206"/>
      <c r="F362" s="1"/>
      <c r="J362" s="1"/>
    </row>
    <row r="363" spans="3:10">
      <c r="C363" s="30"/>
      <c r="D363" s="206"/>
      <c r="E363" s="206"/>
      <c r="F363" s="1"/>
      <c r="J363" s="1"/>
    </row>
    <row r="364" spans="3:10">
      <c r="C364" s="30"/>
      <c r="D364" s="206"/>
      <c r="E364" s="206"/>
      <c r="F364" s="1"/>
      <c r="J364" s="1"/>
    </row>
    <row r="365" spans="3:10" ht="12.75" customHeight="1">
      <c r="C365" s="30"/>
      <c r="D365" s="206"/>
      <c r="E365" s="206"/>
      <c r="F365" s="1"/>
      <c r="J365" s="1"/>
    </row>
    <row r="366" spans="3:10">
      <c r="C366" s="30"/>
      <c r="D366" s="206"/>
      <c r="E366" s="206"/>
      <c r="F366" s="1"/>
      <c r="J366" s="1"/>
    </row>
    <row r="367" spans="3:10">
      <c r="C367" s="30"/>
      <c r="D367" s="206"/>
      <c r="E367" s="206"/>
      <c r="F367" s="1"/>
      <c r="J367" s="1"/>
    </row>
    <row r="368" spans="3:10">
      <c r="C368" s="30"/>
      <c r="D368" s="206"/>
      <c r="E368" s="206"/>
      <c r="F368" s="1"/>
      <c r="J368" s="1"/>
    </row>
    <row r="369" spans="3:10">
      <c r="C369" s="30"/>
      <c r="D369" s="206"/>
      <c r="E369" s="206"/>
      <c r="F369" s="1"/>
      <c r="J369" s="1"/>
    </row>
    <row r="370" spans="3:10">
      <c r="C370" s="30"/>
      <c r="D370" s="206"/>
      <c r="E370" s="206"/>
      <c r="F370" s="1"/>
      <c r="J370" s="1"/>
    </row>
    <row r="371" spans="3:10">
      <c r="C371" s="30"/>
      <c r="D371" s="206"/>
      <c r="E371" s="206"/>
      <c r="F371" s="1"/>
      <c r="J371" s="1"/>
    </row>
    <row r="372" spans="3:10">
      <c r="C372" s="30"/>
      <c r="D372" s="206"/>
      <c r="E372" s="206"/>
      <c r="F372" s="1"/>
      <c r="J372" s="1"/>
    </row>
    <row r="373" spans="3:10" ht="15" customHeight="1">
      <c r="C373" s="30"/>
      <c r="D373" s="206"/>
      <c r="E373" s="206"/>
      <c r="F373" s="1"/>
      <c r="J373" s="1"/>
    </row>
    <row r="374" spans="3:10">
      <c r="C374" s="30"/>
      <c r="D374" s="206"/>
      <c r="E374" s="206"/>
      <c r="F374" s="1"/>
      <c r="J374" s="1"/>
    </row>
    <row r="375" spans="3:10">
      <c r="C375" s="30"/>
      <c r="D375" s="206"/>
      <c r="E375" s="206"/>
      <c r="F375" s="1"/>
      <c r="J375" s="1"/>
    </row>
    <row r="376" spans="3:10">
      <c r="C376" s="30"/>
      <c r="D376" s="206"/>
      <c r="E376" s="206"/>
      <c r="F376" s="1"/>
      <c r="J376" s="1"/>
    </row>
    <row r="377" spans="3:10">
      <c r="C377" s="30"/>
      <c r="D377" s="206"/>
      <c r="E377" s="206"/>
      <c r="F377" s="1"/>
      <c r="J377" s="1"/>
    </row>
    <row r="378" spans="3:10">
      <c r="C378" s="30"/>
      <c r="D378" s="206"/>
      <c r="E378" s="206"/>
      <c r="F378" s="1"/>
      <c r="J378" s="1"/>
    </row>
    <row r="379" spans="3:10">
      <c r="C379" s="30"/>
      <c r="D379" s="206"/>
      <c r="E379" s="206"/>
      <c r="F379" s="1"/>
      <c r="J379" s="1"/>
    </row>
    <row r="380" spans="3:10">
      <c r="C380" s="30"/>
      <c r="D380" s="206"/>
      <c r="E380" s="206"/>
      <c r="F380" s="1"/>
      <c r="J380" s="1"/>
    </row>
    <row r="381" spans="3:10">
      <c r="C381" s="30"/>
      <c r="D381" s="206"/>
      <c r="E381" s="206"/>
      <c r="F381" s="1"/>
      <c r="J381" s="1"/>
    </row>
    <row r="382" spans="3:10">
      <c r="C382" s="30"/>
      <c r="D382" s="206"/>
      <c r="E382" s="206"/>
      <c r="F382" s="1"/>
      <c r="J382" s="1"/>
    </row>
    <row r="383" spans="3:10">
      <c r="C383" s="30"/>
      <c r="D383" s="206"/>
      <c r="E383" s="206"/>
      <c r="F383" s="1"/>
      <c r="J383" s="1"/>
    </row>
    <row r="384" spans="3:10">
      <c r="C384" s="30"/>
      <c r="D384" s="206"/>
      <c r="E384" s="206"/>
      <c r="F384" s="1"/>
      <c r="J384" s="1"/>
    </row>
    <row r="385" spans="3:10">
      <c r="C385" s="30"/>
      <c r="D385" s="206"/>
      <c r="E385" s="206"/>
      <c r="F385" s="1"/>
      <c r="J385" s="1"/>
    </row>
    <row r="386" spans="3:10">
      <c r="C386" s="30"/>
      <c r="D386" s="206"/>
      <c r="E386" s="206"/>
      <c r="F386" s="1"/>
      <c r="J386" s="1"/>
    </row>
    <row r="387" spans="3:10">
      <c r="C387" s="30"/>
      <c r="D387" s="206"/>
      <c r="E387" s="206"/>
      <c r="F387" s="1"/>
      <c r="J387" s="1"/>
    </row>
    <row r="388" spans="3:10">
      <c r="C388" s="30"/>
      <c r="D388" s="206"/>
      <c r="E388" s="206"/>
      <c r="F388" s="1"/>
      <c r="J388" s="1"/>
    </row>
    <row r="389" spans="3:10">
      <c r="C389" s="30"/>
      <c r="D389" s="206"/>
      <c r="E389" s="206"/>
      <c r="F389" s="1"/>
      <c r="J389" s="1"/>
    </row>
    <row r="390" spans="3:10">
      <c r="C390" s="30"/>
      <c r="D390" s="206"/>
      <c r="E390" s="206"/>
      <c r="F390" s="1"/>
      <c r="J390" s="1"/>
    </row>
    <row r="391" spans="3:10">
      <c r="C391" s="30"/>
      <c r="D391" s="206"/>
      <c r="E391" s="206"/>
      <c r="F391" s="1"/>
      <c r="J391" s="1"/>
    </row>
    <row r="392" spans="3:10">
      <c r="C392" s="30"/>
      <c r="D392" s="206"/>
      <c r="E392" s="206"/>
      <c r="F392" s="1"/>
      <c r="J392" s="1"/>
    </row>
    <row r="393" spans="3:10">
      <c r="C393" s="30"/>
      <c r="D393" s="206"/>
      <c r="E393" s="206"/>
      <c r="F393" s="1"/>
      <c r="J393" s="1"/>
    </row>
    <row r="394" spans="3:10">
      <c r="C394" s="30"/>
      <c r="D394" s="206"/>
      <c r="E394" s="206"/>
      <c r="F394" s="1"/>
      <c r="J394" s="1"/>
    </row>
    <row r="395" spans="3:10">
      <c r="C395" s="30"/>
      <c r="D395" s="206"/>
      <c r="E395" s="206"/>
      <c r="F395" s="1"/>
      <c r="J395" s="1"/>
    </row>
    <row r="396" spans="3:10">
      <c r="C396" s="30"/>
      <c r="D396" s="206"/>
      <c r="E396" s="206"/>
      <c r="F396" s="1"/>
      <c r="J396" s="1"/>
    </row>
    <row r="397" spans="3:10">
      <c r="C397" s="30"/>
      <c r="D397" s="206"/>
      <c r="E397" s="206"/>
      <c r="F397" s="1"/>
      <c r="J397" s="1"/>
    </row>
    <row r="398" spans="3:10">
      <c r="C398" s="30"/>
      <c r="D398" s="206"/>
      <c r="E398" s="206"/>
      <c r="F398" s="1"/>
      <c r="J398" s="1"/>
    </row>
    <row r="399" spans="3:10">
      <c r="C399" s="30"/>
      <c r="D399" s="206"/>
      <c r="E399" s="206"/>
      <c r="F399" s="1"/>
      <c r="J399" s="1"/>
    </row>
    <row r="400" spans="3:10">
      <c r="C400" s="30"/>
      <c r="D400" s="206"/>
      <c r="E400" s="206"/>
      <c r="F400" s="1"/>
      <c r="J400" s="1"/>
    </row>
    <row r="401" spans="3:10">
      <c r="C401" s="30"/>
      <c r="D401" s="206"/>
      <c r="E401" s="206"/>
      <c r="F401" s="1"/>
      <c r="J401" s="1"/>
    </row>
    <row r="402" spans="3:10">
      <c r="C402" s="30"/>
      <c r="D402" s="206"/>
      <c r="E402" s="206"/>
      <c r="F402" s="1"/>
      <c r="J402" s="1"/>
    </row>
    <row r="403" spans="3:10">
      <c r="C403" s="30"/>
      <c r="D403" s="206"/>
      <c r="E403" s="206"/>
      <c r="F403" s="1"/>
      <c r="J403" s="1"/>
    </row>
    <row r="404" spans="3:10">
      <c r="C404" s="30"/>
      <c r="D404" s="206"/>
      <c r="E404" s="206"/>
      <c r="F404" s="1"/>
      <c r="J404" s="1"/>
    </row>
    <row r="405" spans="3:10">
      <c r="C405" s="30"/>
      <c r="D405" s="206"/>
      <c r="E405" s="206"/>
      <c r="F405" s="1"/>
      <c r="J405" s="1"/>
    </row>
    <row r="406" spans="3:10">
      <c r="C406" s="30"/>
      <c r="D406" s="206"/>
      <c r="E406" s="206"/>
      <c r="F406" s="1"/>
      <c r="J406" s="1"/>
    </row>
    <row r="407" spans="3:10">
      <c r="C407" s="30"/>
      <c r="D407" s="206"/>
      <c r="E407" s="206"/>
      <c r="F407" s="1"/>
      <c r="J407" s="1"/>
    </row>
    <row r="408" spans="3:10">
      <c r="C408" s="30"/>
      <c r="D408" s="206"/>
      <c r="E408" s="206"/>
      <c r="F408" s="1"/>
      <c r="J408" s="1"/>
    </row>
    <row r="409" spans="3:10">
      <c r="C409" s="30"/>
      <c r="D409" s="206"/>
      <c r="E409" s="206"/>
      <c r="F409" s="1"/>
      <c r="J409" s="1"/>
    </row>
    <row r="410" spans="3:10">
      <c r="C410" s="30"/>
      <c r="D410" s="206"/>
      <c r="E410" s="206"/>
      <c r="F410" s="1"/>
      <c r="J410" s="1"/>
    </row>
    <row r="411" spans="3:10">
      <c r="C411" s="30"/>
      <c r="D411" s="206"/>
      <c r="E411" s="206"/>
      <c r="F411" s="1"/>
      <c r="J411" s="1"/>
    </row>
    <row r="412" spans="3:10" ht="52.5" customHeight="1">
      <c r="C412" s="30"/>
      <c r="D412" s="206"/>
      <c r="E412" s="206"/>
      <c r="F412" s="1"/>
      <c r="J412" s="1"/>
    </row>
    <row r="413" spans="3:10">
      <c r="C413" s="30"/>
      <c r="D413" s="206"/>
      <c r="E413" s="206"/>
      <c r="F413" s="1"/>
      <c r="J413" s="1"/>
    </row>
    <row r="414" spans="3:10">
      <c r="C414" s="30"/>
      <c r="D414" s="206"/>
      <c r="E414" s="206"/>
      <c r="F414" s="1"/>
      <c r="J414" s="1"/>
    </row>
    <row r="415" spans="3:10">
      <c r="C415" s="30"/>
      <c r="D415" s="206"/>
      <c r="E415" s="206"/>
      <c r="F415" s="1"/>
      <c r="J415" s="1"/>
    </row>
    <row r="416" spans="3:10">
      <c r="C416" s="30"/>
      <c r="D416" s="206"/>
      <c r="E416" s="206"/>
      <c r="F416" s="1"/>
      <c r="J416" s="1"/>
    </row>
    <row r="417" spans="3:10">
      <c r="C417" s="30"/>
      <c r="D417" s="206"/>
      <c r="E417" s="206"/>
      <c r="F417" s="1"/>
      <c r="J417" s="1"/>
    </row>
    <row r="418" spans="3:10" ht="51.75" customHeight="1">
      <c r="C418" s="30"/>
      <c r="D418" s="206"/>
      <c r="E418" s="206"/>
      <c r="F418" s="1"/>
      <c r="J418" s="1"/>
    </row>
    <row r="419" spans="3:10">
      <c r="C419" s="30"/>
      <c r="D419" s="206"/>
      <c r="E419" s="206"/>
      <c r="F419" s="1"/>
      <c r="J419" s="1"/>
    </row>
    <row r="420" spans="3:10">
      <c r="C420" s="30"/>
      <c r="D420" s="206"/>
      <c r="E420" s="206"/>
      <c r="F420" s="1"/>
      <c r="J420" s="1"/>
    </row>
    <row r="421" spans="3:10" ht="54.75" customHeight="1">
      <c r="C421" s="30"/>
      <c r="D421" s="206"/>
      <c r="E421" s="206"/>
      <c r="F421" s="1"/>
      <c r="J421" s="1"/>
    </row>
    <row r="422" spans="3:10" ht="13.5" customHeight="1">
      <c r="C422" s="30"/>
      <c r="D422" s="206"/>
      <c r="E422" s="206"/>
      <c r="F422" s="1"/>
      <c r="J422" s="1"/>
    </row>
    <row r="423" spans="3:10" ht="13.5" customHeight="1">
      <c r="C423" s="30"/>
      <c r="D423" s="206"/>
      <c r="E423" s="206"/>
      <c r="F423" s="1"/>
      <c r="J423" s="1"/>
    </row>
    <row r="424" spans="3:10">
      <c r="C424" s="30"/>
      <c r="D424" s="206"/>
      <c r="E424" s="206"/>
      <c r="F424" s="1"/>
      <c r="J424" s="1"/>
    </row>
    <row r="425" spans="3:10" ht="88.5" customHeight="1">
      <c r="C425" s="30"/>
      <c r="D425" s="206"/>
      <c r="E425" s="206"/>
      <c r="F425" s="1"/>
      <c r="J425" s="1"/>
    </row>
    <row r="426" spans="3:10" ht="54" customHeight="1">
      <c r="C426" s="30"/>
      <c r="D426" s="206"/>
      <c r="E426" s="206"/>
      <c r="F426" s="1"/>
      <c r="J426" s="1"/>
    </row>
    <row r="427" spans="3:10">
      <c r="C427" s="30"/>
      <c r="D427" s="206"/>
      <c r="E427" s="206"/>
      <c r="F427" s="1"/>
      <c r="J427" s="1"/>
    </row>
    <row r="428" spans="3:10">
      <c r="C428" s="30"/>
      <c r="D428" s="206"/>
      <c r="E428" s="206"/>
      <c r="F428" s="1"/>
      <c r="J428" s="1"/>
    </row>
    <row r="429" spans="3:10" ht="55.5" customHeight="1">
      <c r="C429" s="30"/>
      <c r="D429" s="206"/>
      <c r="E429" s="206"/>
      <c r="F429" s="1"/>
      <c r="J429" s="1"/>
    </row>
    <row r="430" spans="3:10">
      <c r="C430" s="30"/>
      <c r="D430" s="206"/>
      <c r="E430" s="206"/>
      <c r="F430" s="1"/>
      <c r="J430" s="1"/>
    </row>
    <row r="431" spans="3:10">
      <c r="C431" s="30"/>
      <c r="D431" s="206"/>
      <c r="E431" s="206"/>
      <c r="F431" s="1"/>
      <c r="J431" s="1"/>
    </row>
    <row r="432" spans="3:10">
      <c r="C432" s="30"/>
      <c r="D432" s="206"/>
      <c r="E432" s="206"/>
      <c r="F432" s="1"/>
      <c r="J432" s="1"/>
    </row>
    <row r="433" spans="3:10" ht="51" customHeight="1">
      <c r="C433" s="30"/>
      <c r="D433" s="206"/>
      <c r="E433" s="206"/>
      <c r="F433" s="1"/>
      <c r="J433" s="1"/>
    </row>
    <row r="434" spans="3:10" ht="56.25" customHeight="1">
      <c r="C434" s="30"/>
      <c r="D434" s="206"/>
      <c r="E434" s="206"/>
      <c r="F434" s="1"/>
      <c r="J434" s="1"/>
    </row>
    <row r="435" spans="3:10">
      <c r="C435" s="30"/>
      <c r="D435" s="206"/>
      <c r="E435" s="206"/>
      <c r="F435" s="1"/>
      <c r="J435" s="1"/>
    </row>
    <row r="436" spans="3:10">
      <c r="C436" s="30"/>
      <c r="D436" s="206"/>
      <c r="E436" s="206"/>
      <c r="F436" s="1"/>
      <c r="J436" s="1"/>
    </row>
    <row r="437" spans="3:10" ht="54.75" customHeight="1">
      <c r="C437" s="30"/>
      <c r="D437" s="206"/>
      <c r="E437" s="206"/>
      <c r="F437" s="1"/>
      <c r="J437" s="1"/>
    </row>
    <row r="438" spans="3:10">
      <c r="C438" s="30"/>
      <c r="D438" s="206"/>
      <c r="E438" s="206"/>
      <c r="F438" s="1"/>
      <c r="J438" s="1"/>
    </row>
    <row r="439" spans="3:10">
      <c r="C439" s="30"/>
      <c r="D439" s="206"/>
      <c r="E439" s="206"/>
      <c r="F439" s="1"/>
      <c r="J439" s="1"/>
    </row>
    <row r="440" spans="3:10" ht="15.75" customHeight="1">
      <c r="C440" s="30"/>
      <c r="D440" s="206"/>
      <c r="E440" s="206"/>
      <c r="F440" s="1"/>
      <c r="J440" s="1"/>
    </row>
    <row r="441" spans="3:10" ht="39.75" customHeight="1">
      <c r="C441" s="30"/>
      <c r="D441" s="206"/>
      <c r="E441" s="206"/>
      <c r="F441" s="1"/>
      <c r="J441" s="1"/>
    </row>
    <row r="442" spans="3:10">
      <c r="C442" s="30"/>
      <c r="D442" s="206"/>
      <c r="E442" s="206"/>
      <c r="F442" s="1"/>
      <c r="J442" s="1"/>
    </row>
    <row r="443" spans="3:10">
      <c r="C443" s="30"/>
      <c r="D443" s="206"/>
      <c r="E443" s="206"/>
      <c r="F443" s="1"/>
      <c r="J443" s="1"/>
    </row>
    <row r="444" spans="3:10">
      <c r="C444" s="30"/>
      <c r="D444" s="206"/>
      <c r="E444" s="206"/>
      <c r="F444" s="1"/>
      <c r="J444" s="1"/>
    </row>
    <row r="445" spans="3:10">
      <c r="C445" s="30"/>
      <c r="D445" s="206"/>
      <c r="E445" s="206"/>
      <c r="F445" s="1"/>
      <c r="J445" s="1"/>
    </row>
    <row r="446" spans="3:10">
      <c r="C446" s="30"/>
      <c r="D446" s="206"/>
      <c r="E446" s="206"/>
      <c r="F446" s="1"/>
      <c r="J446" s="1"/>
    </row>
    <row r="447" spans="3:10">
      <c r="C447" s="30"/>
      <c r="D447" s="206"/>
      <c r="E447" s="206"/>
      <c r="F447" s="1"/>
      <c r="J447" s="1"/>
    </row>
    <row r="448" spans="3:10">
      <c r="C448" s="30"/>
      <c r="D448" s="206"/>
      <c r="E448" s="206"/>
      <c r="F448" s="1"/>
      <c r="J448" s="1"/>
    </row>
    <row r="449" spans="3:10">
      <c r="C449" s="30"/>
      <c r="D449" s="206"/>
      <c r="E449" s="206"/>
      <c r="F449" s="1"/>
      <c r="J449" s="1"/>
    </row>
    <row r="450" spans="3:10">
      <c r="C450" s="30"/>
      <c r="D450" s="206"/>
      <c r="E450" s="206"/>
      <c r="F450" s="1"/>
      <c r="J450" s="1"/>
    </row>
    <row r="451" spans="3:10">
      <c r="C451" s="30"/>
      <c r="D451" s="206"/>
      <c r="E451" s="206"/>
      <c r="F451" s="1"/>
      <c r="J451" s="1"/>
    </row>
    <row r="452" spans="3:10">
      <c r="C452" s="30"/>
      <c r="D452" s="206"/>
      <c r="E452" s="206"/>
      <c r="F452" s="1"/>
      <c r="J452" s="1"/>
    </row>
    <row r="453" spans="3:10">
      <c r="C453" s="30"/>
      <c r="D453" s="206"/>
      <c r="E453" s="206"/>
      <c r="F453" s="1"/>
      <c r="J453" s="1"/>
    </row>
    <row r="454" spans="3:10">
      <c r="C454" s="30"/>
      <c r="D454" s="206"/>
      <c r="E454" s="206"/>
      <c r="F454" s="1"/>
      <c r="J454" s="1"/>
    </row>
    <row r="455" spans="3:10">
      <c r="C455" s="30"/>
      <c r="D455" s="206"/>
      <c r="E455" s="206"/>
      <c r="F455" s="1"/>
      <c r="J455" s="1"/>
    </row>
    <row r="456" spans="3:10">
      <c r="C456" s="30"/>
      <c r="D456" s="206"/>
      <c r="E456" s="206"/>
      <c r="F456" s="1"/>
      <c r="J456" s="1"/>
    </row>
    <row r="457" spans="3:10">
      <c r="C457" s="30"/>
      <c r="D457" s="206"/>
      <c r="E457" s="206"/>
      <c r="F457" s="1"/>
      <c r="J457" s="1"/>
    </row>
    <row r="458" spans="3:10">
      <c r="C458" s="30"/>
      <c r="D458" s="206"/>
      <c r="E458" s="206"/>
      <c r="F458" s="1"/>
      <c r="J458" s="1"/>
    </row>
    <row r="459" spans="3:10">
      <c r="C459" s="30"/>
      <c r="D459" s="206"/>
      <c r="E459" s="206"/>
      <c r="F459" s="1"/>
      <c r="J459" s="1"/>
    </row>
    <row r="460" spans="3:10">
      <c r="C460" s="30"/>
      <c r="D460" s="206"/>
      <c r="E460" s="206"/>
      <c r="F460" s="1"/>
      <c r="J460" s="1"/>
    </row>
    <row r="461" spans="3:10">
      <c r="C461" s="30"/>
      <c r="D461" s="206"/>
      <c r="E461" s="206"/>
      <c r="F461" s="1"/>
      <c r="J461" s="1"/>
    </row>
    <row r="462" spans="3:10">
      <c r="C462" s="30"/>
      <c r="D462" s="206"/>
      <c r="E462" s="206"/>
      <c r="F462" s="1"/>
      <c r="J462" s="1"/>
    </row>
    <row r="463" spans="3:10">
      <c r="C463" s="30"/>
      <c r="D463" s="206"/>
      <c r="E463" s="206"/>
      <c r="F463" s="1"/>
      <c r="J463" s="1"/>
    </row>
    <row r="464" spans="3:10">
      <c r="C464" s="30"/>
      <c r="D464" s="206"/>
      <c r="E464" s="206"/>
      <c r="F464" s="1"/>
      <c r="J464" s="1"/>
    </row>
    <row r="465" spans="3:10">
      <c r="C465" s="30"/>
      <c r="D465" s="206"/>
      <c r="E465" s="206"/>
      <c r="F465" s="1"/>
      <c r="J465" s="1"/>
    </row>
    <row r="466" spans="3:10">
      <c r="C466" s="30"/>
      <c r="D466" s="206"/>
      <c r="E466" s="206"/>
      <c r="F466" s="1"/>
      <c r="J466" s="1"/>
    </row>
    <row r="467" spans="3:10">
      <c r="C467" s="30"/>
      <c r="D467" s="206"/>
      <c r="E467" s="206"/>
      <c r="F467" s="1"/>
      <c r="J467" s="1"/>
    </row>
    <row r="468" spans="3:10">
      <c r="C468" s="30"/>
      <c r="D468" s="206"/>
      <c r="E468" s="206"/>
      <c r="F468" s="1"/>
      <c r="J468" s="1"/>
    </row>
    <row r="469" spans="3:10" ht="14.25" customHeight="1">
      <c r="C469" s="30"/>
      <c r="D469" s="206"/>
      <c r="E469" s="206"/>
      <c r="F469" s="1"/>
      <c r="J469" s="1"/>
    </row>
    <row r="470" spans="3:10">
      <c r="C470" s="30"/>
      <c r="D470" s="206"/>
      <c r="E470" s="206"/>
      <c r="F470" s="1"/>
      <c r="J470" s="1"/>
    </row>
    <row r="471" spans="3:10" ht="28.5" customHeight="1">
      <c r="C471" s="30"/>
      <c r="D471" s="206"/>
      <c r="E471" s="206"/>
      <c r="F471" s="1"/>
      <c r="J471" s="1"/>
    </row>
    <row r="472" spans="3:10">
      <c r="C472" s="30"/>
      <c r="D472" s="206"/>
      <c r="E472" s="206"/>
      <c r="F472" s="1"/>
      <c r="J472" s="1"/>
    </row>
    <row r="473" spans="3:10">
      <c r="C473" s="30"/>
      <c r="D473" s="206"/>
      <c r="E473" s="206"/>
      <c r="F473" s="1"/>
      <c r="J473" s="1"/>
    </row>
    <row r="474" spans="3:10" ht="15" customHeight="1">
      <c r="C474" s="30"/>
      <c r="D474" s="206"/>
      <c r="E474" s="206"/>
      <c r="F474" s="1"/>
      <c r="J474" s="1"/>
    </row>
    <row r="475" spans="3:10">
      <c r="C475" s="30"/>
      <c r="D475" s="206"/>
      <c r="E475" s="206"/>
      <c r="F475" s="1"/>
      <c r="J475" s="1"/>
    </row>
    <row r="476" spans="3:10">
      <c r="C476" s="30"/>
      <c r="D476" s="206"/>
      <c r="E476" s="206"/>
      <c r="F476" s="1"/>
      <c r="J476" s="1"/>
    </row>
    <row r="477" spans="3:10">
      <c r="C477" s="30"/>
      <c r="D477" s="206"/>
      <c r="E477" s="206"/>
      <c r="F477" s="1"/>
      <c r="J477" s="1"/>
    </row>
    <row r="478" spans="3:10">
      <c r="C478" s="30"/>
      <c r="D478" s="206"/>
      <c r="E478" s="206"/>
      <c r="F478" s="1"/>
      <c r="J478" s="1"/>
    </row>
    <row r="479" spans="3:10" ht="15" customHeight="1">
      <c r="C479" s="30"/>
      <c r="D479" s="206"/>
      <c r="E479" s="206"/>
      <c r="F479" s="1"/>
      <c r="J479" s="1"/>
    </row>
    <row r="480" spans="3:10" ht="26.25" customHeight="1">
      <c r="C480" s="30"/>
      <c r="D480" s="206"/>
      <c r="E480" s="206"/>
      <c r="F480" s="1"/>
      <c r="J480" s="1"/>
    </row>
    <row r="481" spans="3:10">
      <c r="C481" s="30"/>
      <c r="D481" s="206"/>
      <c r="E481" s="206"/>
      <c r="F481" s="1"/>
      <c r="J481" s="1"/>
    </row>
    <row r="482" spans="3:10">
      <c r="C482" s="30"/>
      <c r="D482" s="206"/>
      <c r="E482" s="206"/>
      <c r="F482" s="1"/>
      <c r="J482" s="1"/>
    </row>
    <row r="483" spans="3:10">
      <c r="C483" s="30"/>
      <c r="D483" s="206"/>
      <c r="E483" s="206"/>
      <c r="F483" s="1"/>
      <c r="J483" s="1"/>
    </row>
    <row r="484" spans="3:10">
      <c r="C484" s="30"/>
      <c r="D484" s="206"/>
      <c r="E484" s="206"/>
      <c r="F484" s="1"/>
      <c r="J484" s="1"/>
    </row>
    <row r="485" spans="3:10">
      <c r="C485" s="30"/>
      <c r="D485" s="206"/>
      <c r="E485" s="206"/>
      <c r="F485" s="1"/>
      <c r="J485" s="1"/>
    </row>
    <row r="486" spans="3:10">
      <c r="C486" s="30"/>
      <c r="D486" s="206"/>
      <c r="E486" s="206"/>
      <c r="F486" s="1"/>
      <c r="J486" s="1"/>
    </row>
    <row r="487" spans="3:10">
      <c r="C487" s="30"/>
      <c r="D487" s="206"/>
      <c r="E487" s="206"/>
      <c r="F487" s="1"/>
      <c r="J487" s="1"/>
    </row>
    <row r="488" spans="3:10">
      <c r="C488" s="30"/>
      <c r="D488" s="206"/>
      <c r="E488" s="206"/>
      <c r="F488" s="1"/>
      <c r="J488" s="1"/>
    </row>
    <row r="489" spans="3:10">
      <c r="C489" s="30"/>
      <c r="D489" s="206"/>
      <c r="E489" s="206"/>
      <c r="F489" s="1"/>
      <c r="J489" s="1"/>
    </row>
    <row r="490" spans="3:10">
      <c r="C490" s="30"/>
      <c r="D490" s="206"/>
      <c r="E490" s="206"/>
      <c r="F490" s="1"/>
      <c r="J490" s="1"/>
    </row>
    <row r="491" spans="3:10">
      <c r="C491" s="30"/>
      <c r="D491" s="206"/>
      <c r="E491" s="206"/>
      <c r="F491" s="1"/>
      <c r="J491" s="1"/>
    </row>
    <row r="492" spans="3:10">
      <c r="C492" s="30"/>
      <c r="D492" s="206"/>
      <c r="E492" s="206"/>
      <c r="F492" s="1"/>
      <c r="J492" s="1"/>
    </row>
    <row r="493" spans="3:10">
      <c r="C493" s="30"/>
      <c r="D493" s="206"/>
      <c r="E493" s="206"/>
      <c r="F493" s="1"/>
      <c r="J493" s="1"/>
    </row>
    <row r="494" spans="3:10">
      <c r="C494" s="30"/>
      <c r="D494" s="206"/>
      <c r="E494" s="206"/>
      <c r="F494" s="1"/>
      <c r="J494" s="1"/>
    </row>
    <row r="495" spans="3:10">
      <c r="C495" s="30"/>
      <c r="D495" s="206"/>
      <c r="E495" s="206"/>
      <c r="F495" s="1"/>
      <c r="J495" s="1"/>
    </row>
    <row r="496" spans="3:10">
      <c r="C496" s="30"/>
      <c r="D496" s="206"/>
      <c r="E496" s="206"/>
      <c r="F496" s="1"/>
      <c r="J496" s="1"/>
    </row>
    <row r="497" spans="3:10">
      <c r="C497" s="30"/>
      <c r="D497" s="206"/>
      <c r="E497" s="206"/>
      <c r="F497" s="1"/>
      <c r="J497" s="1"/>
    </row>
    <row r="498" spans="3:10">
      <c r="C498" s="30"/>
      <c r="D498" s="206"/>
      <c r="E498" s="206"/>
      <c r="F498" s="1"/>
      <c r="J498" s="1"/>
    </row>
    <row r="499" spans="3:10">
      <c r="C499" s="30"/>
      <c r="D499" s="206"/>
      <c r="E499" s="206"/>
      <c r="F499" s="1"/>
      <c r="J499" s="1"/>
    </row>
    <row r="500" spans="3:10">
      <c r="C500" s="30"/>
      <c r="D500" s="206"/>
      <c r="E500" s="206"/>
      <c r="F500" s="1"/>
      <c r="J500" s="1"/>
    </row>
    <row r="501" spans="3:10">
      <c r="C501" s="30"/>
      <c r="D501" s="206"/>
      <c r="E501" s="206"/>
      <c r="F501" s="1"/>
      <c r="J501" s="1"/>
    </row>
    <row r="502" spans="3:10">
      <c r="C502" s="30"/>
      <c r="D502" s="206"/>
      <c r="E502" s="206"/>
      <c r="F502" s="1"/>
      <c r="J502" s="1"/>
    </row>
    <row r="503" spans="3:10">
      <c r="C503" s="30"/>
      <c r="D503" s="206"/>
      <c r="E503" s="206"/>
      <c r="F503" s="1"/>
      <c r="J503" s="1"/>
    </row>
    <row r="504" spans="3:10">
      <c r="C504" s="30"/>
      <c r="D504" s="206"/>
      <c r="E504" s="206"/>
      <c r="F504" s="1"/>
      <c r="J504" s="1"/>
    </row>
    <row r="505" spans="3:10">
      <c r="C505" s="30"/>
      <c r="D505" s="206"/>
      <c r="E505" s="206"/>
      <c r="F505" s="1"/>
      <c r="J505" s="1"/>
    </row>
    <row r="506" spans="3:10">
      <c r="C506" s="30"/>
      <c r="D506" s="206"/>
      <c r="E506" s="206"/>
      <c r="F506" s="1"/>
      <c r="J506" s="1"/>
    </row>
    <row r="507" spans="3:10" ht="16.5" customHeight="1">
      <c r="C507" s="30"/>
      <c r="D507" s="206"/>
      <c r="E507" s="206"/>
      <c r="F507" s="1"/>
      <c r="J507" s="1"/>
    </row>
    <row r="508" spans="3:10">
      <c r="C508" s="30"/>
      <c r="D508" s="206"/>
      <c r="E508" s="206"/>
      <c r="F508" s="1"/>
      <c r="J508" s="1"/>
    </row>
    <row r="509" spans="3:10">
      <c r="C509" s="30"/>
      <c r="D509" s="206"/>
      <c r="E509" s="206"/>
      <c r="F509" s="1"/>
      <c r="J509" s="1"/>
    </row>
    <row r="510" spans="3:10">
      <c r="C510" s="30"/>
      <c r="D510" s="206"/>
      <c r="E510" s="206"/>
      <c r="F510" s="1"/>
      <c r="J510" s="1"/>
    </row>
    <row r="511" spans="3:10">
      <c r="C511" s="30"/>
      <c r="D511" s="206"/>
      <c r="E511" s="206"/>
      <c r="F511" s="1"/>
      <c r="J511" s="1"/>
    </row>
    <row r="512" spans="3:10">
      <c r="C512" s="30"/>
      <c r="D512" s="206"/>
      <c r="E512" s="206"/>
      <c r="F512" s="1"/>
      <c r="J512" s="1"/>
    </row>
    <row r="513" spans="3:10">
      <c r="C513" s="30"/>
      <c r="D513" s="206"/>
      <c r="E513" s="206"/>
      <c r="F513" s="1"/>
      <c r="J513" s="1"/>
    </row>
    <row r="514" spans="3:10">
      <c r="C514" s="30"/>
      <c r="D514" s="206"/>
      <c r="E514" s="206"/>
      <c r="F514" s="1"/>
      <c r="J514" s="1"/>
    </row>
    <row r="515" spans="3:10">
      <c r="C515" s="30"/>
      <c r="D515" s="206"/>
      <c r="E515" s="206"/>
      <c r="F515" s="1"/>
      <c r="J515" s="1"/>
    </row>
    <row r="516" spans="3:10">
      <c r="C516" s="30"/>
      <c r="D516" s="206"/>
      <c r="E516" s="206"/>
      <c r="F516" s="1"/>
      <c r="J516" s="1"/>
    </row>
    <row r="517" spans="3:10">
      <c r="C517" s="30"/>
      <c r="D517" s="206"/>
      <c r="E517" s="206"/>
      <c r="F517" s="1"/>
      <c r="J517" s="1"/>
    </row>
    <row r="518" spans="3:10">
      <c r="C518" s="30"/>
      <c r="D518" s="206"/>
      <c r="E518" s="206"/>
      <c r="F518" s="1"/>
      <c r="J518" s="1"/>
    </row>
    <row r="519" spans="3:10">
      <c r="C519" s="30"/>
      <c r="D519" s="206"/>
      <c r="E519" s="206"/>
      <c r="F519" s="1"/>
      <c r="J519" s="1"/>
    </row>
    <row r="520" spans="3:10">
      <c r="C520" s="30"/>
      <c r="D520" s="206"/>
      <c r="E520" s="206"/>
      <c r="F520" s="1"/>
      <c r="J520" s="1"/>
    </row>
    <row r="521" spans="3:10">
      <c r="C521" s="30"/>
      <c r="D521" s="206"/>
      <c r="E521" s="206"/>
      <c r="F521" s="1"/>
      <c r="J521" s="1"/>
    </row>
    <row r="522" spans="3:10">
      <c r="C522" s="30"/>
      <c r="D522" s="206"/>
      <c r="E522" s="206"/>
      <c r="F522" s="1"/>
      <c r="J522" s="1"/>
    </row>
    <row r="523" spans="3:10">
      <c r="C523" s="30"/>
      <c r="D523" s="206"/>
      <c r="E523" s="206"/>
      <c r="F523" s="1"/>
      <c r="J523" s="1"/>
    </row>
    <row r="524" spans="3:10">
      <c r="C524" s="30"/>
      <c r="D524" s="206"/>
      <c r="E524" s="206"/>
      <c r="F524" s="1"/>
      <c r="J524" s="1"/>
    </row>
    <row r="525" spans="3:10">
      <c r="C525" s="30"/>
      <c r="D525" s="206"/>
      <c r="E525" s="206"/>
      <c r="F525" s="1"/>
      <c r="J525" s="1"/>
    </row>
    <row r="526" spans="3:10">
      <c r="C526" s="30"/>
      <c r="D526" s="206"/>
      <c r="E526" s="206"/>
      <c r="F526" s="1"/>
      <c r="J526" s="1"/>
    </row>
    <row r="527" spans="3:10">
      <c r="C527" s="30"/>
      <c r="D527" s="206"/>
      <c r="E527" s="206"/>
      <c r="F527" s="1"/>
      <c r="J527" s="1"/>
    </row>
    <row r="528" spans="3:10">
      <c r="C528" s="30"/>
      <c r="D528" s="206"/>
      <c r="E528" s="206"/>
      <c r="F528" s="1"/>
      <c r="J528" s="1"/>
    </row>
    <row r="529" spans="3:10">
      <c r="C529" s="30"/>
      <c r="D529" s="206"/>
      <c r="E529" s="206"/>
      <c r="F529" s="1"/>
      <c r="J529" s="1"/>
    </row>
    <row r="530" spans="3:10">
      <c r="C530" s="30"/>
      <c r="D530" s="206"/>
      <c r="E530" s="206"/>
      <c r="F530" s="1"/>
      <c r="J530" s="1"/>
    </row>
    <row r="531" spans="3:10">
      <c r="C531" s="30"/>
      <c r="D531" s="206"/>
      <c r="E531" s="206"/>
      <c r="F531" s="1"/>
      <c r="J531" s="1"/>
    </row>
    <row r="532" spans="3:10">
      <c r="C532" s="30"/>
      <c r="D532" s="206"/>
      <c r="E532" s="206"/>
      <c r="F532" s="1"/>
      <c r="J532" s="1"/>
    </row>
    <row r="533" spans="3:10">
      <c r="C533" s="30"/>
      <c r="D533" s="206"/>
      <c r="E533" s="206"/>
      <c r="F533" s="1"/>
      <c r="J533" s="1"/>
    </row>
    <row r="534" spans="3:10" ht="53.25" customHeight="1">
      <c r="C534" s="30"/>
      <c r="D534" s="206"/>
      <c r="E534" s="206"/>
      <c r="F534" s="1"/>
      <c r="J534" s="1"/>
    </row>
    <row r="535" spans="3:10" ht="13.5" customHeight="1">
      <c r="C535" s="30"/>
      <c r="D535" s="206"/>
      <c r="E535" s="206"/>
      <c r="F535" s="1"/>
      <c r="J535" s="1"/>
    </row>
    <row r="536" spans="3:10">
      <c r="C536" s="30"/>
      <c r="D536" s="206"/>
      <c r="E536" s="206"/>
      <c r="F536" s="1"/>
      <c r="J536" s="1"/>
    </row>
    <row r="537" spans="3:10">
      <c r="C537" s="30"/>
      <c r="D537" s="206"/>
      <c r="E537" s="206"/>
      <c r="F537" s="1"/>
      <c r="J537" s="1"/>
    </row>
    <row r="538" spans="3:10" ht="66.75" customHeight="1">
      <c r="C538" s="30"/>
      <c r="D538" s="206"/>
      <c r="E538" s="206"/>
      <c r="F538" s="1"/>
      <c r="J538" s="1"/>
    </row>
    <row r="539" spans="3:10" ht="14.25" customHeight="1">
      <c r="C539" s="30"/>
      <c r="D539" s="206"/>
      <c r="E539" s="206"/>
      <c r="F539" s="1"/>
      <c r="J539" s="1"/>
    </row>
    <row r="540" spans="3:10">
      <c r="C540" s="30"/>
      <c r="D540" s="206"/>
      <c r="E540" s="221"/>
      <c r="F540" s="1"/>
      <c r="J540" s="1"/>
    </row>
    <row r="541" spans="3:10">
      <c r="C541" s="30"/>
      <c r="D541" s="206"/>
      <c r="E541" s="206"/>
      <c r="F541" s="1"/>
      <c r="J541" s="1"/>
    </row>
    <row r="542" spans="3:10">
      <c r="C542" s="30"/>
      <c r="D542" s="206"/>
      <c r="E542" s="206"/>
      <c r="F542" s="1"/>
      <c r="J542" s="1"/>
    </row>
    <row r="543" spans="3:10" ht="12.75" customHeight="1">
      <c r="C543" s="30"/>
      <c r="D543" s="206"/>
      <c r="E543" s="206"/>
      <c r="F543" s="1"/>
      <c r="J543" s="1"/>
    </row>
    <row r="544" spans="3:10">
      <c r="C544" s="30"/>
      <c r="D544" s="206"/>
      <c r="E544" s="206"/>
      <c r="F544" s="1"/>
      <c r="J544" s="1"/>
    </row>
    <row r="545" spans="3:10">
      <c r="C545" s="30"/>
      <c r="D545" s="206"/>
      <c r="E545" s="206"/>
      <c r="F545" s="1"/>
      <c r="J545" s="1"/>
    </row>
    <row r="546" spans="3:10">
      <c r="C546" s="30"/>
      <c r="D546" s="206"/>
      <c r="E546" s="206"/>
      <c r="F546" s="1"/>
      <c r="J546" s="1"/>
    </row>
    <row r="547" spans="3:10">
      <c r="C547" s="30"/>
      <c r="D547" s="206"/>
      <c r="E547" s="206"/>
      <c r="F547" s="1"/>
      <c r="J547" s="1"/>
    </row>
    <row r="548" spans="3:10">
      <c r="C548" s="30"/>
      <c r="D548" s="206"/>
      <c r="E548" s="206"/>
      <c r="F548" s="1"/>
      <c r="J548" s="1"/>
    </row>
    <row r="549" spans="3:10">
      <c r="C549" s="30"/>
      <c r="D549" s="206"/>
      <c r="E549" s="206"/>
      <c r="F549" s="1"/>
      <c r="J549" s="1"/>
    </row>
    <row r="550" spans="3:10">
      <c r="C550" s="30"/>
      <c r="D550" s="206"/>
      <c r="E550" s="206"/>
      <c r="F550" s="1"/>
      <c r="J550" s="1"/>
    </row>
    <row r="551" spans="3:10">
      <c r="C551" s="30"/>
      <c r="D551" s="206"/>
      <c r="E551" s="206"/>
      <c r="F551" s="1"/>
      <c r="J551" s="1"/>
    </row>
    <row r="552" spans="3:10">
      <c r="C552" s="30"/>
      <c r="D552" s="206"/>
      <c r="E552" s="206"/>
      <c r="F552" s="1"/>
      <c r="J552" s="1"/>
    </row>
    <row r="553" spans="3:10">
      <c r="C553" s="30"/>
      <c r="D553" s="206"/>
      <c r="E553" s="206"/>
      <c r="F553" s="1"/>
      <c r="J553" s="1"/>
    </row>
    <row r="554" spans="3:10">
      <c r="C554" s="30"/>
      <c r="D554" s="206"/>
      <c r="E554" s="206"/>
      <c r="F554" s="1"/>
      <c r="J554" s="1"/>
    </row>
    <row r="555" spans="3:10">
      <c r="C555" s="30"/>
      <c r="D555" s="206"/>
      <c r="E555" s="206"/>
      <c r="F555" s="1"/>
      <c r="J555" s="1"/>
    </row>
    <row r="556" spans="3:10">
      <c r="C556" s="30"/>
      <c r="D556" s="206"/>
      <c r="E556" s="206"/>
      <c r="F556" s="1"/>
      <c r="J556" s="1"/>
    </row>
    <row r="557" spans="3:10">
      <c r="C557" s="30"/>
      <c r="D557" s="206"/>
      <c r="E557" s="206"/>
      <c r="F557" s="1"/>
      <c r="J557" s="1"/>
    </row>
    <row r="558" spans="3:10">
      <c r="C558" s="30"/>
      <c r="D558" s="206"/>
      <c r="E558" s="206"/>
      <c r="F558" s="1"/>
      <c r="J558" s="1"/>
    </row>
    <row r="559" spans="3:10" ht="55.5" customHeight="1">
      <c r="C559" s="30"/>
      <c r="D559" s="206"/>
      <c r="E559" s="206"/>
      <c r="F559" s="1"/>
      <c r="J559" s="1"/>
    </row>
    <row r="560" spans="3:10">
      <c r="C560" s="30"/>
      <c r="D560" s="206"/>
      <c r="E560" s="206"/>
      <c r="F560" s="1"/>
      <c r="J560" s="1"/>
    </row>
    <row r="561" spans="3:10">
      <c r="C561" s="30"/>
      <c r="D561" s="206"/>
      <c r="E561" s="206"/>
      <c r="F561" s="1"/>
      <c r="J561" s="1"/>
    </row>
    <row r="562" spans="3:10">
      <c r="C562" s="30"/>
      <c r="D562" s="206"/>
      <c r="E562" s="206"/>
      <c r="F562" s="1"/>
      <c r="J562" s="1"/>
    </row>
    <row r="563" spans="3:10">
      <c r="C563" s="30"/>
      <c r="D563" s="206"/>
      <c r="E563" s="206"/>
      <c r="F563" s="1"/>
      <c r="J563" s="1"/>
    </row>
    <row r="564" spans="3:10">
      <c r="C564" s="30"/>
      <c r="D564" s="206"/>
      <c r="E564" s="206"/>
      <c r="F564" s="1"/>
      <c r="J564" s="1"/>
    </row>
    <row r="565" spans="3:10">
      <c r="C565" s="30"/>
      <c r="D565" s="206"/>
      <c r="E565" s="206"/>
      <c r="F565" s="1"/>
      <c r="J565" s="1"/>
    </row>
    <row r="566" spans="3:10" ht="12.75" customHeight="1">
      <c r="C566" s="30"/>
      <c r="D566" s="206"/>
      <c r="E566" s="206"/>
      <c r="F566" s="1"/>
      <c r="J566" s="1"/>
    </row>
    <row r="567" spans="3:10">
      <c r="C567" s="30"/>
      <c r="D567" s="206"/>
      <c r="E567" s="206"/>
      <c r="F567" s="1"/>
      <c r="J567" s="1"/>
    </row>
    <row r="568" spans="3:10">
      <c r="C568" s="30"/>
      <c r="D568" s="206"/>
      <c r="E568" s="206"/>
      <c r="F568" s="1"/>
      <c r="J568" s="1"/>
    </row>
    <row r="569" spans="3:10">
      <c r="C569" s="30"/>
      <c r="D569" s="206"/>
      <c r="E569" s="206"/>
      <c r="F569" s="1"/>
      <c r="J569" s="1"/>
    </row>
    <row r="570" spans="3:10">
      <c r="C570" s="30"/>
      <c r="D570" s="206"/>
      <c r="E570" s="206"/>
      <c r="F570" s="1"/>
      <c r="J570" s="1"/>
    </row>
    <row r="571" spans="3:10">
      <c r="C571" s="30"/>
      <c r="D571" s="206"/>
      <c r="E571" s="206"/>
      <c r="F571" s="1"/>
      <c r="J571" s="1"/>
    </row>
    <row r="572" spans="3:10">
      <c r="C572" s="30"/>
      <c r="D572" s="206"/>
      <c r="E572" s="206"/>
      <c r="F572" s="1"/>
      <c r="J572" s="1"/>
    </row>
    <row r="573" spans="3:10">
      <c r="C573" s="30"/>
      <c r="D573" s="206"/>
      <c r="E573" s="206"/>
      <c r="F573" s="1"/>
      <c r="J573" s="1"/>
    </row>
    <row r="574" spans="3:10">
      <c r="C574" s="30"/>
      <c r="D574" s="206"/>
      <c r="E574" s="206"/>
      <c r="F574" s="1"/>
      <c r="J574" s="1"/>
    </row>
    <row r="575" spans="3:10">
      <c r="C575" s="30"/>
      <c r="D575" s="206"/>
      <c r="E575" s="206"/>
      <c r="F575" s="1"/>
      <c r="J575" s="1"/>
    </row>
    <row r="576" spans="3:10">
      <c r="C576" s="30"/>
      <c r="D576" s="206"/>
      <c r="E576" s="206"/>
      <c r="F576" s="1"/>
      <c r="J576" s="1"/>
    </row>
    <row r="577" spans="3:10">
      <c r="C577" s="30"/>
      <c r="D577" s="206"/>
      <c r="E577" s="206"/>
      <c r="F577" s="1"/>
      <c r="J577" s="1"/>
    </row>
    <row r="578" spans="3:10">
      <c r="C578" s="30"/>
      <c r="D578" s="206"/>
      <c r="E578" s="206"/>
      <c r="F578" s="1"/>
      <c r="J578" s="1"/>
    </row>
    <row r="579" spans="3:10">
      <c r="C579" s="30"/>
      <c r="D579" s="206"/>
      <c r="E579" s="206"/>
      <c r="F579" s="1"/>
      <c r="J579" s="1"/>
    </row>
    <row r="580" spans="3:10">
      <c r="C580" s="30"/>
      <c r="D580" s="206"/>
      <c r="E580" s="206"/>
      <c r="F580" s="1"/>
      <c r="J580" s="1"/>
    </row>
    <row r="581" spans="3:10" ht="15.75" customHeight="1">
      <c r="C581" s="30"/>
      <c r="D581" s="206"/>
      <c r="E581" s="206"/>
      <c r="F581" s="1"/>
      <c r="J581" s="1"/>
    </row>
    <row r="582" spans="3:10">
      <c r="C582" s="30"/>
      <c r="D582" s="206"/>
      <c r="E582" s="206"/>
      <c r="F582" s="1"/>
      <c r="J582" s="1"/>
    </row>
    <row r="583" spans="3:10">
      <c r="C583" s="30"/>
      <c r="D583" s="206"/>
      <c r="E583" s="206"/>
      <c r="F583" s="1"/>
      <c r="J583" s="1"/>
    </row>
    <row r="584" spans="3:10" ht="13.5" customHeight="1">
      <c r="C584" s="30"/>
      <c r="D584" s="206"/>
      <c r="E584" s="206"/>
      <c r="F584" s="1"/>
      <c r="J584" s="1"/>
    </row>
    <row r="585" spans="3:10">
      <c r="C585" s="30"/>
      <c r="D585" s="206"/>
      <c r="E585" s="206"/>
      <c r="F585" s="1"/>
      <c r="J585" s="1"/>
    </row>
    <row r="586" spans="3:10">
      <c r="C586" s="30"/>
      <c r="D586" s="206"/>
      <c r="E586" s="206"/>
      <c r="F586" s="1"/>
      <c r="J586" s="1"/>
    </row>
    <row r="587" spans="3:10">
      <c r="C587" s="30"/>
      <c r="D587" s="206"/>
      <c r="E587" s="206"/>
      <c r="F587" s="1"/>
      <c r="J587" s="1"/>
    </row>
    <row r="588" spans="3:10">
      <c r="C588" s="30"/>
      <c r="D588" s="206"/>
      <c r="E588" s="206"/>
      <c r="F588" s="1"/>
      <c r="J588" s="1"/>
    </row>
    <row r="589" spans="3:10">
      <c r="C589" s="30"/>
      <c r="D589" s="206"/>
      <c r="E589" s="206"/>
      <c r="F589" s="1"/>
      <c r="J589" s="1"/>
    </row>
    <row r="590" spans="3:10">
      <c r="C590" s="30"/>
      <c r="D590" s="206"/>
      <c r="E590" s="206"/>
      <c r="F590" s="1"/>
      <c r="J590" s="1"/>
    </row>
    <row r="591" spans="3:10">
      <c r="C591" s="30"/>
      <c r="D591" s="206"/>
      <c r="E591" s="206"/>
      <c r="F591" s="1"/>
      <c r="J591" s="1"/>
    </row>
    <row r="592" spans="3:10">
      <c r="C592" s="30"/>
      <c r="D592" s="206"/>
      <c r="E592" s="206"/>
      <c r="F592" s="1"/>
      <c r="J592" s="1"/>
    </row>
    <row r="593" spans="3:10">
      <c r="C593" s="30"/>
      <c r="D593" s="206"/>
      <c r="E593" s="206"/>
      <c r="F593" s="1"/>
      <c r="J593" s="1"/>
    </row>
    <row r="594" spans="3:10">
      <c r="C594" s="30"/>
      <c r="D594" s="206"/>
      <c r="E594" s="206"/>
      <c r="F594" s="1"/>
      <c r="J594" s="1"/>
    </row>
    <row r="595" spans="3:10">
      <c r="C595" s="30"/>
      <c r="D595" s="206"/>
      <c r="E595" s="206"/>
      <c r="F595" s="1"/>
      <c r="J595" s="1"/>
    </row>
    <row r="596" spans="3:10">
      <c r="C596" s="30"/>
      <c r="D596" s="206"/>
      <c r="E596" s="206"/>
      <c r="F596" s="1"/>
      <c r="J596" s="1"/>
    </row>
    <row r="597" spans="3:10">
      <c r="C597" s="30"/>
      <c r="D597" s="206"/>
      <c r="E597" s="206"/>
      <c r="F597" s="1"/>
      <c r="J597" s="1"/>
    </row>
    <row r="598" spans="3:10">
      <c r="C598" s="30"/>
      <c r="D598" s="206"/>
      <c r="E598" s="206"/>
      <c r="F598" s="1"/>
      <c r="J598" s="1"/>
    </row>
    <row r="599" spans="3:10">
      <c r="C599" s="30"/>
      <c r="D599" s="206"/>
      <c r="E599" s="206"/>
      <c r="F599" s="1"/>
      <c r="J599" s="1"/>
    </row>
    <row r="600" spans="3:10">
      <c r="C600" s="30"/>
      <c r="D600" s="206"/>
      <c r="E600" s="206"/>
      <c r="F600" s="1"/>
      <c r="J600" s="1"/>
    </row>
    <row r="601" spans="3:10">
      <c r="C601" s="30"/>
      <c r="D601" s="206"/>
      <c r="E601" s="206"/>
      <c r="F601" s="1"/>
      <c r="J601" s="1"/>
    </row>
    <row r="602" spans="3:10">
      <c r="C602" s="30"/>
      <c r="D602" s="206"/>
      <c r="E602" s="206"/>
      <c r="F602" s="1"/>
      <c r="J602" s="1"/>
    </row>
    <row r="603" spans="3:10">
      <c r="C603" s="30"/>
      <c r="D603" s="206"/>
      <c r="E603" s="206"/>
      <c r="F603" s="1"/>
      <c r="J603" s="1"/>
    </row>
    <row r="604" spans="3:10">
      <c r="C604" s="30"/>
      <c r="D604" s="206"/>
      <c r="E604" s="206"/>
      <c r="F604" s="1"/>
      <c r="J604" s="1"/>
    </row>
    <row r="605" spans="3:10">
      <c r="C605" s="30"/>
      <c r="D605" s="206"/>
      <c r="E605" s="206"/>
      <c r="F605" s="1"/>
      <c r="J605" s="1"/>
    </row>
    <row r="606" spans="3:10">
      <c r="C606" s="30"/>
      <c r="D606" s="206"/>
      <c r="E606" s="206"/>
      <c r="F606" s="1"/>
      <c r="J606" s="1"/>
    </row>
    <row r="607" spans="3:10" ht="28.5" customHeight="1">
      <c r="C607" s="30"/>
      <c r="D607" s="206"/>
      <c r="E607" s="206"/>
      <c r="F607" s="1"/>
      <c r="J607" s="1"/>
    </row>
    <row r="608" spans="3:10" ht="15.75" customHeight="1">
      <c r="C608" s="30"/>
      <c r="D608" s="206"/>
      <c r="E608" s="206"/>
      <c r="F608" s="1"/>
      <c r="J608" s="1"/>
    </row>
    <row r="609" spans="3:10" ht="14.25" customHeight="1">
      <c r="C609" s="30"/>
      <c r="D609" s="206"/>
      <c r="E609" s="206"/>
      <c r="F609" s="1"/>
      <c r="J609" s="1"/>
    </row>
    <row r="610" spans="3:10">
      <c r="C610" s="30"/>
      <c r="D610" s="206"/>
      <c r="E610" s="206"/>
      <c r="F610" s="1"/>
      <c r="J610" s="1"/>
    </row>
    <row r="611" spans="3:10">
      <c r="C611" s="30"/>
      <c r="D611" s="206"/>
      <c r="E611" s="206"/>
      <c r="F611" s="1"/>
      <c r="J611" s="1"/>
    </row>
    <row r="612" spans="3:10">
      <c r="C612" s="30"/>
      <c r="D612" s="206"/>
      <c r="E612" s="206"/>
      <c r="F612" s="1"/>
      <c r="J612" s="1"/>
    </row>
    <row r="613" spans="3:10">
      <c r="C613" s="30"/>
      <c r="D613" s="206"/>
      <c r="E613" s="206"/>
      <c r="F613" s="1"/>
      <c r="J613" s="1"/>
    </row>
    <row r="614" spans="3:10">
      <c r="C614" s="30"/>
      <c r="D614" s="206"/>
      <c r="E614" s="206"/>
      <c r="F614" s="1"/>
      <c r="J614" s="1"/>
    </row>
    <row r="615" spans="3:10">
      <c r="C615" s="30"/>
      <c r="D615" s="206"/>
      <c r="E615" s="206"/>
      <c r="F615" s="1"/>
      <c r="J615" s="1"/>
    </row>
    <row r="616" spans="3:10">
      <c r="C616" s="30"/>
      <c r="D616" s="206"/>
      <c r="E616" s="206"/>
      <c r="F616" s="1"/>
      <c r="J616" s="1"/>
    </row>
    <row r="617" spans="3:10">
      <c r="C617" s="30"/>
      <c r="D617" s="206"/>
      <c r="E617" s="206"/>
      <c r="F617" s="1"/>
      <c r="J617" s="1"/>
    </row>
    <row r="618" spans="3:10">
      <c r="C618" s="30"/>
      <c r="D618" s="206"/>
      <c r="E618" s="206"/>
      <c r="F618" s="1"/>
      <c r="J618" s="1"/>
    </row>
    <row r="619" spans="3:10">
      <c r="C619" s="30"/>
      <c r="D619" s="206"/>
      <c r="E619" s="206"/>
      <c r="F619" s="1"/>
      <c r="J619" s="1"/>
    </row>
    <row r="620" spans="3:10">
      <c r="C620" s="30"/>
      <c r="D620" s="206"/>
      <c r="E620" s="206"/>
      <c r="F620" s="1"/>
      <c r="J620" s="1"/>
    </row>
    <row r="621" spans="3:10">
      <c r="C621" s="30"/>
      <c r="D621" s="206"/>
      <c r="E621" s="206"/>
      <c r="F621" s="1"/>
      <c r="J621" s="1"/>
    </row>
    <row r="622" spans="3:10">
      <c r="C622" s="30"/>
      <c r="D622" s="206"/>
      <c r="E622" s="206"/>
      <c r="F622" s="1"/>
      <c r="J622" s="1"/>
    </row>
    <row r="623" spans="3:10">
      <c r="C623" s="30"/>
      <c r="D623" s="206"/>
      <c r="E623" s="206"/>
      <c r="F623" s="1"/>
      <c r="J623" s="1"/>
    </row>
    <row r="624" spans="3:10">
      <c r="C624" s="30"/>
      <c r="D624" s="206"/>
      <c r="E624" s="206"/>
      <c r="F624" s="1"/>
      <c r="J624" s="1"/>
    </row>
    <row r="625" spans="3:10">
      <c r="C625" s="30"/>
      <c r="D625" s="206"/>
      <c r="E625" s="206"/>
      <c r="F625" s="1"/>
      <c r="J625" s="1"/>
    </row>
    <row r="626" spans="3:10">
      <c r="C626" s="30"/>
      <c r="D626" s="206"/>
      <c r="E626" s="206"/>
      <c r="F626" s="1"/>
      <c r="J626" s="1"/>
    </row>
    <row r="627" spans="3:10">
      <c r="C627" s="30"/>
      <c r="D627" s="206"/>
      <c r="E627" s="206"/>
      <c r="F627" s="1"/>
      <c r="J627" s="1"/>
    </row>
    <row r="628" spans="3:10">
      <c r="C628" s="30"/>
      <c r="D628" s="206"/>
      <c r="E628" s="206"/>
      <c r="F628" s="1"/>
      <c r="J628" s="1"/>
    </row>
    <row r="629" spans="3:10">
      <c r="C629" s="30"/>
      <c r="D629" s="206"/>
      <c r="E629" s="206"/>
      <c r="F629" s="1"/>
      <c r="J629" s="1"/>
    </row>
    <row r="630" spans="3:10" ht="15" customHeight="1">
      <c r="C630" s="30"/>
      <c r="D630" s="206"/>
      <c r="E630" s="206"/>
      <c r="F630" s="1"/>
      <c r="J630" s="1"/>
    </row>
    <row r="631" spans="3:10" ht="12.75" customHeight="1">
      <c r="C631" s="30"/>
      <c r="D631" s="206"/>
      <c r="E631" s="206"/>
      <c r="F631" s="1"/>
      <c r="J631" s="1"/>
    </row>
    <row r="632" spans="3:10" ht="14.25" customHeight="1">
      <c r="C632" s="30"/>
      <c r="D632" s="206"/>
      <c r="E632" s="206"/>
      <c r="F632" s="1"/>
      <c r="J632" s="1"/>
    </row>
    <row r="633" spans="3:10" ht="13.5" customHeight="1">
      <c r="C633" s="30"/>
      <c r="D633" s="206"/>
      <c r="E633" s="206"/>
      <c r="F633" s="1"/>
      <c r="J633" s="1"/>
    </row>
    <row r="634" spans="3:10" ht="12.75" customHeight="1">
      <c r="C634" s="30"/>
      <c r="D634" s="206"/>
      <c r="E634" s="206"/>
      <c r="F634" s="1"/>
      <c r="J634" s="1"/>
    </row>
    <row r="635" spans="3:10" ht="13.5" customHeight="1">
      <c r="C635" s="30"/>
      <c r="D635" s="206"/>
      <c r="E635" s="206"/>
      <c r="F635" s="1"/>
      <c r="J635" s="1"/>
    </row>
    <row r="636" spans="3:10">
      <c r="C636" s="30"/>
      <c r="D636" s="206"/>
      <c r="E636" s="206"/>
      <c r="F636" s="1"/>
      <c r="J636" s="1"/>
    </row>
    <row r="637" spans="3:10" ht="15.75" customHeight="1">
      <c r="C637" s="30"/>
      <c r="D637" s="206"/>
      <c r="E637" s="206"/>
      <c r="F637" s="1"/>
      <c r="J637" s="1"/>
    </row>
    <row r="638" spans="3:10">
      <c r="C638" s="30"/>
      <c r="D638" s="206"/>
      <c r="E638" s="206"/>
      <c r="F638" s="1"/>
      <c r="J638" s="1"/>
    </row>
    <row r="639" spans="3:10">
      <c r="C639" s="30"/>
      <c r="D639" s="206"/>
      <c r="E639" s="206"/>
      <c r="F639" s="1"/>
      <c r="J639" s="1"/>
    </row>
    <row r="640" spans="3:10">
      <c r="C640" s="30"/>
      <c r="D640" s="206"/>
      <c r="E640" s="206"/>
      <c r="F640" s="1"/>
      <c r="J640" s="1"/>
    </row>
    <row r="641" spans="3:10">
      <c r="C641" s="30"/>
      <c r="D641" s="206"/>
      <c r="E641" s="206"/>
      <c r="F641" s="1"/>
      <c r="J641" s="1"/>
    </row>
    <row r="642" spans="3:10">
      <c r="C642" s="30"/>
      <c r="D642" s="206"/>
      <c r="E642" s="206"/>
      <c r="F642" s="1"/>
      <c r="J642" s="1"/>
    </row>
    <row r="643" spans="3:10">
      <c r="C643" s="30"/>
      <c r="D643" s="206"/>
      <c r="E643" s="206"/>
      <c r="F643" s="1"/>
      <c r="J643" s="1"/>
    </row>
    <row r="644" spans="3:10">
      <c r="C644" s="30"/>
      <c r="D644" s="206"/>
      <c r="E644" s="206"/>
      <c r="F644" s="1"/>
      <c r="J644" s="1"/>
    </row>
    <row r="645" spans="3:10" ht="13.5" customHeight="1">
      <c r="C645" s="30"/>
      <c r="D645" s="206"/>
      <c r="E645" s="206"/>
      <c r="F645" s="1"/>
      <c r="J645" s="1"/>
    </row>
    <row r="646" spans="3:10">
      <c r="C646" s="30"/>
      <c r="D646" s="206"/>
      <c r="E646" s="206"/>
      <c r="F646" s="1"/>
      <c r="J646" s="1"/>
    </row>
    <row r="647" spans="3:10">
      <c r="C647" s="30"/>
      <c r="D647" s="206"/>
      <c r="E647" s="206"/>
      <c r="F647" s="1"/>
      <c r="J647" s="1"/>
    </row>
    <row r="648" spans="3:10">
      <c r="C648" s="30"/>
      <c r="D648" s="206"/>
      <c r="E648" s="206"/>
      <c r="F648" s="1"/>
      <c r="J648" s="1"/>
    </row>
    <row r="649" spans="3:10">
      <c r="C649" s="30"/>
      <c r="D649" s="206"/>
      <c r="E649" s="206"/>
      <c r="F649" s="1"/>
      <c r="J649" s="1"/>
    </row>
    <row r="650" spans="3:10">
      <c r="C650" s="30"/>
      <c r="D650" s="206"/>
      <c r="E650" s="206"/>
      <c r="F650" s="1"/>
      <c r="J650" s="1"/>
    </row>
    <row r="651" spans="3:10">
      <c r="C651" s="30"/>
      <c r="D651" s="206"/>
      <c r="E651" s="206"/>
      <c r="F651" s="1"/>
      <c r="J651" s="1"/>
    </row>
    <row r="652" spans="3:10">
      <c r="C652" s="30"/>
      <c r="D652" s="206"/>
      <c r="E652" s="206"/>
      <c r="F652" s="1"/>
      <c r="J652" s="1"/>
    </row>
    <row r="653" spans="3:10" ht="12.75" customHeight="1">
      <c r="C653" s="30"/>
      <c r="D653" s="206"/>
      <c r="E653" s="206"/>
      <c r="F653" s="1"/>
      <c r="J653" s="1"/>
    </row>
    <row r="654" spans="3:10" ht="14.25" customHeight="1">
      <c r="C654" s="30"/>
      <c r="D654" s="206"/>
      <c r="E654" s="206"/>
      <c r="F654" s="1"/>
      <c r="J654" s="1"/>
    </row>
    <row r="655" spans="3:10">
      <c r="C655" s="30"/>
      <c r="D655" s="206"/>
      <c r="E655" s="206"/>
      <c r="F655" s="1"/>
      <c r="J655" s="1"/>
    </row>
    <row r="656" spans="3:10">
      <c r="C656" s="30"/>
      <c r="D656" s="206"/>
      <c r="E656" s="206"/>
      <c r="F656" s="1"/>
      <c r="J656" s="1"/>
    </row>
    <row r="657" spans="3:10" ht="13.5" customHeight="1">
      <c r="C657" s="30"/>
      <c r="D657" s="206"/>
      <c r="E657" s="206"/>
      <c r="F657" s="1"/>
      <c r="J657" s="1"/>
    </row>
    <row r="658" spans="3:10" ht="14.25" customHeight="1">
      <c r="C658" s="30"/>
      <c r="D658" s="206"/>
      <c r="E658" s="206"/>
      <c r="F658" s="1"/>
      <c r="J658" s="1"/>
    </row>
    <row r="659" spans="3:10" ht="13.5" customHeight="1">
      <c r="C659" s="30"/>
      <c r="D659" s="206"/>
      <c r="E659" s="206"/>
      <c r="F659" s="1"/>
      <c r="J659" s="1"/>
    </row>
    <row r="660" spans="3:10" ht="13.5" customHeight="1">
      <c r="C660" s="30"/>
      <c r="D660" s="206"/>
      <c r="E660" s="206"/>
      <c r="F660" s="1"/>
      <c r="J660" s="1"/>
    </row>
    <row r="661" spans="3:10">
      <c r="C661" s="30"/>
      <c r="D661" s="206"/>
      <c r="E661" s="206"/>
      <c r="F661" s="1"/>
      <c r="J661" s="1"/>
    </row>
    <row r="662" spans="3:10" ht="11.25" customHeight="1">
      <c r="C662" s="30"/>
      <c r="D662" s="206"/>
      <c r="E662" s="206"/>
      <c r="F662" s="1"/>
      <c r="J662" s="1"/>
    </row>
    <row r="663" spans="3:10">
      <c r="C663" s="30"/>
      <c r="D663" s="206"/>
      <c r="E663" s="206"/>
      <c r="F663" s="1"/>
      <c r="J663" s="1"/>
    </row>
    <row r="664" spans="3:10">
      <c r="C664" s="30"/>
      <c r="D664" s="206"/>
      <c r="E664" s="206"/>
      <c r="F664" s="1"/>
      <c r="J664" s="1"/>
    </row>
    <row r="665" spans="3:10" ht="13.5" customHeight="1">
      <c r="C665" s="30"/>
      <c r="D665" s="206"/>
      <c r="E665" s="206"/>
      <c r="F665" s="1"/>
      <c r="J665" s="1"/>
    </row>
    <row r="666" spans="3:10">
      <c r="C666" s="30"/>
      <c r="D666" s="206"/>
      <c r="E666" s="206"/>
      <c r="F666" s="1"/>
      <c r="J666" s="1"/>
    </row>
    <row r="667" spans="3:10">
      <c r="C667" s="30"/>
      <c r="D667" s="206"/>
      <c r="E667" s="206"/>
      <c r="F667" s="1"/>
      <c r="J667" s="1"/>
    </row>
    <row r="668" spans="3:10">
      <c r="C668" s="30"/>
      <c r="D668" s="206"/>
      <c r="E668" s="206"/>
      <c r="F668" s="1"/>
      <c r="J668" s="1"/>
    </row>
    <row r="669" spans="3:10">
      <c r="C669" s="30"/>
      <c r="D669" s="206"/>
      <c r="E669" s="206"/>
      <c r="F669" s="1"/>
      <c r="J669" s="1"/>
    </row>
    <row r="670" spans="3:10">
      <c r="C670" s="30"/>
      <c r="D670" s="206"/>
      <c r="E670" s="206"/>
      <c r="F670" s="1"/>
      <c r="J670" s="1"/>
    </row>
    <row r="671" spans="3:10">
      <c r="C671" s="30"/>
      <c r="D671" s="206"/>
      <c r="E671" s="206"/>
      <c r="F671" s="1"/>
      <c r="J671" s="1"/>
    </row>
    <row r="672" spans="3:10">
      <c r="C672" s="30"/>
      <c r="D672" s="206"/>
      <c r="E672" s="206"/>
      <c r="F672" s="1"/>
      <c r="J672" s="1"/>
    </row>
    <row r="673" spans="3:10">
      <c r="C673" s="30"/>
      <c r="D673" s="206"/>
      <c r="E673" s="206"/>
      <c r="F673" s="1"/>
      <c r="J673" s="1"/>
    </row>
    <row r="674" spans="3:10">
      <c r="C674" s="30"/>
      <c r="D674" s="206"/>
      <c r="E674" s="206"/>
      <c r="F674" s="1"/>
      <c r="J674" s="1"/>
    </row>
    <row r="675" spans="3:10">
      <c r="C675" s="30"/>
      <c r="D675" s="206"/>
      <c r="E675" s="206"/>
      <c r="F675" s="1"/>
      <c r="J675" s="1"/>
    </row>
    <row r="676" spans="3:10" ht="12" customHeight="1">
      <c r="C676" s="30"/>
      <c r="D676" s="206"/>
      <c r="E676" s="206"/>
      <c r="F676" s="1"/>
      <c r="J676" s="1"/>
    </row>
    <row r="677" spans="3:10" ht="145.5" customHeight="1">
      <c r="C677" s="30"/>
      <c r="D677" s="206"/>
      <c r="E677" s="206"/>
      <c r="F677" s="1"/>
      <c r="J677" s="1"/>
    </row>
    <row r="678" spans="3:10">
      <c r="C678" s="30"/>
      <c r="D678" s="206"/>
      <c r="E678" s="206"/>
      <c r="F678" s="1"/>
      <c r="J678" s="1"/>
    </row>
    <row r="679" spans="3:10">
      <c r="C679" s="30"/>
      <c r="D679" s="206"/>
      <c r="E679" s="206"/>
      <c r="F679" s="1"/>
      <c r="J679" s="1"/>
    </row>
    <row r="680" spans="3:10" ht="12" customHeight="1">
      <c r="C680" s="30"/>
      <c r="D680" s="206"/>
      <c r="E680" s="206"/>
      <c r="F680" s="1"/>
      <c r="J680" s="1"/>
    </row>
    <row r="681" spans="3:10">
      <c r="C681" s="30"/>
      <c r="D681" s="206"/>
      <c r="E681" s="206"/>
      <c r="F681" s="1"/>
      <c r="J681" s="1"/>
    </row>
    <row r="682" spans="3:10">
      <c r="C682" s="30"/>
      <c r="D682" s="206"/>
      <c r="E682" s="206"/>
      <c r="F682" s="1"/>
      <c r="J682" s="1"/>
    </row>
    <row r="683" spans="3:10">
      <c r="C683" s="30"/>
      <c r="D683" s="206"/>
      <c r="E683" s="206"/>
      <c r="F683" s="1"/>
      <c r="J683" s="1"/>
    </row>
    <row r="684" spans="3:10">
      <c r="C684" s="30"/>
      <c r="D684" s="206"/>
      <c r="E684" s="206"/>
      <c r="F684" s="1"/>
      <c r="J684" s="1"/>
    </row>
    <row r="685" spans="3:10">
      <c r="C685" s="30"/>
      <c r="D685" s="206"/>
      <c r="E685" s="206"/>
      <c r="F685" s="1"/>
      <c r="J685" s="1"/>
    </row>
    <row r="686" spans="3:10" ht="11.25" customHeight="1">
      <c r="C686" s="30"/>
      <c r="D686" s="206"/>
      <c r="E686" s="206"/>
      <c r="F686" s="1"/>
      <c r="J686" s="1"/>
    </row>
    <row r="687" spans="3:10">
      <c r="C687" s="30"/>
      <c r="D687" s="206"/>
      <c r="E687" s="206"/>
      <c r="F687" s="1"/>
      <c r="J687" s="1"/>
    </row>
    <row r="688" spans="3:10">
      <c r="C688" s="30"/>
      <c r="D688" s="206"/>
      <c r="E688" s="206"/>
      <c r="F688" s="1"/>
      <c r="J688" s="1"/>
    </row>
    <row r="689" spans="3:10">
      <c r="C689" s="30"/>
      <c r="D689" s="206"/>
      <c r="E689" s="206"/>
      <c r="F689" s="1"/>
      <c r="J689" s="1"/>
    </row>
    <row r="690" spans="3:10">
      <c r="C690" s="30"/>
      <c r="D690" s="206"/>
      <c r="E690" s="206"/>
      <c r="F690" s="1"/>
      <c r="J690" s="1"/>
    </row>
    <row r="691" spans="3:10">
      <c r="C691" s="30"/>
      <c r="D691" s="206"/>
      <c r="E691" s="206"/>
      <c r="F691" s="1"/>
      <c r="J691" s="1"/>
    </row>
    <row r="692" spans="3:10">
      <c r="C692" s="30"/>
      <c r="D692" s="206"/>
      <c r="E692" s="206"/>
      <c r="F692" s="1"/>
      <c r="J692" s="1"/>
    </row>
    <row r="693" spans="3:10" ht="12.75" customHeight="1">
      <c r="C693" s="30"/>
      <c r="D693" s="206"/>
      <c r="E693" s="206"/>
      <c r="F693" s="1"/>
      <c r="J693" s="1"/>
    </row>
    <row r="694" spans="3:10" ht="13.5" customHeight="1">
      <c r="C694" s="30"/>
      <c r="D694" s="206"/>
      <c r="E694" s="206"/>
      <c r="F694" s="1"/>
      <c r="J694" s="1"/>
    </row>
    <row r="695" spans="3:10" ht="12.75" customHeight="1">
      <c r="C695" s="30"/>
      <c r="D695" s="206"/>
      <c r="E695" s="206"/>
      <c r="F695" s="1"/>
      <c r="J695" s="1"/>
    </row>
    <row r="696" spans="3:10">
      <c r="C696" s="30"/>
      <c r="D696" s="206"/>
      <c r="E696" s="206"/>
      <c r="F696" s="1"/>
      <c r="J696" s="1"/>
    </row>
    <row r="697" spans="3:10" ht="12.75" customHeight="1">
      <c r="C697" s="30"/>
      <c r="D697" s="206"/>
      <c r="E697" s="206"/>
      <c r="F697" s="1"/>
      <c r="J697" s="1"/>
    </row>
    <row r="698" spans="3:10" ht="15" customHeight="1">
      <c r="C698" s="30"/>
      <c r="D698" s="206"/>
      <c r="E698" s="206"/>
      <c r="F698" s="1"/>
      <c r="J698" s="1"/>
    </row>
    <row r="699" spans="3:10">
      <c r="C699" s="30"/>
      <c r="D699" s="206"/>
      <c r="E699" s="206"/>
      <c r="F699" s="1"/>
      <c r="J699" s="1"/>
    </row>
    <row r="700" spans="3:10" ht="28.5" customHeight="1">
      <c r="C700" s="30"/>
      <c r="D700" s="206"/>
      <c r="E700" s="206"/>
      <c r="F700" s="1"/>
      <c r="J700" s="1"/>
    </row>
    <row r="701" spans="3:10" ht="14.25" customHeight="1">
      <c r="C701" s="30"/>
      <c r="D701" s="206"/>
      <c r="E701" s="206"/>
      <c r="F701" s="1"/>
      <c r="J701" s="1"/>
    </row>
    <row r="702" spans="3:10" ht="27" customHeight="1">
      <c r="C702" s="30"/>
      <c r="D702" s="206"/>
      <c r="E702" s="206"/>
      <c r="F702" s="1"/>
      <c r="J702" s="1"/>
    </row>
    <row r="703" spans="3:10">
      <c r="C703" s="30"/>
      <c r="D703" s="206"/>
      <c r="E703" s="206"/>
      <c r="F703" s="1"/>
      <c r="J703" s="1"/>
    </row>
    <row r="704" spans="3:10">
      <c r="C704" s="30"/>
      <c r="D704" s="206"/>
      <c r="E704" s="206"/>
      <c r="F704" s="1"/>
      <c r="J704" s="1"/>
    </row>
    <row r="705" spans="3:10" ht="53.25" customHeight="1">
      <c r="C705" s="30"/>
      <c r="D705" s="206"/>
      <c r="E705" s="206"/>
      <c r="F705" s="1"/>
      <c r="J705" s="1"/>
    </row>
    <row r="706" spans="3:10">
      <c r="C706" s="30"/>
      <c r="D706" s="206"/>
      <c r="E706" s="206"/>
      <c r="F706" s="1"/>
      <c r="J706" s="1"/>
    </row>
    <row r="707" spans="3:10">
      <c r="C707" s="30"/>
      <c r="D707" s="206"/>
      <c r="E707" s="206"/>
      <c r="F707" s="1"/>
      <c r="J707" s="1"/>
    </row>
    <row r="708" spans="3:10">
      <c r="C708" s="30"/>
      <c r="D708" s="206"/>
      <c r="E708" s="206"/>
      <c r="F708" s="1"/>
      <c r="J708" s="1"/>
    </row>
    <row r="709" spans="3:10">
      <c r="C709" s="30"/>
      <c r="D709" s="206"/>
      <c r="E709" s="206"/>
      <c r="F709" s="1"/>
      <c r="J709" s="1"/>
    </row>
    <row r="710" spans="3:10">
      <c r="C710" s="30"/>
      <c r="D710" s="206"/>
      <c r="E710" s="206"/>
      <c r="F710" s="1"/>
      <c r="J710" s="1"/>
    </row>
    <row r="711" spans="3:10">
      <c r="C711" s="30"/>
      <c r="D711" s="206"/>
      <c r="E711" s="206"/>
      <c r="F711" s="1"/>
      <c r="J711" s="1"/>
    </row>
    <row r="712" spans="3:10">
      <c r="C712" s="30"/>
      <c r="D712" s="206"/>
      <c r="E712" s="206"/>
      <c r="F712" s="1"/>
      <c r="J712" s="1"/>
    </row>
    <row r="713" spans="3:10">
      <c r="C713" s="30"/>
      <c r="D713" s="206"/>
      <c r="E713" s="206"/>
      <c r="F713" s="1"/>
      <c r="J713" s="1"/>
    </row>
    <row r="714" spans="3:10">
      <c r="C714" s="30"/>
      <c r="D714" s="206"/>
      <c r="E714" s="206"/>
      <c r="F714" s="1"/>
      <c r="J714" s="1"/>
    </row>
    <row r="715" spans="3:10">
      <c r="C715" s="30"/>
      <c r="D715" s="206"/>
      <c r="E715" s="206"/>
      <c r="F715" s="1"/>
      <c r="J715" s="1"/>
    </row>
    <row r="716" spans="3:10">
      <c r="C716" s="30"/>
      <c r="D716" s="206"/>
      <c r="E716" s="206"/>
      <c r="F716" s="1"/>
      <c r="J716" s="1"/>
    </row>
    <row r="717" spans="3:10">
      <c r="C717" s="30"/>
      <c r="D717" s="206"/>
      <c r="E717" s="206"/>
      <c r="F717" s="1"/>
      <c r="J717" s="1"/>
    </row>
    <row r="718" spans="3:10">
      <c r="C718" s="30"/>
      <c r="D718" s="206"/>
      <c r="E718" s="206"/>
      <c r="F718" s="1"/>
      <c r="J718" s="1"/>
    </row>
    <row r="719" spans="3:10">
      <c r="C719" s="30"/>
      <c r="D719" s="206"/>
      <c r="E719" s="206"/>
      <c r="F719" s="1"/>
      <c r="J719" s="1"/>
    </row>
    <row r="720" spans="3:10">
      <c r="C720" s="30"/>
      <c r="D720" s="206"/>
      <c r="E720" s="206"/>
      <c r="F720" s="1"/>
      <c r="J720" s="1"/>
    </row>
    <row r="721" spans="3:10">
      <c r="C721" s="30"/>
      <c r="D721" s="206"/>
      <c r="E721" s="206"/>
      <c r="F721" s="1"/>
      <c r="J721" s="1"/>
    </row>
    <row r="722" spans="3:10">
      <c r="C722" s="30"/>
      <c r="D722" s="206"/>
      <c r="E722" s="206"/>
      <c r="F722" s="1"/>
      <c r="J722" s="1"/>
    </row>
    <row r="723" spans="3:10">
      <c r="C723" s="30"/>
      <c r="D723" s="206"/>
      <c r="E723" s="206"/>
      <c r="F723" s="1"/>
      <c r="J723" s="1"/>
    </row>
    <row r="724" spans="3:10">
      <c r="C724" s="30"/>
      <c r="D724" s="206"/>
      <c r="E724" s="206"/>
      <c r="F724" s="1"/>
      <c r="J724" s="1"/>
    </row>
    <row r="725" spans="3:10" ht="15" customHeight="1">
      <c r="C725" s="30"/>
      <c r="D725" s="206"/>
      <c r="E725" s="206"/>
      <c r="F725" s="1"/>
      <c r="J725" s="1"/>
    </row>
    <row r="726" spans="3:10">
      <c r="C726" s="30"/>
      <c r="D726" s="206"/>
      <c r="E726" s="206"/>
      <c r="F726" s="1"/>
      <c r="J726" s="1"/>
    </row>
    <row r="727" spans="3:10">
      <c r="C727" s="30"/>
      <c r="D727" s="206"/>
      <c r="E727" s="206"/>
      <c r="F727" s="1"/>
      <c r="J727" s="1"/>
    </row>
    <row r="728" spans="3:10">
      <c r="C728" s="30"/>
      <c r="D728" s="206"/>
      <c r="E728" s="206"/>
      <c r="F728" s="1"/>
      <c r="J728" s="1"/>
    </row>
    <row r="729" spans="3:10">
      <c r="C729" s="30"/>
      <c r="D729" s="206"/>
      <c r="E729" s="206"/>
      <c r="F729" s="1"/>
      <c r="J729" s="1"/>
    </row>
    <row r="730" spans="3:10">
      <c r="C730" s="30"/>
      <c r="D730" s="206"/>
      <c r="E730" s="206"/>
      <c r="F730" s="1"/>
      <c r="J730" s="1"/>
    </row>
    <row r="731" spans="3:10">
      <c r="C731" s="30"/>
      <c r="D731" s="206"/>
      <c r="E731" s="206"/>
      <c r="F731" s="1"/>
      <c r="J731" s="1"/>
    </row>
    <row r="732" spans="3:10">
      <c r="C732" s="30"/>
      <c r="D732" s="206"/>
      <c r="E732" s="206"/>
      <c r="F732" s="1"/>
      <c r="J732" s="1"/>
    </row>
    <row r="733" spans="3:10">
      <c r="C733" s="30"/>
      <c r="D733" s="206"/>
      <c r="E733" s="206"/>
      <c r="F733" s="1"/>
      <c r="J733" s="1"/>
    </row>
    <row r="734" spans="3:10" ht="12" customHeight="1">
      <c r="C734" s="30"/>
      <c r="D734" s="206"/>
      <c r="E734" s="206"/>
      <c r="F734" s="1"/>
      <c r="J734" s="1"/>
    </row>
    <row r="735" spans="3:10" ht="12" customHeight="1">
      <c r="C735" s="30"/>
      <c r="D735" s="206"/>
      <c r="E735" s="206"/>
      <c r="F735" s="1"/>
      <c r="J735" s="1"/>
    </row>
    <row r="736" spans="3:10" ht="12" customHeight="1">
      <c r="C736" s="30"/>
      <c r="D736" s="206"/>
      <c r="E736" s="206"/>
      <c r="F736" s="1"/>
      <c r="J736" s="1"/>
    </row>
    <row r="737" spans="3:10" ht="14.25" customHeight="1">
      <c r="C737" s="30"/>
      <c r="D737" s="206"/>
      <c r="E737" s="206"/>
      <c r="F737" s="1"/>
      <c r="J737" s="1"/>
    </row>
    <row r="738" spans="3:10" ht="14.25" customHeight="1">
      <c r="C738" s="30"/>
      <c r="D738" s="206"/>
      <c r="E738" s="206"/>
      <c r="F738" s="1"/>
      <c r="J738" s="1"/>
    </row>
    <row r="739" spans="3:10" ht="52.5" customHeight="1">
      <c r="C739" s="30"/>
      <c r="D739" s="206"/>
      <c r="E739" s="206"/>
      <c r="F739" s="1"/>
      <c r="J739" s="1"/>
    </row>
    <row r="740" spans="3:10">
      <c r="C740" s="30"/>
      <c r="D740" s="206"/>
      <c r="E740" s="206"/>
      <c r="F740" s="1"/>
      <c r="J740" s="1"/>
    </row>
    <row r="741" spans="3:10">
      <c r="C741" s="30"/>
      <c r="D741" s="206"/>
      <c r="E741" s="206"/>
      <c r="F741" s="1"/>
      <c r="J741" s="1"/>
    </row>
    <row r="742" spans="3:10" ht="12.75" customHeight="1">
      <c r="C742" s="30"/>
      <c r="D742" s="206"/>
      <c r="E742" s="206"/>
      <c r="F742" s="1"/>
      <c r="J742" s="1"/>
    </row>
    <row r="743" spans="3:10" ht="12.75" customHeight="1">
      <c r="C743" s="30"/>
      <c r="D743" s="206"/>
      <c r="E743" s="206"/>
      <c r="F743" s="1"/>
      <c r="J743" s="1"/>
    </row>
    <row r="744" spans="3:10">
      <c r="C744" s="30"/>
      <c r="D744" s="206"/>
      <c r="E744" s="206"/>
      <c r="F744" s="1"/>
      <c r="J744" s="1"/>
    </row>
    <row r="745" spans="3:10" ht="25.5" customHeight="1">
      <c r="C745" s="30"/>
      <c r="D745" s="206"/>
      <c r="E745" s="206"/>
      <c r="F745" s="1"/>
      <c r="J745" s="1"/>
    </row>
    <row r="746" spans="3:10" ht="63" customHeight="1">
      <c r="C746" s="30"/>
      <c r="D746" s="206"/>
      <c r="E746" s="206"/>
      <c r="F746" s="1"/>
      <c r="J746" s="1"/>
    </row>
    <row r="747" spans="3:10" ht="13.5" customHeight="1">
      <c r="C747" s="30"/>
      <c r="D747" s="206"/>
      <c r="E747" s="206"/>
      <c r="F747" s="1"/>
      <c r="J747" s="1"/>
    </row>
    <row r="748" spans="3:10" ht="13.5" customHeight="1">
      <c r="C748" s="30"/>
      <c r="D748" s="206"/>
      <c r="E748" s="206"/>
      <c r="F748" s="1"/>
      <c r="J748" s="1"/>
    </row>
    <row r="749" spans="3:10">
      <c r="C749" s="30"/>
      <c r="D749" s="206"/>
      <c r="E749" s="206"/>
      <c r="F749" s="1"/>
      <c r="J749" s="1"/>
    </row>
    <row r="750" spans="3:10">
      <c r="C750" s="30"/>
      <c r="D750" s="206"/>
      <c r="E750" s="206"/>
      <c r="F750" s="1"/>
      <c r="J750" s="1"/>
    </row>
    <row r="751" spans="3:10">
      <c r="C751" s="30"/>
      <c r="D751" s="206"/>
      <c r="E751" s="206"/>
      <c r="F751" s="1"/>
      <c r="J751" s="1"/>
    </row>
    <row r="752" spans="3:10">
      <c r="C752" s="30"/>
      <c r="D752" s="206"/>
      <c r="E752" s="206"/>
      <c r="F752" s="1"/>
      <c r="J752" s="1"/>
    </row>
    <row r="753" spans="3:10" ht="13.5" customHeight="1">
      <c r="C753" s="30"/>
      <c r="D753" s="206"/>
      <c r="E753" s="206"/>
      <c r="F753" s="1"/>
      <c r="J753" s="1"/>
    </row>
    <row r="754" spans="3:10" ht="27" customHeight="1">
      <c r="C754" s="30"/>
      <c r="D754" s="206"/>
      <c r="E754" s="206"/>
      <c r="F754" s="1"/>
      <c r="J754" s="1"/>
    </row>
    <row r="755" spans="3:10">
      <c r="C755" s="30"/>
      <c r="D755" s="206"/>
      <c r="E755" s="206"/>
      <c r="F755" s="1"/>
      <c r="J755" s="1"/>
    </row>
    <row r="756" spans="3:10">
      <c r="C756" s="30"/>
      <c r="D756" s="206"/>
      <c r="E756" s="206"/>
      <c r="F756" s="1"/>
      <c r="J756" s="1"/>
    </row>
    <row r="757" spans="3:10">
      <c r="C757" s="30"/>
      <c r="D757" s="206"/>
      <c r="E757" s="206"/>
      <c r="F757" s="1"/>
      <c r="J757" s="1"/>
    </row>
    <row r="758" spans="3:10">
      <c r="C758" s="30"/>
      <c r="D758" s="206"/>
      <c r="E758" s="206"/>
      <c r="F758" s="1"/>
      <c r="J758" s="1"/>
    </row>
    <row r="759" spans="3:10">
      <c r="C759" s="30"/>
      <c r="D759" s="206"/>
      <c r="E759" s="206"/>
      <c r="F759" s="1"/>
      <c r="J759" s="1"/>
    </row>
    <row r="760" spans="3:10">
      <c r="C760" s="30"/>
      <c r="D760" s="206"/>
      <c r="E760" s="206"/>
      <c r="F760" s="1"/>
      <c r="J760" s="1"/>
    </row>
    <row r="761" spans="3:10">
      <c r="C761" s="30"/>
      <c r="D761" s="206"/>
      <c r="E761" s="206"/>
      <c r="F761" s="1"/>
      <c r="J761" s="1"/>
    </row>
    <row r="762" spans="3:10">
      <c r="C762" s="30"/>
      <c r="D762" s="206"/>
      <c r="E762" s="206"/>
      <c r="F762" s="1"/>
      <c r="J762" s="1"/>
    </row>
    <row r="763" spans="3:10">
      <c r="C763" s="30"/>
      <c r="D763" s="206"/>
      <c r="E763" s="206"/>
      <c r="F763" s="1"/>
      <c r="J763" s="1"/>
    </row>
    <row r="764" spans="3:10" ht="14.25" customHeight="1">
      <c r="C764" s="30"/>
      <c r="D764" s="206"/>
      <c r="E764" s="206"/>
      <c r="F764" s="1"/>
      <c r="J764" s="1"/>
    </row>
    <row r="765" spans="3:10">
      <c r="C765" s="30"/>
      <c r="D765" s="206"/>
      <c r="E765" s="206"/>
      <c r="F765" s="1"/>
      <c r="J765" s="1"/>
    </row>
    <row r="766" spans="3:10" ht="90.75" customHeight="1">
      <c r="C766" s="30"/>
      <c r="D766" s="206"/>
      <c r="E766" s="206"/>
      <c r="F766" s="1"/>
      <c r="J766" s="1"/>
    </row>
    <row r="767" spans="3:10">
      <c r="C767" s="30"/>
      <c r="D767" s="206"/>
      <c r="E767" s="206"/>
      <c r="F767" s="1"/>
      <c r="J767" s="1"/>
    </row>
    <row r="768" spans="3:10" ht="13.5" customHeight="1">
      <c r="C768" s="30"/>
      <c r="D768" s="206"/>
      <c r="E768" s="206"/>
      <c r="F768" s="1"/>
      <c r="J768" s="1"/>
    </row>
    <row r="769" spans="3:10">
      <c r="C769" s="30"/>
      <c r="D769" s="206"/>
      <c r="E769" s="206"/>
      <c r="F769" s="1"/>
      <c r="J769" s="1"/>
    </row>
    <row r="770" spans="3:10" ht="26.25" customHeight="1">
      <c r="C770" s="30"/>
      <c r="D770" s="206"/>
      <c r="E770" s="206"/>
      <c r="F770" s="1"/>
      <c r="J770" s="1"/>
    </row>
    <row r="771" spans="3:10" ht="12" customHeight="1">
      <c r="C771" s="30"/>
      <c r="D771" s="206"/>
      <c r="E771" s="206"/>
      <c r="F771" s="1"/>
      <c r="J771" s="1"/>
    </row>
    <row r="772" spans="3:10" ht="13.5" customHeight="1">
      <c r="C772" s="30"/>
      <c r="D772" s="206"/>
      <c r="E772" s="206"/>
      <c r="F772" s="1"/>
      <c r="J772" s="1"/>
    </row>
    <row r="773" spans="3:10">
      <c r="C773" s="30"/>
      <c r="D773" s="206"/>
      <c r="E773" s="206"/>
      <c r="F773" s="1"/>
      <c r="J773" s="1"/>
    </row>
    <row r="774" spans="3:10">
      <c r="C774" s="30"/>
      <c r="D774" s="206"/>
      <c r="E774" s="206"/>
      <c r="F774" s="1"/>
      <c r="J774" s="1"/>
    </row>
    <row r="775" spans="3:10" ht="25.5" customHeight="1">
      <c r="C775" s="30"/>
      <c r="D775" s="206"/>
      <c r="E775" s="206"/>
      <c r="F775" s="1"/>
      <c r="J775" s="1"/>
    </row>
    <row r="776" spans="3:10">
      <c r="C776" s="30"/>
      <c r="D776" s="206"/>
      <c r="E776" s="206"/>
      <c r="F776" s="1"/>
      <c r="J776" s="1"/>
    </row>
    <row r="777" spans="3:10">
      <c r="C777" s="30"/>
      <c r="D777" s="206"/>
      <c r="E777" s="206"/>
      <c r="F777" s="1"/>
      <c r="J777" s="1"/>
    </row>
    <row r="778" spans="3:10">
      <c r="C778" s="30"/>
      <c r="D778" s="206"/>
      <c r="E778" s="206"/>
      <c r="F778" s="1"/>
      <c r="J778" s="1"/>
    </row>
    <row r="779" spans="3:10">
      <c r="C779" s="30"/>
      <c r="D779" s="206"/>
      <c r="E779" s="206"/>
      <c r="F779" s="1"/>
      <c r="J779" s="1"/>
    </row>
    <row r="780" spans="3:10">
      <c r="C780" s="1"/>
      <c r="D780" s="206"/>
      <c r="E780" s="206"/>
      <c r="F780" s="1"/>
      <c r="J780" s="1"/>
    </row>
    <row r="781" spans="3:10">
      <c r="C781" s="1"/>
      <c r="D781" s="206"/>
      <c r="E781" s="206"/>
      <c r="F781" s="1"/>
      <c r="J781" s="1"/>
    </row>
    <row r="782" spans="3:10">
      <c r="C782" s="1"/>
      <c r="D782" s="206"/>
      <c r="E782" s="206"/>
      <c r="F782" s="1"/>
      <c r="J782" s="1"/>
    </row>
    <row r="783" spans="3:10">
      <c r="C783" s="1"/>
      <c r="D783" s="206"/>
      <c r="E783" s="206"/>
      <c r="F783" s="1"/>
      <c r="J783" s="1"/>
    </row>
    <row r="784" spans="3:10">
      <c r="C784" s="1"/>
      <c r="D784" s="206"/>
      <c r="E784" s="206"/>
      <c r="F784" s="1"/>
      <c r="J784" s="1"/>
    </row>
    <row r="785" spans="3:10">
      <c r="C785" s="1"/>
      <c r="D785" s="206"/>
      <c r="E785" s="206"/>
      <c r="F785" s="1"/>
      <c r="J785" s="1"/>
    </row>
    <row r="786" spans="3:10">
      <c r="C786" s="1"/>
      <c r="D786" s="206"/>
      <c r="E786" s="206"/>
      <c r="F786" s="1"/>
      <c r="J786" s="1"/>
    </row>
    <row r="787" spans="3:10">
      <c r="C787" s="1"/>
      <c r="D787" s="206"/>
      <c r="E787" s="206"/>
      <c r="F787" s="1"/>
      <c r="J787" s="1"/>
    </row>
    <row r="788" spans="3:10">
      <c r="C788" s="1"/>
      <c r="D788" s="206"/>
      <c r="E788" s="206"/>
      <c r="F788" s="1"/>
      <c r="J788" s="1"/>
    </row>
    <row r="789" spans="3:10">
      <c r="C789" s="1"/>
      <c r="D789" s="206"/>
      <c r="E789" s="206"/>
      <c r="F789" s="1"/>
      <c r="J789" s="1"/>
    </row>
    <row r="790" spans="3:10">
      <c r="C790" s="1"/>
      <c r="D790" s="206"/>
      <c r="E790" s="206"/>
      <c r="F790" s="1"/>
      <c r="J790" s="1"/>
    </row>
    <row r="791" spans="3:10">
      <c r="C791" s="30"/>
      <c r="D791" s="206"/>
      <c r="E791" s="206"/>
      <c r="F791" s="1"/>
      <c r="J791" s="1"/>
    </row>
    <row r="792" spans="3:10">
      <c r="C792" s="30"/>
      <c r="D792" s="206"/>
      <c r="E792" s="206"/>
      <c r="F792" s="1"/>
      <c r="J792" s="1"/>
    </row>
    <row r="793" spans="3:10">
      <c r="C793" s="30"/>
      <c r="D793" s="206"/>
      <c r="E793" s="206"/>
      <c r="F793" s="1"/>
      <c r="J793" s="1"/>
    </row>
    <row r="794" spans="3:10" ht="42" customHeight="1">
      <c r="C794" s="30"/>
      <c r="D794" s="206"/>
      <c r="E794" s="206"/>
      <c r="F794" s="1"/>
      <c r="J794" s="1"/>
    </row>
    <row r="795" spans="3:10">
      <c r="C795" s="30"/>
      <c r="D795" s="206"/>
      <c r="E795" s="206"/>
      <c r="F795" s="1"/>
      <c r="J795" s="1"/>
    </row>
    <row r="796" spans="3:10">
      <c r="C796" s="30"/>
      <c r="D796" s="206"/>
      <c r="E796" s="206"/>
      <c r="F796" s="1"/>
      <c r="J796" s="1"/>
    </row>
    <row r="797" spans="3:10">
      <c r="C797" s="30"/>
      <c r="D797" s="206"/>
      <c r="E797" s="206"/>
      <c r="F797" s="1"/>
      <c r="J797" s="1"/>
    </row>
    <row r="798" spans="3:10">
      <c r="C798" s="30"/>
      <c r="D798" s="206"/>
      <c r="E798" s="206"/>
      <c r="F798" s="1"/>
      <c r="J798" s="1"/>
    </row>
    <row r="799" spans="3:10">
      <c r="C799" s="30"/>
      <c r="D799" s="206"/>
      <c r="E799" s="206"/>
      <c r="F799" s="1"/>
      <c r="J799" s="1"/>
    </row>
    <row r="800" spans="3:10">
      <c r="C800" s="30"/>
      <c r="D800" s="206"/>
      <c r="E800" s="206"/>
      <c r="F800" s="1"/>
      <c r="J800" s="1"/>
    </row>
    <row r="801" spans="3:10">
      <c r="C801" s="30"/>
      <c r="D801" s="206"/>
      <c r="E801" s="206"/>
      <c r="F801" s="1"/>
      <c r="J801" s="1"/>
    </row>
    <row r="802" spans="3:10" ht="14.25" customHeight="1">
      <c r="C802" s="30"/>
      <c r="D802" s="206"/>
      <c r="E802" s="206"/>
      <c r="F802" s="1"/>
      <c r="J802" s="1"/>
    </row>
    <row r="803" spans="3:10" ht="12.75" customHeight="1">
      <c r="C803" s="30"/>
      <c r="D803" s="206"/>
      <c r="E803" s="206"/>
      <c r="F803" s="1"/>
      <c r="J803" s="1"/>
    </row>
    <row r="804" spans="3:10" ht="15" customHeight="1">
      <c r="C804" s="30"/>
      <c r="D804" s="206"/>
      <c r="E804" s="206"/>
      <c r="F804" s="1"/>
      <c r="J804" s="1"/>
    </row>
    <row r="805" spans="3:10">
      <c r="C805" s="30"/>
      <c r="D805" s="206"/>
      <c r="E805" s="206"/>
      <c r="F805" s="1"/>
      <c r="J805" s="1"/>
    </row>
    <row r="806" spans="3:10">
      <c r="C806" s="30"/>
      <c r="D806" s="206"/>
      <c r="E806" s="206"/>
      <c r="F806" s="1"/>
      <c r="J806" s="1"/>
    </row>
    <row r="807" spans="3:10">
      <c r="C807" s="30"/>
      <c r="D807" s="206"/>
      <c r="E807" s="206"/>
      <c r="F807" s="1"/>
      <c r="J807" s="1"/>
    </row>
    <row r="808" spans="3:10">
      <c r="C808" s="30"/>
      <c r="D808" s="206"/>
      <c r="E808" s="206"/>
      <c r="F808" s="1"/>
      <c r="J808" s="1"/>
    </row>
    <row r="809" spans="3:10" ht="15" customHeight="1">
      <c r="C809" s="30"/>
      <c r="D809" s="206"/>
      <c r="E809" s="206"/>
      <c r="F809" s="1"/>
      <c r="J809" s="1"/>
    </row>
    <row r="810" spans="3:10" ht="213.75" customHeight="1">
      <c r="C810" s="30"/>
      <c r="D810" s="206"/>
      <c r="E810" s="206"/>
      <c r="F810" s="1"/>
      <c r="J810" s="1"/>
    </row>
    <row r="811" spans="3:10">
      <c r="C811" s="30"/>
      <c r="D811" s="206"/>
      <c r="E811" s="206"/>
      <c r="F811" s="1"/>
      <c r="J811" s="1"/>
    </row>
    <row r="812" spans="3:10">
      <c r="C812" s="30"/>
      <c r="D812" s="206"/>
      <c r="E812" s="206"/>
      <c r="F812" s="1"/>
      <c r="J812" s="1"/>
    </row>
    <row r="813" spans="3:10">
      <c r="C813" s="30"/>
      <c r="D813" s="206"/>
      <c r="E813" s="206"/>
      <c r="F813" s="1"/>
      <c r="J813" s="1"/>
    </row>
    <row r="814" spans="3:10">
      <c r="C814" s="30"/>
      <c r="D814" s="206"/>
      <c r="E814" s="206"/>
      <c r="F814" s="1"/>
      <c r="J814" s="1"/>
    </row>
    <row r="815" spans="3:10">
      <c r="C815" s="30"/>
      <c r="D815" s="206"/>
      <c r="E815" s="206"/>
      <c r="F815" s="1"/>
      <c r="J815" s="1"/>
    </row>
    <row r="816" spans="3:10">
      <c r="C816" s="30"/>
      <c r="D816" s="206"/>
      <c r="E816" s="206"/>
      <c r="F816" s="1"/>
      <c r="J816" s="1"/>
    </row>
    <row r="817" spans="3:10">
      <c r="C817" s="30"/>
      <c r="D817" s="206"/>
      <c r="E817" s="206"/>
      <c r="F817" s="1"/>
      <c r="J817" s="1"/>
    </row>
    <row r="818" spans="3:10">
      <c r="C818" s="30"/>
      <c r="D818" s="206"/>
      <c r="E818" s="206"/>
      <c r="F818" s="1"/>
      <c r="J818" s="1"/>
    </row>
    <row r="819" spans="3:10">
      <c r="C819" s="30"/>
      <c r="D819" s="206"/>
      <c r="E819" s="206"/>
      <c r="F819" s="1"/>
      <c r="J819" s="1"/>
    </row>
    <row r="820" spans="3:10">
      <c r="C820" s="30"/>
      <c r="D820" s="206"/>
      <c r="E820" s="206"/>
      <c r="F820" s="1"/>
      <c r="J820" s="1"/>
    </row>
    <row r="821" spans="3:10" ht="27" customHeight="1">
      <c r="C821" s="30"/>
      <c r="D821" s="206"/>
      <c r="E821" s="206"/>
      <c r="F821" s="1"/>
      <c r="J821" s="1"/>
    </row>
    <row r="822" spans="3:10">
      <c r="C822" s="30"/>
      <c r="D822" s="206"/>
      <c r="E822" s="206"/>
      <c r="F822" s="1"/>
      <c r="J822" s="1"/>
    </row>
    <row r="823" spans="3:10">
      <c r="C823" s="30"/>
      <c r="D823" s="206"/>
      <c r="E823" s="206"/>
      <c r="F823" s="1"/>
      <c r="J823" s="1"/>
    </row>
    <row r="824" spans="3:10">
      <c r="C824" s="30"/>
      <c r="D824" s="206"/>
      <c r="E824" s="206"/>
      <c r="F824" s="1"/>
      <c r="J824" s="1"/>
    </row>
    <row r="825" spans="3:10">
      <c r="C825" s="30"/>
      <c r="D825" s="206"/>
      <c r="E825" s="206"/>
      <c r="F825" s="1"/>
      <c r="J825" s="1"/>
    </row>
    <row r="826" spans="3:10">
      <c r="C826" s="30"/>
      <c r="D826" s="206"/>
      <c r="E826" s="206"/>
      <c r="F826" s="1"/>
      <c r="J826" s="1"/>
    </row>
    <row r="827" spans="3:10">
      <c r="C827" s="30"/>
      <c r="D827" s="206"/>
      <c r="E827" s="206"/>
      <c r="F827" s="1"/>
      <c r="J827" s="1"/>
    </row>
    <row r="828" spans="3:10">
      <c r="C828" s="30"/>
      <c r="D828" s="206"/>
      <c r="E828" s="206"/>
      <c r="F828" s="1"/>
      <c r="J828" s="1"/>
    </row>
    <row r="829" spans="3:10">
      <c r="C829" s="30"/>
      <c r="D829" s="206"/>
      <c r="E829" s="206"/>
      <c r="F829" s="1"/>
      <c r="J829" s="1"/>
    </row>
    <row r="830" spans="3:10">
      <c r="C830" s="30"/>
      <c r="D830" s="206"/>
      <c r="E830" s="206"/>
      <c r="F830" s="1"/>
      <c r="J830" s="1"/>
    </row>
    <row r="831" spans="3:10">
      <c r="C831" s="30"/>
      <c r="D831" s="206"/>
      <c r="E831" s="206"/>
      <c r="F831" s="1"/>
      <c r="J831" s="1"/>
    </row>
    <row r="832" spans="3:10">
      <c r="C832" s="30"/>
      <c r="D832" s="206"/>
      <c r="E832" s="206"/>
      <c r="F832" s="1"/>
      <c r="J832" s="1"/>
    </row>
    <row r="833" spans="3:10">
      <c r="C833" s="30"/>
      <c r="D833" s="206"/>
      <c r="E833" s="206"/>
      <c r="F833" s="1"/>
      <c r="J833" s="1"/>
    </row>
    <row r="834" spans="3:10">
      <c r="C834" s="30"/>
      <c r="D834" s="206"/>
      <c r="E834" s="206"/>
      <c r="F834" s="1"/>
      <c r="J834" s="1"/>
    </row>
    <row r="835" spans="3:10">
      <c r="C835" s="30"/>
      <c r="D835" s="206"/>
      <c r="E835" s="206"/>
      <c r="F835" s="1"/>
      <c r="J835" s="1"/>
    </row>
    <row r="836" spans="3:10">
      <c r="C836" s="30"/>
      <c r="D836" s="206"/>
      <c r="E836" s="206"/>
      <c r="F836" s="1"/>
      <c r="J836" s="1"/>
    </row>
    <row r="837" spans="3:10">
      <c r="C837" s="30"/>
      <c r="D837" s="206"/>
      <c r="E837" s="206"/>
      <c r="F837" s="1"/>
      <c r="J837" s="1"/>
    </row>
    <row r="838" spans="3:10">
      <c r="C838" s="30"/>
      <c r="D838" s="206"/>
      <c r="E838" s="206"/>
      <c r="F838" s="1"/>
      <c r="J838" s="1"/>
    </row>
    <row r="839" spans="3:10">
      <c r="C839" s="30"/>
      <c r="D839" s="206"/>
      <c r="E839" s="206"/>
      <c r="F839" s="1"/>
      <c r="J839" s="1"/>
    </row>
    <row r="840" spans="3:10">
      <c r="C840" s="30"/>
      <c r="D840" s="206"/>
      <c r="E840" s="206"/>
      <c r="F840" s="1"/>
      <c r="J840" s="1"/>
    </row>
    <row r="841" spans="3:10">
      <c r="C841" s="30"/>
      <c r="D841" s="206"/>
      <c r="E841" s="206"/>
      <c r="F841" s="1"/>
      <c r="J841" s="1"/>
    </row>
    <row r="842" spans="3:10">
      <c r="C842" s="30"/>
      <c r="D842" s="206"/>
      <c r="E842" s="206"/>
      <c r="F842" s="1"/>
      <c r="J842" s="1"/>
    </row>
    <row r="843" spans="3:10">
      <c r="C843" s="30"/>
      <c r="D843" s="206"/>
      <c r="E843" s="206"/>
      <c r="F843" s="1"/>
      <c r="J843" s="1"/>
    </row>
    <row r="844" spans="3:10">
      <c r="C844" s="30"/>
      <c r="D844" s="206"/>
      <c r="E844" s="206"/>
      <c r="F844" s="1"/>
      <c r="J844" s="1"/>
    </row>
    <row r="845" spans="3:10">
      <c r="C845" s="30"/>
      <c r="D845" s="206"/>
      <c r="E845" s="206"/>
      <c r="F845" s="1"/>
      <c r="J845" s="1"/>
    </row>
    <row r="846" spans="3:10">
      <c r="C846" s="30"/>
      <c r="D846" s="206"/>
      <c r="E846" s="206"/>
      <c r="F846" s="1"/>
      <c r="J846" s="1"/>
    </row>
    <row r="847" spans="3:10">
      <c r="C847" s="30"/>
      <c r="D847" s="206"/>
      <c r="E847" s="206"/>
      <c r="F847" s="1"/>
      <c r="J847" s="1"/>
    </row>
    <row r="848" spans="3:10">
      <c r="C848" s="30"/>
      <c r="D848" s="206"/>
      <c r="E848" s="206"/>
      <c r="F848" s="1"/>
      <c r="J848" s="1"/>
    </row>
    <row r="849" spans="3:10">
      <c r="C849" s="30"/>
      <c r="D849" s="206"/>
      <c r="E849" s="206"/>
      <c r="F849" s="1"/>
      <c r="J849" s="1"/>
    </row>
    <row r="850" spans="3:10">
      <c r="C850" s="30"/>
      <c r="D850" s="206"/>
      <c r="E850" s="206"/>
      <c r="F850" s="1"/>
      <c r="J850" s="1"/>
    </row>
    <row r="851" spans="3:10">
      <c r="C851" s="30"/>
      <c r="D851" s="206"/>
      <c r="E851" s="206"/>
      <c r="F851" s="1"/>
      <c r="J851" s="1"/>
    </row>
    <row r="852" spans="3:10">
      <c r="C852" s="30"/>
      <c r="D852" s="206"/>
      <c r="E852" s="206"/>
      <c r="F852" s="1"/>
      <c r="J852" s="1"/>
    </row>
    <row r="853" spans="3:10">
      <c r="C853" s="30"/>
      <c r="D853" s="206"/>
      <c r="E853" s="206"/>
      <c r="F853" s="1"/>
      <c r="J853" s="1"/>
    </row>
    <row r="854" spans="3:10">
      <c r="C854" s="30"/>
      <c r="D854" s="206"/>
      <c r="E854" s="206"/>
      <c r="F854" s="1"/>
      <c r="J854" s="1"/>
    </row>
    <row r="855" spans="3:10">
      <c r="C855" s="30"/>
      <c r="D855" s="206"/>
      <c r="E855" s="206"/>
      <c r="F855" s="1"/>
      <c r="J855" s="1"/>
    </row>
    <row r="856" spans="3:10">
      <c r="C856" s="30"/>
      <c r="D856" s="206"/>
      <c r="E856" s="206"/>
      <c r="F856" s="1"/>
      <c r="J856" s="1"/>
    </row>
    <row r="857" spans="3:10">
      <c r="C857" s="30"/>
      <c r="D857" s="206"/>
      <c r="E857" s="206"/>
      <c r="F857" s="1"/>
      <c r="J857" s="1"/>
    </row>
    <row r="858" spans="3:10">
      <c r="C858" s="30"/>
      <c r="D858" s="206"/>
      <c r="E858" s="206"/>
      <c r="F858" s="1"/>
      <c r="J858" s="1"/>
    </row>
    <row r="859" spans="3:10">
      <c r="C859" s="30"/>
      <c r="D859" s="206"/>
      <c r="E859" s="206"/>
      <c r="F859" s="1"/>
      <c r="J859" s="1"/>
    </row>
    <row r="860" spans="3:10">
      <c r="C860" s="30"/>
      <c r="D860" s="206"/>
      <c r="E860" s="206"/>
      <c r="F860" s="1"/>
      <c r="J860" s="1"/>
    </row>
    <row r="861" spans="3:10" ht="78" customHeight="1">
      <c r="C861" s="30"/>
      <c r="D861" s="206"/>
      <c r="E861" s="206"/>
      <c r="F861" s="1"/>
      <c r="J861" s="1"/>
    </row>
    <row r="862" spans="3:10">
      <c r="C862" s="30"/>
      <c r="D862" s="206"/>
      <c r="E862" s="206"/>
      <c r="F862" s="1"/>
      <c r="J862" s="1"/>
    </row>
    <row r="863" spans="3:10">
      <c r="C863" s="30"/>
      <c r="D863" s="206"/>
      <c r="E863" s="206"/>
      <c r="F863" s="1"/>
      <c r="J863" s="1"/>
    </row>
    <row r="864" spans="3:10">
      <c r="C864" s="30"/>
      <c r="D864" s="206"/>
      <c r="E864" s="206"/>
      <c r="F864" s="1"/>
      <c r="J864" s="1"/>
    </row>
    <row r="865" spans="3:10">
      <c r="C865" s="30"/>
      <c r="D865" s="206"/>
      <c r="E865" s="206"/>
      <c r="F865" s="1"/>
      <c r="J865" s="1"/>
    </row>
    <row r="866" spans="3:10">
      <c r="C866" s="30"/>
      <c r="D866" s="206"/>
      <c r="E866" s="206"/>
      <c r="F866" s="1"/>
      <c r="J866" s="1"/>
    </row>
    <row r="867" spans="3:10">
      <c r="C867" s="30"/>
      <c r="D867" s="206"/>
      <c r="E867" s="206"/>
      <c r="F867" s="1"/>
      <c r="J867" s="1"/>
    </row>
    <row r="868" spans="3:10">
      <c r="C868" s="30"/>
      <c r="D868" s="206"/>
      <c r="E868" s="206"/>
      <c r="F868" s="1"/>
      <c r="J868" s="1"/>
    </row>
    <row r="869" spans="3:10">
      <c r="C869" s="30"/>
      <c r="D869" s="206"/>
      <c r="E869" s="206"/>
      <c r="F869" s="1"/>
      <c r="J869" s="1"/>
    </row>
    <row r="870" spans="3:10">
      <c r="C870" s="30"/>
      <c r="D870" s="206"/>
      <c r="E870" s="206"/>
      <c r="F870" s="1"/>
      <c r="J870" s="1"/>
    </row>
    <row r="871" spans="3:10">
      <c r="C871" s="30"/>
      <c r="D871" s="206"/>
      <c r="E871" s="206"/>
      <c r="F871" s="1"/>
      <c r="J871" s="1"/>
    </row>
    <row r="872" spans="3:10">
      <c r="C872" s="30"/>
      <c r="D872" s="206"/>
      <c r="E872" s="206"/>
      <c r="F872" s="1"/>
      <c r="J872" s="1"/>
    </row>
    <row r="873" spans="3:10">
      <c r="C873" s="30"/>
      <c r="D873" s="206"/>
      <c r="E873" s="206"/>
      <c r="F873" s="1"/>
      <c r="J873" s="1"/>
    </row>
    <row r="874" spans="3:10">
      <c r="C874" s="30"/>
      <c r="D874" s="206"/>
      <c r="E874" s="206"/>
      <c r="F874" s="1"/>
      <c r="J874" s="1"/>
    </row>
    <row r="875" spans="3:10">
      <c r="C875" s="30"/>
      <c r="D875" s="206"/>
      <c r="E875" s="206"/>
      <c r="F875" s="1"/>
      <c r="J875" s="1"/>
    </row>
    <row r="876" spans="3:10">
      <c r="C876" s="30"/>
      <c r="D876" s="206"/>
      <c r="E876" s="206"/>
      <c r="F876" s="1"/>
      <c r="J876" s="1"/>
    </row>
    <row r="877" spans="3:10">
      <c r="C877" s="30"/>
      <c r="D877" s="206"/>
      <c r="E877" s="206"/>
      <c r="F877" s="1"/>
      <c r="J877" s="1"/>
    </row>
    <row r="878" spans="3:10">
      <c r="C878" s="30"/>
      <c r="D878" s="206"/>
      <c r="E878" s="206"/>
      <c r="F878" s="1"/>
      <c r="J878" s="1"/>
    </row>
    <row r="879" spans="3:10">
      <c r="C879" s="30"/>
      <c r="D879" s="206"/>
      <c r="E879" s="206"/>
      <c r="F879" s="1"/>
      <c r="J879" s="1"/>
    </row>
    <row r="880" spans="3:10">
      <c r="C880" s="30"/>
      <c r="D880" s="206"/>
      <c r="E880" s="206"/>
      <c r="F880" s="1"/>
      <c r="J880" s="1"/>
    </row>
    <row r="881" spans="3:10">
      <c r="C881" s="30"/>
      <c r="D881" s="206"/>
      <c r="E881" s="206"/>
      <c r="F881" s="1"/>
      <c r="J881" s="1"/>
    </row>
    <row r="882" spans="3:10">
      <c r="C882" s="30"/>
      <c r="D882" s="206"/>
      <c r="E882" s="206"/>
      <c r="F882" s="1"/>
      <c r="J882" s="1"/>
    </row>
    <row r="883" spans="3:10">
      <c r="C883" s="30"/>
      <c r="D883" s="206"/>
      <c r="E883" s="206"/>
      <c r="F883" s="1"/>
      <c r="J883" s="1"/>
    </row>
    <row r="884" spans="3:10">
      <c r="C884" s="30"/>
      <c r="D884" s="206"/>
      <c r="E884" s="206"/>
      <c r="F884" s="1"/>
      <c r="J884" s="1"/>
    </row>
    <row r="885" spans="3:10">
      <c r="C885" s="30"/>
      <c r="D885" s="206"/>
      <c r="E885" s="206"/>
      <c r="F885" s="1"/>
      <c r="J885" s="1"/>
    </row>
    <row r="886" spans="3:10">
      <c r="C886" s="30"/>
      <c r="D886" s="206"/>
      <c r="E886" s="206"/>
      <c r="F886" s="1"/>
    </row>
    <row r="887" spans="3:10">
      <c r="C887" s="30"/>
      <c r="D887" s="206"/>
      <c r="E887" s="206"/>
      <c r="F887" s="1"/>
    </row>
    <row r="888" spans="3:10">
      <c r="C888" s="30"/>
      <c r="D888" s="206"/>
      <c r="E888" s="206"/>
      <c r="F888" s="1"/>
    </row>
    <row r="889" spans="3:10">
      <c r="C889" s="30"/>
      <c r="D889" s="206"/>
      <c r="E889" s="206"/>
      <c r="F889" s="1"/>
    </row>
    <row r="890" spans="3:10">
      <c r="C890" s="30"/>
      <c r="D890" s="206"/>
      <c r="E890" s="206"/>
      <c r="F890" s="1"/>
    </row>
    <row r="891" spans="3:10">
      <c r="C891" s="30"/>
      <c r="D891" s="206"/>
      <c r="E891" s="206"/>
      <c r="F891" s="1"/>
    </row>
    <row r="892" spans="3:10">
      <c r="C892" s="30"/>
      <c r="D892" s="206"/>
      <c r="E892" s="206"/>
      <c r="F892" s="1"/>
    </row>
    <row r="893" spans="3:10">
      <c r="C893" s="30"/>
      <c r="D893" s="206"/>
      <c r="E893" s="206"/>
      <c r="F893" s="1"/>
    </row>
    <row r="894" spans="3:10">
      <c r="C894" s="30"/>
      <c r="D894" s="206"/>
      <c r="E894" s="206"/>
      <c r="F894" s="1"/>
    </row>
    <row r="895" spans="3:10">
      <c r="C895" s="139"/>
      <c r="D895" s="206"/>
      <c r="E895" s="61"/>
      <c r="F895" s="32"/>
      <c r="G895" s="32"/>
    </row>
  </sheetData>
  <sheetProtection password="EBEA" sheet="1" objects="1" scenarios="1" selectLockedCells="1"/>
  <mergeCells count="4">
    <mergeCell ref="A2:B3"/>
    <mergeCell ref="C2:C3"/>
    <mergeCell ref="D2:F2"/>
    <mergeCell ref="G2:G3"/>
  </mergeCells>
  <pageMargins left="0.94488188976377963" right="0.23622047244094491" top="0.39370078740157483" bottom="0.39370078740157483" header="0.51181102362204722" footer="0.51181102362204722"/>
  <pageSetup paperSize="9" scale="94" firstPageNumber="12" orientation="portrait" useFirstPageNumber="1" verticalDpi="300" r:id="rId1"/>
  <headerFooter alignWithMargins="0"/>
  <rowBreaks count="5" manualBreakCount="5">
    <brk id="14" max="6" man="1"/>
    <brk id="24" max="6" man="1"/>
    <brk id="39" max="7" man="1"/>
    <brk id="63" max="7" man="1"/>
    <brk id="95"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907"/>
  <sheetViews>
    <sheetView workbookViewId="0">
      <selection activeCell="F12" sqref="F12"/>
    </sheetView>
  </sheetViews>
  <sheetFormatPr defaultColWidth="9.28515625" defaultRowHeight="12.75"/>
  <cols>
    <col min="1" max="1" width="7" style="1" customWidth="1"/>
    <col min="2" max="2" width="3.28515625" style="1" customWidth="1"/>
    <col min="3" max="3" width="44.28515625" style="29" customWidth="1"/>
    <col min="4" max="4" width="7" style="210" customWidth="1"/>
    <col min="5" max="5" width="9" style="217" customWidth="1"/>
    <col min="6" max="6" width="9.140625" style="30" customWidth="1"/>
    <col min="7" max="7" width="11.7109375" style="1" customWidth="1"/>
    <col min="8" max="9" width="9.28515625" style="1"/>
    <col min="10" max="10" width="9.5703125" style="30" customWidth="1"/>
    <col min="11" max="16384" width="9.28515625" style="1"/>
  </cols>
  <sheetData>
    <row r="1" spans="1:10" ht="14.25" customHeight="1" thickBot="1">
      <c r="A1" s="53"/>
      <c r="D1" s="33"/>
      <c r="E1" s="33"/>
      <c r="F1" s="1"/>
      <c r="H1" s="33"/>
      <c r="I1" s="33"/>
      <c r="J1" s="32"/>
    </row>
    <row r="2" spans="1:10" ht="16.5" customHeight="1">
      <c r="A2" s="1021" t="s">
        <v>656</v>
      </c>
      <c r="B2" s="1022"/>
      <c r="C2" s="1025" t="s">
        <v>680</v>
      </c>
      <c r="D2" s="1027" t="s">
        <v>571</v>
      </c>
      <c r="E2" s="1027"/>
      <c r="F2" s="1028"/>
      <c r="G2" s="1019" t="s">
        <v>660</v>
      </c>
      <c r="H2" s="33"/>
      <c r="I2" s="33"/>
      <c r="J2" s="32"/>
    </row>
    <row r="3" spans="1:10" ht="22.5" customHeight="1" thickBot="1">
      <c r="A3" s="1023"/>
      <c r="B3" s="1024"/>
      <c r="C3" s="1026"/>
      <c r="D3" s="98" t="s">
        <v>657</v>
      </c>
      <c r="E3" s="205" t="s">
        <v>658</v>
      </c>
      <c r="F3" s="101" t="s">
        <v>659</v>
      </c>
      <c r="G3" s="1020"/>
      <c r="H3" s="33"/>
      <c r="I3" s="33"/>
      <c r="J3" s="32"/>
    </row>
    <row r="4" spans="1:10" ht="12.75" customHeight="1">
      <c r="A4" s="55"/>
      <c r="B4" s="54"/>
      <c r="C4" s="54"/>
      <c r="D4" s="33"/>
      <c r="E4" s="67"/>
      <c r="F4" s="23"/>
      <c r="G4" s="32"/>
      <c r="H4" s="33"/>
      <c r="I4" s="33"/>
      <c r="J4" s="32"/>
    </row>
    <row r="5" spans="1:10" ht="12" customHeight="1">
      <c r="A5" s="44"/>
      <c r="B5" s="39"/>
      <c r="D5" s="206"/>
      <c r="E5" s="215"/>
      <c r="F5" s="32"/>
      <c r="G5" s="32"/>
      <c r="H5" s="33"/>
      <c r="I5" s="33"/>
      <c r="J5" s="32"/>
    </row>
    <row r="6" spans="1:10" s="40" customFormat="1" ht="15" customHeight="1">
      <c r="A6" s="776" t="s">
        <v>668</v>
      </c>
      <c r="B6" s="859"/>
      <c r="C6" s="841" t="s">
        <v>318</v>
      </c>
      <c r="D6" s="845"/>
      <c r="E6" s="845"/>
      <c r="F6" s="853"/>
      <c r="G6" s="853"/>
      <c r="H6" s="207"/>
      <c r="I6" s="207"/>
      <c r="J6" s="42"/>
    </row>
    <row r="7" spans="1:10" ht="12.75" customHeight="1">
      <c r="A7" s="99"/>
      <c r="B7" s="115"/>
      <c r="C7" s="140"/>
      <c r="D7" s="207"/>
      <c r="E7" s="207"/>
      <c r="F7" s="142"/>
      <c r="G7" s="142"/>
      <c r="H7" s="33"/>
      <c r="I7" s="33"/>
      <c r="J7" s="32"/>
    </row>
    <row r="8" spans="1:10" ht="12" customHeight="1">
      <c r="A8" s="99"/>
      <c r="B8" s="56"/>
      <c r="C8" s="172" t="s">
        <v>241</v>
      </c>
      <c r="D8" s="33"/>
      <c r="E8" s="33"/>
      <c r="F8" s="23"/>
      <c r="G8" s="23"/>
      <c r="H8" s="33"/>
      <c r="I8" s="33"/>
      <c r="J8" s="32"/>
    </row>
    <row r="9" spans="1:10" ht="300.75" customHeight="1">
      <c r="A9" s="99"/>
      <c r="B9" s="56"/>
      <c r="C9" s="165" t="s">
        <v>444</v>
      </c>
      <c r="D9" s="33"/>
      <c r="E9" s="33"/>
      <c r="F9" s="23"/>
      <c r="G9" s="23"/>
      <c r="J9" s="32"/>
    </row>
    <row r="10" spans="1:10" ht="15.75" customHeight="1">
      <c r="A10" s="99"/>
      <c r="B10" s="56"/>
      <c r="C10" s="165"/>
      <c r="D10" s="33"/>
      <c r="E10" s="33"/>
      <c r="F10" s="23"/>
      <c r="G10" s="23"/>
      <c r="J10" s="32"/>
    </row>
    <row r="11" spans="1:10" ht="12" customHeight="1">
      <c r="A11" s="57" t="s">
        <v>1798</v>
      </c>
      <c r="B11" s="171"/>
      <c r="C11" s="160" t="s">
        <v>1826</v>
      </c>
      <c r="D11" s="207"/>
      <c r="E11" s="162"/>
      <c r="F11" s="142"/>
      <c r="G11" s="142"/>
      <c r="J11" s="42"/>
    </row>
    <row r="12" spans="1:10" ht="122.25" customHeight="1">
      <c r="A12" s="44"/>
      <c r="B12" s="39"/>
      <c r="C12" s="440" t="s">
        <v>2135</v>
      </c>
      <c r="D12" s="208" t="s">
        <v>260</v>
      </c>
      <c r="E12" s="162">
        <v>15</v>
      </c>
      <c r="F12" s="923">
        <v>0</v>
      </c>
      <c r="G12" s="42">
        <f>E12*F12</f>
        <v>0</v>
      </c>
      <c r="H12" s="43"/>
      <c r="I12" s="20"/>
      <c r="J12" s="32"/>
    </row>
    <row r="13" spans="1:10" ht="12" customHeight="1">
      <c r="A13" s="57"/>
      <c r="B13" s="40"/>
      <c r="C13" s="139"/>
      <c r="H13" s="43"/>
      <c r="I13" s="20"/>
      <c r="J13" s="32"/>
    </row>
    <row r="14" spans="1:10" ht="12" customHeight="1">
      <c r="A14" s="57"/>
      <c r="B14" s="40"/>
      <c r="C14" s="139"/>
      <c r="D14" s="208"/>
      <c r="E14" s="162"/>
      <c r="F14" s="42"/>
      <c r="G14" s="42"/>
      <c r="H14" s="43"/>
      <c r="I14" s="20"/>
      <c r="J14" s="32"/>
    </row>
    <row r="15" spans="1:10" ht="12" customHeight="1">
      <c r="A15" s="57" t="s">
        <v>666</v>
      </c>
      <c r="B15" s="171"/>
      <c r="C15" s="160" t="s">
        <v>1816</v>
      </c>
      <c r="D15" s="208"/>
      <c r="E15" s="164"/>
      <c r="F15" s="42"/>
      <c r="G15" s="142"/>
      <c r="H15" s="43"/>
      <c r="I15" s="20"/>
      <c r="J15" s="32"/>
    </row>
    <row r="16" spans="1:10" ht="122.25" customHeight="1">
      <c r="A16" s="44"/>
      <c r="B16" s="39"/>
      <c r="C16" s="651" t="s">
        <v>1817</v>
      </c>
      <c r="D16" s="208" t="s">
        <v>260</v>
      </c>
      <c r="E16" s="162">
        <v>15</v>
      </c>
      <c r="F16" s="923">
        <v>0</v>
      </c>
      <c r="G16" s="42">
        <f>E16*F16</f>
        <v>0</v>
      </c>
      <c r="J16" s="42"/>
    </row>
    <row r="17" spans="1:10" ht="12.75" customHeight="1">
      <c r="C17" s="139"/>
      <c r="H17" s="43"/>
      <c r="I17" s="20"/>
      <c r="J17" s="32"/>
    </row>
    <row r="18" spans="1:10" ht="12.75" customHeight="1">
      <c r="C18" s="139"/>
      <c r="D18" s="208"/>
      <c r="E18" s="162"/>
      <c r="F18" s="42"/>
      <c r="G18" s="42"/>
      <c r="H18" s="43"/>
      <c r="I18" s="20"/>
      <c r="J18" s="32"/>
    </row>
    <row r="19" spans="1:10" ht="12.75" customHeight="1">
      <c r="A19" s="57" t="s">
        <v>667</v>
      </c>
      <c r="B19" s="171"/>
      <c r="C19" s="160" t="s">
        <v>1818</v>
      </c>
      <c r="D19" s="208"/>
      <c r="E19" s="162"/>
      <c r="F19" s="42"/>
      <c r="G19" s="42"/>
      <c r="H19" s="43"/>
      <c r="I19" s="20"/>
      <c r="J19" s="32"/>
    </row>
    <row r="20" spans="1:10" ht="105.75" customHeight="1">
      <c r="C20" s="435" t="s">
        <v>1819</v>
      </c>
      <c r="D20" s="208" t="s">
        <v>260</v>
      </c>
      <c r="E20" s="162">
        <v>5</v>
      </c>
      <c r="F20" s="923">
        <v>0</v>
      </c>
      <c r="G20" s="42">
        <f>E20*F20</f>
        <v>0</v>
      </c>
      <c r="H20" s="43"/>
      <c r="I20" s="20"/>
      <c r="J20" s="32"/>
    </row>
    <row r="21" spans="1:10" ht="12" customHeight="1">
      <c r="A21" s="57"/>
      <c r="B21" s="40"/>
      <c r="C21" s="139" t="s">
        <v>279</v>
      </c>
      <c r="H21" s="43"/>
      <c r="I21" s="20"/>
      <c r="J21" s="32"/>
    </row>
    <row r="22" spans="1:10" ht="12" customHeight="1">
      <c r="A22" s="57"/>
      <c r="B22" s="40"/>
      <c r="C22" s="139"/>
      <c r="D22" s="208"/>
      <c r="E22" s="162"/>
      <c r="F22" s="42"/>
      <c r="G22" s="42"/>
      <c r="H22" s="43"/>
      <c r="I22" s="20"/>
      <c r="J22" s="32"/>
    </row>
    <row r="23" spans="1:10" ht="12" customHeight="1">
      <c r="A23" s="57"/>
      <c r="B23" s="40"/>
      <c r="C23" s="139"/>
      <c r="D23" s="208"/>
      <c r="E23" s="162"/>
      <c r="F23" s="42"/>
      <c r="G23" s="42"/>
      <c r="H23" s="43"/>
      <c r="I23" s="20"/>
      <c r="J23" s="32"/>
    </row>
    <row r="24" spans="1:10" ht="12" customHeight="1">
      <c r="A24" s="57" t="s">
        <v>683</v>
      </c>
      <c r="B24" s="171"/>
      <c r="C24" s="160" t="s">
        <v>1820</v>
      </c>
      <c r="D24" s="208"/>
      <c r="E24" s="162"/>
      <c r="F24" s="42"/>
      <c r="G24" s="42"/>
      <c r="H24" s="43"/>
      <c r="I24" s="20"/>
      <c r="J24" s="32"/>
    </row>
    <row r="25" spans="1:10" ht="108.75" customHeight="1">
      <c r="A25" s="57"/>
      <c r="B25" s="40"/>
      <c r="C25" s="395" t="s">
        <v>1821</v>
      </c>
      <c r="D25" s="208" t="s">
        <v>260</v>
      </c>
      <c r="E25" s="162">
        <v>1</v>
      </c>
      <c r="F25" s="923">
        <v>0</v>
      </c>
      <c r="G25" s="42">
        <f>E25*F25</f>
        <v>0</v>
      </c>
      <c r="H25" s="43"/>
      <c r="I25" s="20"/>
      <c r="J25" s="32"/>
    </row>
    <row r="26" spans="1:10" ht="12" customHeight="1">
      <c r="A26" s="57"/>
      <c r="B26" s="40"/>
      <c r="C26" s="139"/>
      <c r="H26" s="43"/>
      <c r="I26" s="20"/>
      <c r="J26" s="32"/>
    </row>
    <row r="27" spans="1:10" ht="12" customHeight="1">
      <c r="A27" s="57"/>
      <c r="B27" s="40"/>
      <c r="C27" s="139"/>
      <c r="D27" s="208"/>
      <c r="E27" s="162"/>
      <c r="F27" s="42"/>
      <c r="G27" s="42"/>
      <c r="H27" s="43"/>
      <c r="I27" s="20"/>
      <c r="J27" s="32"/>
    </row>
    <row r="28" spans="1:10" ht="14.25" customHeight="1">
      <c r="A28" s="99"/>
      <c r="B28" s="56"/>
      <c r="C28" s="165"/>
      <c r="D28" s="208"/>
      <c r="E28" s="162"/>
      <c r="F28" s="42"/>
      <c r="G28" s="42"/>
      <c r="H28" s="43"/>
      <c r="I28" s="20"/>
      <c r="J28" s="32"/>
    </row>
    <row r="29" spans="1:10" ht="25.5" customHeight="1">
      <c r="A29" s="57" t="s">
        <v>1827</v>
      </c>
      <c r="B29" s="171"/>
      <c r="C29" s="160" t="s">
        <v>673</v>
      </c>
      <c r="D29" s="208"/>
      <c r="E29" s="164"/>
      <c r="F29" s="42"/>
      <c r="G29" s="142"/>
      <c r="H29" s="46"/>
      <c r="I29" s="20"/>
      <c r="J29" s="32"/>
    </row>
    <row r="30" spans="1:10" ht="54.75" customHeight="1">
      <c r="A30" s="44"/>
      <c r="B30" s="39"/>
      <c r="C30" s="440" t="s">
        <v>1823</v>
      </c>
      <c r="D30" s="208"/>
      <c r="E30" s="164"/>
      <c r="F30" s="42"/>
      <c r="G30" s="142"/>
      <c r="H30" s="43"/>
      <c r="I30" s="20"/>
      <c r="J30" s="32"/>
    </row>
    <row r="31" spans="1:10" ht="13.5" customHeight="1">
      <c r="C31" s="208"/>
      <c r="D31" s="208" t="s">
        <v>260</v>
      </c>
      <c r="E31" s="162">
        <v>8</v>
      </c>
      <c r="F31" s="923">
        <v>0</v>
      </c>
      <c r="G31" s="42">
        <f>E31*F31</f>
        <v>0</v>
      </c>
      <c r="H31" s="43"/>
      <c r="I31" s="20"/>
      <c r="J31" s="32"/>
    </row>
    <row r="32" spans="1:10" ht="13.5" customHeight="1">
      <c r="C32" s="208"/>
      <c r="D32" s="208"/>
      <c r="E32" s="162"/>
      <c r="F32" s="42"/>
      <c r="G32" s="42"/>
      <c r="H32" s="43"/>
      <c r="I32" s="20"/>
      <c r="J32" s="32"/>
    </row>
    <row r="33" spans="1:10" ht="33" customHeight="1">
      <c r="A33" s="57" t="s">
        <v>1822</v>
      </c>
      <c r="B33" s="171"/>
      <c r="C33" s="160" t="s">
        <v>1824</v>
      </c>
      <c r="D33" s="208"/>
      <c r="E33" s="164"/>
      <c r="F33" s="42"/>
      <c r="G33" s="142"/>
      <c r="H33" s="43"/>
      <c r="I33" s="20"/>
      <c r="J33" s="32"/>
    </row>
    <row r="34" spans="1:10" ht="53.25" customHeight="1">
      <c r="A34" s="44"/>
      <c r="B34" s="39"/>
      <c r="C34" s="440" t="s">
        <v>1825</v>
      </c>
      <c r="D34" s="208" t="s">
        <v>260</v>
      </c>
      <c r="E34" s="162">
        <v>4</v>
      </c>
      <c r="F34" s="923">
        <v>0</v>
      </c>
      <c r="G34" s="42">
        <f>E34*F34</f>
        <v>0</v>
      </c>
      <c r="H34" s="43"/>
      <c r="I34" s="20"/>
      <c r="J34" s="32"/>
    </row>
    <row r="35" spans="1:10" ht="13.5" customHeight="1">
      <c r="C35" s="208"/>
      <c r="H35" s="43"/>
      <c r="I35" s="20"/>
      <c r="J35" s="32"/>
    </row>
    <row r="36" spans="1:10" ht="48" customHeight="1">
      <c r="A36" s="57" t="s">
        <v>1841</v>
      </c>
      <c r="B36" s="171"/>
      <c r="C36" s="160" t="s">
        <v>1843</v>
      </c>
      <c r="D36" s="208"/>
      <c r="E36" s="164"/>
      <c r="F36" s="42"/>
      <c r="G36" s="142"/>
      <c r="H36" s="43"/>
      <c r="I36" s="20"/>
      <c r="J36" s="32"/>
    </row>
    <row r="37" spans="1:10" ht="84" customHeight="1">
      <c r="A37" s="44"/>
      <c r="B37" s="39"/>
      <c r="C37" s="440" t="s">
        <v>1842</v>
      </c>
      <c r="D37" s="208" t="s">
        <v>260</v>
      </c>
      <c r="E37" s="162">
        <v>1</v>
      </c>
      <c r="F37" s="923">
        <v>0</v>
      </c>
      <c r="G37" s="42">
        <f>E37*F37</f>
        <v>0</v>
      </c>
      <c r="H37" s="43"/>
      <c r="I37" s="20"/>
      <c r="J37" s="32"/>
    </row>
    <row r="38" spans="1:10" ht="12.75" customHeight="1">
      <c r="C38" s="139"/>
      <c r="D38" s="208"/>
      <c r="E38" s="162"/>
      <c r="F38" s="42"/>
      <c r="G38" s="42"/>
      <c r="H38" s="46"/>
      <c r="I38" s="20"/>
      <c r="J38" s="32"/>
    </row>
    <row r="39" spans="1:10" ht="38.25" customHeight="1">
      <c r="A39" s="57" t="s">
        <v>1845</v>
      </c>
      <c r="B39" s="171"/>
      <c r="C39" s="160" t="s">
        <v>1844</v>
      </c>
      <c r="D39" s="208"/>
      <c r="E39" s="164"/>
      <c r="F39" s="42"/>
      <c r="G39" s="142"/>
      <c r="H39" s="43"/>
      <c r="I39" s="20"/>
      <c r="J39" s="32"/>
    </row>
    <row r="40" spans="1:10" ht="165.75">
      <c r="A40" s="44"/>
      <c r="B40" s="39"/>
      <c r="C40" s="440" t="s">
        <v>1862</v>
      </c>
      <c r="D40" s="208" t="s">
        <v>260</v>
      </c>
      <c r="E40" s="162">
        <v>1</v>
      </c>
      <c r="F40" s="923">
        <v>0</v>
      </c>
      <c r="G40" s="42">
        <f>E40*F40</f>
        <v>0</v>
      </c>
      <c r="H40" s="43"/>
      <c r="I40" s="20"/>
      <c r="J40" s="32"/>
    </row>
    <row r="41" spans="1:10" ht="13.5" customHeight="1">
      <c r="A41" s="44"/>
      <c r="B41" s="39"/>
      <c r="C41" s="440"/>
      <c r="D41" s="208"/>
      <c r="E41" s="162"/>
      <c r="F41" s="42"/>
      <c r="G41" s="42"/>
      <c r="H41" s="43"/>
      <c r="I41" s="20"/>
      <c r="J41" s="32"/>
    </row>
    <row r="42" spans="1:10" ht="41.25" customHeight="1">
      <c r="A42" s="57" t="s">
        <v>1857</v>
      </c>
      <c r="B42" s="171"/>
      <c r="C42" s="160" t="s">
        <v>1846</v>
      </c>
      <c r="D42" s="208"/>
      <c r="E42" s="164"/>
      <c r="F42" s="42"/>
      <c r="G42" s="142"/>
      <c r="H42" s="43"/>
      <c r="I42" s="20"/>
      <c r="J42" s="32"/>
    </row>
    <row r="43" spans="1:10" ht="147" customHeight="1">
      <c r="A43" s="44"/>
      <c r="B43" s="39"/>
      <c r="C43" s="440" t="s">
        <v>1852</v>
      </c>
      <c r="D43" s="208" t="s">
        <v>260</v>
      </c>
      <c r="E43" s="162">
        <v>1</v>
      </c>
      <c r="F43" s="923">
        <v>0</v>
      </c>
      <c r="G43" s="42">
        <f>E43*F43</f>
        <v>0</v>
      </c>
      <c r="H43" s="43"/>
      <c r="I43" s="20"/>
      <c r="J43" s="32"/>
    </row>
    <row r="44" spans="1:10" ht="18" customHeight="1">
      <c r="A44" s="44"/>
      <c r="B44" s="39"/>
      <c r="C44" s="440"/>
      <c r="D44" s="208"/>
      <c r="E44" s="162"/>
      <c r="F44" s="42"/>
      <c r="G44" s="42"/>
      <c r="H44" s="43"/>
      <c r="I44" s="20"/>
      <c r="J44" s="32"/>
    </row>
    <row r="45" spans="1:10" ht="26.25" customHeight="1">
      <c r="A45" s="57" t="s">
        <v>1858</v>
      </c>
      <c r="B45" s="171"/>
      <c r="C45" s="160" t="s">
        <v>1890</v>
      </c>
      <c r="D45" s="208"/>
      <c r="E45" s="164"/>
      <c r="F45" s="42"/>
      <c r="G45" s="142"/>
      <c r="H45" s="43"/>
      <c r="I45" s="20"/>
      <c r="J45" s="32"/>
    </row>
    <row r="46" spans="1:10" ht="135" customHeight="1">
      <c r="A46" s="44"/>
      <c r="B46" s="39"/>
      <c r="C46" s="440" t="s">
        <v>1891</v>
      </c>
      <c r="D46" s="208" t="s">
        <v>260</v>
      </c>
      <c r="E46" s="162">
        <v>1</v>
      </c>
      <c r="F46" s="923">
        <v>0</v>
      </c>
      <c r="G46" s="42">
        <f>E46*F46</f>
        <v>0</v>
      </c>
      <c r="H46" s="43"/>
      <c r="I46" s="20"/>
      <c r="J46" s="32"/>
    </row>
    <row r="47" spans="1:10" ht="18" customHeight="1">
      <c r="A47" s="44"/>
      <c r="B47" s="39"/>
      <c r="C47" s="440"/>
      <c r="D47" s="208"/>
      <c r="E47" s="162"/>
      <c r="F47" s="42"/>
      <c r="G47" s="42"/>
      <c r="H47" s="43"/>
      <c r="I47" s="20"/>
      <c r="J47" s="32"/>
    </row>
    <row r="48" spans="1:10" ht="28.5" customHeight="1">
      <c r="A48" s="57" t="s">
        <v>1859</v>
      </c>
      <c r="B48" s="171"/>
      <c r="C48" s="160" t="s">
        <v>1860</v>
      </c>
      <c r="D48" s="208"/>
      <c r="E48" s="164"/>
      <c r="F48" s="42"/>
      <c r="G48" s="142"/>
      <c r="H48" s="43"/>
      <c r="I48" s="20"/>
      <c r="J48" s="32"/>
    </row>
    <row r="49" spans="1:10" ht="134.25" customHeight="1">
      <c r="A49" s="44"/>
      <c r="B49" s="39"/>
      <c r="C49" s="440" t="s">
        <v>1861</v>
      </c>
      <c r="D49" s="208" t="s">
        <v>260</v>
      </c>
      <c r="E49" s="162">
        <v>1</v>
      </c>
      <c r="F49" s="923">
        <v>0</v>
      </c>
      <c r="G49" s="42">
        <f>E49*F49</f>
        <v>0</v>
      </c>
      <c r="H49" s="43"/>
      <c r="I49" s="20"/>
      <c r="J49" s="32"/>
    </row>
    <row r="50" spans="1:10" ht="12.75" customHeight="1">
      <c r="C50" s="139"/>
      <c r="D50" s="208"/>
      <c r="E50" s="162"/>
      <c r="F50" s="42"/>
      <c r="G50" s="42"/>
      <c r="H50" s="46"/>
      <c r="I50" s="20"/>
      <c r="J50" s="32"/>
    </row>
    <row r="51" spans="1:10" ht="15.75" customHeight="1">
      <c r="A51" s="154" t="s">
        <v>361</v>
      </c>
      <c r="B51" s="137"/>
      <c r="C51" s="137" t="s">
        <v>315</v>
      </c>
      <c r="D51" s="209"/>
      <c r="E51" s="216"/>
      <c r="F51" s="156"/>
      <c r="G51" s="370">
        <f>SUM(G11:G50)</f>
        <v>0</v>
      </c>
      <c r="H51" s="46"/>
      <c r="I51" s="20"/>
      <c r="J51" s="32"/>
    </row>
    <row r="52" spans="1:10" ht="13.5" customHeight="1">
      <c r="A52" s="57"/>
      <c r="B52" s="171"/>
      <c r="C52" s="163"/>
      <c r="D52" s="207"/>
      <c r="E52" s="162"/>
      <c r="F52" s="142"/>
      <c r="G52" s="142"/>
      <c r="H52" s="43"/>
      <c r="I52" s="20"/>
      <c r="J52" s="32"/>
    </row>
    <row r="53" spans="1:10" ht="14.25" customHeight="1">
      <c r="A53" s="57"/>
      <c r="B53" s="171"/>
      <c r="C53" s="163"/>
      <c r="D53" s="207"/>
      <c r="E53" s="162"/>
      <c r="F53" s="142"/>
      <c r="G53" s="142"/>
      <c r="H53" s="43"/>
      <c r="I53" s="20"/>
      <c r="J53" s="32"/>
    </row>
    <row r="54" spans="1:10" ht="12.75" customHeight="1">
      <c r="A54" s="57"/>
      <c r="B54" s="171"/>
      <c r="C54" s="163"/>
      <c r="D54" s="207"/>
      <c r="E54" s="162"/>
      <c r="F54" s="142"/>
      <c r="G54" s="142"/>
      <c r="H54" s="43"/>
      <c r="I54" s="20"/>
      <c r="J54" s="32"/>
    </row>
    <row r="55" spans="1:10" ht="12.75" customHeight="1">
      <c r="A55" s="57"/>
      <c r="B55" s="171"/>
      <c r="C55" s="163"/>
      <c r="D55" s="208"/>
      <c r="E55" s="162"/>
      <c r="F55" s="42"/>
      <c r="G55" s="42"/>
      <c r="H55" s="43"/>
      <c r="I55" s="20"/>
      <c r="J55" s="32"/>
    </row>
    <row r="56" spans="1:10" ht="27.75" customHeight="1">
      <c r="A56" s="57"/>
      <c r="B56" s="40"/>
      <c r="C56" s="160"/>
      <c r="D56" s="207"/>
      <c r="E56" s="164"/>
      <c r="F56" s="42"/>
      <c r="G56" s="142"/>
      <c r="H56" s="43"/>
      <c r="I56" s="20"/>
      <c r="J56" s="32"/>
    </row>
    <row r="57" spans="1:10" ht="63" customHeight="1">
      <c r="A57" s="57"/>
      <c r="B57" s="171"/>
      <c r="C57" s="160"/>
      <c r="D57" s="207"/>
      <c r="E57" s="162"/>
      <c r="F57" s="142"/>
      <c r="G57" s="142"/>
      <c r="H57" s="43"/>
      <c r="I57" s="20"/>
      <c r="J57" s="32"/>
    </row>
    <row r="58" spans="1:10" ht="12.75" customHeight="1">
      <c r="A58" s="44"/>
      <c r="B58" s="39"/>
      <c r="C58" s="176"/>
      <c r="D58" s="206"/>
      <c r="E58" s="215"/>
      <c r="F58" s="32"/>
      <c r="G58" s="32"/>
      <c r="H58" s="43"/>
      <c r="I58" s="20"/>
      <c r="J58" s="32"/>
    </row>
    <row r="59" spans="1:10" ht="12.75" customHeight="1">
      <c r="A59" s="44"/>
      <c r="B59" s="39"/>
      <c r="C59" s="196"/>
      <c r="D59" s="208"/>
      <c r="E59" s="162"/>
      <c r="F59" s="42"/>
      <c r="G59" s="42"/>
      <c r="H59" s="43"/>
      <c r="I59" s="20"/>
      <c r="J59" s="32"/>
    </row>
    <row r="60" spans="1:10" ht="12.75" customHeight="1">
      <c r="D60" s="206"/>
      <c r="E60" s="61"/>
      <c r="F60" s="32"/>
      <c r="G60" s="32"/>
      <c r="H60" s="43"/>
      <c r="I60" s="20"/>
      <c r="J60" s="32"/>
    </row>
    <row r="61" spans="1:10" ht="12.75" customHeight="1">
      <c r="A61" s="57"/>
      <c r="B61" s="171"/>
      <c r="C61" s="160"/>
      <c r="D61" s="207"/>
      <c r="E61" s="162"/>
      <c r="F61" s="142"/>
      <c r="G61" s="142"/>
      <c r="H61" s="43"/>
      <c r="I61" s="20"/>
      <c r="J61" s="32"/>
    </row>
    <row r="62" spans="1:10" ht="12.75" customHeight="1">
      <c r="A62" s="57"/>
      <c r="B62" s="40"/>
      <c r="C62" s="176"/>
      <c r="D62" s="207"/>
      <c r="E62" s="164"/>
      <c r="F62" s="42"/>
      <c r="G62" s="142"/>
      <c r="H62" s="43"/>
      <c r="I62" s="20"/>
      <c r="J62" s="32"/>
    </row>
    <row r="63" spans="1:10" ht="12.75" customHeight="1">
      <c r="A63" s="44"/>
      <c r="B63" s="39"/>
      <c r="C63" s="163"/>
      <c r="D63" s="208"/>
      <c r="E63" s="162"/>
      <c r="F63" s="42"/>
      <c r="G63" s="42"/>
      <c r="H63" s="46"/>
      <c r="I63" s="20"/>
      <c r="J63" s="32"/>
    </row>
    <row r="64" spans="1:10" ht="12" customHeight="1">
      <c r="A64" s="44"/>
      <c r="B64" s="39"/>
      <c r="C64" s="196"/>
      <c r="D64" s="206"/>
      <c r="E64" s="61"/>
      <c r="F64" s="32"/>
      <c r="G64" s="32"/>
      <c r="H64" s="46"/>
      <c r="I64" s="20"/>
      <c r="J64" s="32"/>
    </row>
    <row r="65" spans="1:10" ht="14.25" customHeight="1">
      <c r="D65" s="206"/>
      <c r="E65" s="61"/>
      <c r="F65" s="32"/>
      <c r="G65" s="32"/>
      <c r="H65" s="46"/>
      <c r="I65" s="20"/>
      <c r="J65" s="32"/>
    </row>
    <row r="66" spans="1:10" ht="27" customHeight="1">
      <c r="A66" s="57"/>
      <c r="B66" s="58"/>
      <c r="C66" s="37"/>
      <c r="D66" s="206"/>
      <c r="E66" s="61"/>
      <c r="F66" s="32"/>
      <c r="G66" s="32"/>
      <c r="H66" s="46"/>
      <c r="I66" s="20"/>
      <c r="J66" s="32"/>
    </row>
    <row r="67" spans="1:10" ht="13.5" customHeight="1">
      <c r="H67" s="46"/>
      <c r="I67" s="20"/>
      <c r="J67" s="32"/>
    </row>
    <row r="68" spans="1:10" ht="12.75" customHeight="1">
      <c r="A68" s="57"/>
      <c r="B68" s="40"/>
      <c r="C68" s="160"/>
      <c r="D68" s="207"/>
      <c r="E68" s="164"/>
      <c r="F68" s="42"/>
      <c r="G68" s="142" t="s">
        <v>542</v>
      </c>
      <c r="H68" s="46"/>
      <c r="I68" s="20"/>
      <c r="J68" s="32"/>
    </row>
    <row r="69" spans="1:10" ht="14.25" customHeight="1">
      <c r="A69" s="44"/>
      <c r="B69" s="39"/>
      <c r="C69" s="163"/>
      <c r="D69" s="206"/>
      <c r="E69" s="215"/>
      <c r="F69" s="32"/>
      <c r="G69" s="32"/>
      <c r="H69" s="46"/>
      <c r="I69" s="20"/>
      <c r="J69" s="32"/>
    </row>
    <row r="70" spans="1:10" ht="12.75" customHeight="1">
      <c r="A70" s="44"/>
      <c r="B70" s="39"/>
      <c r="C70" s="196"/>
      <c r="D70" s="206"/>
      <c r="E70" s="61"/>
      <c r="F70" s="32"/>
      <c r="G70" s="32"/>
      <c r="H70" s="46"/>
      <c r="I70" s="20"/>
      <c r="J70" s="32"/>
    </row>
    <row r="71" spans="1:10" ht="37.5" customHeight="1">
      <c r="D71" s="206"/>
      <c r="E71" s="61"/>
      <c r="F71" s="32"/>
      <c r="G71" s="32"/>
      <c r="H71" s="46"/>
      <c r="I71" s="20"/>
      <c r="J71" s="32"/>
    </row>
    <row r="72" spans="1:10" ht="15" customHeight="1">
      <c r="A72" s="57"/>
      <c r="D72" s="59"/>
      <c r="E72" s="61"/>
      <c r="F72" s="23"/>
      <c r="G72" s="23"/>
      <c r="H72" s="46"/>
      <c r="I72" s="20"/>
      <c r="J72" s="32"/>
    </row>
    <row r="73" spans="1:10" ht="12.75" customHeight="1">
      <c r="A73" s="57"/>
      <c r="B73" s="58"/>
      <c r="C73" s="37"/>
      <c r="D73" s="59"/>
      <c r="E73" s="61"/>
      <c r="F73" s="23"/>
      <c r="G73" s="32"/>
      <c r="H73" s="46"/>
      <c r="I73" s="20"/>
      <c r="J73" s="32"/>
    </row>
    <row r="74" spans="1:10" ht="13.5" customHeight="1">
      <c r="A74" s="57"/>
      <c r="B74" s="40"/>
      <c r="C74" s="160"/>
      <c r="D74" s="207"/>
      <c r="E74" s="164"/>
      <c r="F74" s="42"/>
      <c r="G74" s="142"/>
      <c r="H74" s="46"/>
      <c r="I74" s="20"/>
      <c r="J74" s="32"/>
    </row>
    <row r="75" spans="1:10" ht="62.25" customHeight="1">
      <c r="A75" s="44"/>
      <c r="B75" s="39"/>
      <c r="C75" s="163"/>
      <c r="D75" s="206"/>
      <c r="E75" s="215"/>
      <c r="F75" s="32"/>
      <c r="G75" s="32"/>
      <c r="H75" s="46"/>
      <c r="I75" s="20"/>
      <c r="J75" s="32"/>
    </row>
    <row r="76" spans="1:10" ht="12.75" customHeight="1">
      <c r="A76" s="44"/>
      <c r="B76" s="39"/>
      <c r="C76" s="196"/>
      <c r="D76" s="206"/>
      <c r="E76" s="61"/>
      <c r="F76" s="32"/>
      <c r="G76" s="32"/>
      <c r="H76" s="46"/>
      <c r="I76" s="20"/>
      <c r="J76" s="32"/>
    </row>
    <row r="77" spans="1:10" ht="12.75" customHeight="1">
      <c r="D77" s="206"/>
      <c r="E77" s="61"/>
      <c r="F77" s="32"/>
      <c r="G77" s="32"/>
      <c r="H77" s="46"/>
      <c r="I77" s="20"/>
      <c r="J77" s="32"/>
    </row>
    <row r="78" spans="1:10" ht="13.5" hidden="1" customHeight="1">
      <c r="A78" s="55"/>
      <c r="B78" s="58"/>
      <c r="C78" s="176"/>
      <c r="D78" s="59"/>
      <c r="E78" s="61"/>
      <c r="F78" s="23"/>
      <c r="G78" s="23"/>
      <c r="H78" s="46"/>
      <c r="I78" s="20"/>
      <c r="J78" s="32"/>
    </row>
    <row r="79" spans="1:10" ht="12.75" customHeight="1">
      <c r="A79" s="57"/>
      <c r="B79" s="40"/>
      <c r="C79" s="160"/>
      <c r="D79" s="207"/>
      <c r="E79" s="164"/>
      <c r="F79" s="42"/>
      <c r="G79" s="142"/>
      <c r="H79" s="46"/>
      <c r="I79" s="20"/>
      <c r="J79" s="32"/>
    </row>
    <row r="80" spans="1:10" ht="14.25" customHeight="1">
      <c r="A80" s="44"/>
      <c r="B80" s="39"/>
      <c r="C80" s="163"/>
      <c r="D80" s="206"/>
      <c r="E80" s="215"/>
      <c r="F80" s="32"/>
      <c r="G80" s="32"/>
      <c r="H80" s="46"/>
      <c r="I80" s="20"/>
      <c r="J80" s="32"/>
    </row>
    <row r="81" spans="1:10" ht="27" customHeight="1">
      <c r="A81" s="44"/>
      <c r="B81" s="39"/>
      <c r="C81" s="196"/>
      <c r="D81" s="206"/>
      <c r="E81" s="61"/>
      <c r="F81" s="32"/>
      <c r="G81" s="32"/>
      <c r="H81" s="46"/>
      <c r="I81" s="20"/>
      <c r="J81" s="32"/>
    </row>
    <row r="82" spans="1:10" ht="65.25" customHeight="1">
      <c r="D82" s="206"/>
      <c r="E82" s="61"/>
      <c r="F82" s="32"/>
      <c r="G82" s="32"/>
      <c r="H82" s="46"/>
      <c r="I82" s="20"/>
      <c r="J82" s="32"/>
    </row>
    <row r="83" spans="1:10" ht="12.75" customHeight="1">
      <c r="A83" s="60"/>
      <c r="B83" s="2"/>
      <c r="C83" s="139"/>
      <c r="D83" s="206"/>
      <c r="E83" s="61"/>
      <c r="F83" s="32"/>
      <c r="G83" s="32"/>
      <c r="H83" s="46"/>
      <c r="I83" s="20"/>
      <c r="J83" s="32"/>
    </row>
    <row r="84" spans="1:10" ht="13.5" customHeight="1">
      <c r="A84" s="57"/>
      <c r="B84" s="40"/>
      <c r="C84" s="160"/>
      <c r="D84" s="207"/>
      <c r="E84" s="164"/>
      <c r="F84" s="42"/>
      <c r="G84" s="142"/>
      <c r="H84" s="46"/>
      <c r="I84" s="20"/>
      <c r="J84" s="32"/>
    </row>
    <row r="85" spans="1:10" ht="0.75" customHeight="1">
      <c r="C85" s="45"/>
      <c r="H85" s="46"/>
      <c r="I85" s="20"/>
      <c r="J85" s="32"/>
    </row>
    <row r="86" spans="1:10" ht="13.5" customHeight="1">
      <c r="A86" s="44"/>
      <c r="B86" s="39"/>
      <c r="C86" s="45"/>
      <c r="D86" s="206"/>
      <c r="E86" s="215"/>
      <c r="F86" s="32"/>
      <c r="G86" s="32"/>
      <c r="J86" s="1"/>
    </row>
    <row r="87" spans="1:10" ht="40.5" customHeight="1">
      <c r="A87" s="57"/>
      <c r="C87" s="45"/>
      <c r="D87" s="59"/>
      <c r="E87" s="61"/>
      <c r="F87" s="23"/>
      <c r="J87" s="1"/>
    </row>
    <row r="88" spans="1:10" ht="65.25" customHeight="1">
      <c r="A88" s="44"/>
      <c r="B88" s="39"/>
      <c r="C88" s="45"/>
      <c r="D88" s="33"/>
      <c r="E88" s="67"/>
      <c r="F88" s="32"/>
      <c r="G88" s="32"/>
      <c r="J88" s="1"/>
    </row>
    <row r="89" spans="1:10" ht="14.25" customHeight="1">
      <c r="A89" s="47"/>
      <c r="B89" s="39"/>
      <c r="C89" s="45"/>
      <c r="D89" s="33"/>
      <c r="E89" s="67"/>
      <c r="F89" s="32"/>
      <c r="G89" s="32"/>
      <c r="J89" s="1"/>
    </row>
    <row r="90" spans="1:10" ht="12.75" customHeight="1">
      <c r="A90" s="44"/>
      <c r="B90" s="39"/>
      <c r="C90" s="134"/>
      <c r="D90" s="206"/>
      <c r="E90" s="61"/>
      <c r="F90" s="32"/>
      <c r="G90" s="32"/>
      <c r="J90" s="1"/>
    </row>
    <row r="91" spans="1:10" ht="13.5" customHeight="1">
      <c r="A91" s="44"/>
      <c r="B91" s="39"/>
      <c r="C91" s="152"/>
      <c r="D91" s="214"/>
      <c r="E91" s="215"/>
      <c r="F91" s="178"/>
      <c r="G91" s="178"/>
      <c r="J91" s="1"/>
    </row>
    <row r="92" spans="1:10" ht="26.25" customHeight="1">
      <c r="A92" s="57"/>
      <c r="B92" s="40"/>
      <c r="C92" s="160"/>
      <c r="D92" s="207"/>
      <c r="E92" s="164"/>
      <c r="F92" s="42"/>
      <c r="G92" s="142"/>
      <c r="J92" s="1"/>
    </row>
    <row r="93" spans="1:10" ht="66" customHeight="1">
      <c r="C93" s="45"/>
      <c r="J93" s="1"/>
    </row>
    <row r="94" spans="1:10" ht="14.25" customHeight="1">
      <c r="A94" s="44"/>
      <c r="B94" s="39"/>
      <c r="C94" s="45"/>
      <c r="D94" s="206"/>
      <c r="E94" s="215"/>
      <c r="F94" s="32"/>
      <c r="G94" s="32"/>
      <c r="J94" s="1"/>
    </row>
    <row r="95" spans="1:10" ht="14.25" customHeight="1">
      <c r="A95" s="57"/>
      <c r="C95" s="45"/>
      <c r="D95" s="59"/>
      <c r="E95" s="61"/>
      <c r="F95" s="23"/>
      <c r="J95" s="1"/>
    </row>
    <row r="96" spans="1:10">
      <c r="A96" s="44"/>
      <c r="B96" s="39"/>
      <c r="C96" s="45"/>
      <c r="D96" s="33"/>
      <c r="E96" s="67"/>
      <c r="F96" s="32"/>
      <c r="G96" s="32"/>
      <c r="J96" s="1"/>
    </row>
    <row r="97" spans="1:10" ht="53.25" customHeight="1">
      <c r="A97" s="47"/>
      <c r="B97" s="39"/>
      <c r="C97" s="45"/>
      <c r="D97" s="33"/>
      <c r="E97" s="67"/>
      <c r="F97" s="32"/>
      <c r="G97" s="32"/>
      <c r="J97" s="1"/>
    </row>
    <row r="98" spans="1:10" ht="27.75" customHeight="1">
      <c r="A98" s="44"/>
      <c r="B98" s="39"/>
      <c r="C98" s="134"/>
      <c r="D98" s="206"/>
      <c r="E98" s="61"/>
      <c r="F98" s="32"/>
      <c r="G98" s="32"/>
      <c r="J98" s="1"/>
    </row>
    <row r="99" spans="1:10" ht="41.25" customHeight="1">
      <c r="C99" s="1"/>
      <c r="D99" s="206"/>
      <c r="E99" s="206"/>
      <c r="F99" s="1"/>
      <c r="J99" s="1"/>
    </row>
    <row r="100" spans="1:10" ht="27" customHeight="1">
      <c r="A100" s="57"/>
      <c r="B100" s="40"/>
      <c r="C100" s="160"/>
      <c r="D100" s="207"/>
      <c r="E100" s="164"/>
      <c r="F100" s="42"/>
      <c r="G100" s="142"/>
      <c r="J100" s="1"/>
    </row>
    <row r="101" spans="1:10" ht="66" customHeight="1">
      <c r="C101" s="45"/>
      <c r="J101" s="1"/>
    </row>
    <row r="102" spans="1:10">
      <c r="A102" s="44"/>
      <c r="B102" s="39"/>
      <c r="C102" s="45"/>
      <c r="D102" s="206"/>
      <c r="E102" s="215"/>
      <c r="F102" s="32"/>
      <c r="G102" s="32"/>
      <c r="J102" s="1"/>
    </row>
    <row r="103" spans="1:10">
      <c r="A103" s="57"/>
      <c r="C103" s="45"/>
      <c r="D103" s="59"/>
      <c r="E103" s="61"/>
      <c r="F103" s="23"/>
      <c r="J103" s="1"/>
    </row>
    <row r="104" spans="1:10" ht="14.25" customHeight="1">
      <c r="A104" s="44"/>
      <c r="B104" s="39"/>
      <c r="C104" s="45"/>
      <c r="D104" s="33"/>
      <c r="E104" s="67"/>
      <c r="F104" s="32"/>
      <c r="G104" s="32"/>
      <c r="J104" s="1"/>
    </row>
    <row r="105" spans="1:10">
      <c r="A105" s="47"/>
      <c r="B105" s="39"/>
      <c r="C105" s="45"/>
      <c r="D105" s="33"/>
      <c r="E105" s="67"/>
      <c r="F105" s="32"/>
      <c r="G105" s="32"/>
      <c r="J105" s="1"/>
    </row>
    <row r="106" spans="1:10" ht="25.5" customHeight="1">
      <c r="A106" s="44"/>
      <c r="B106" s="39"/>
      <c r="C106" s="134"/>
      <c r="D106" s="206"/>
      <c r="E106" s="61"/>
      <c r="F106" s="32"/>
      <c r="G106" s="32"/>
      <c r="J106" s="1"/>
    </row>
    <row r="107" spans="1:10">
      <c r="J107" s="1"/>
    </row>
    <row r="108" spans="1:10" ht="26.25" customHeight="1">
      <c r="A108" s="57"/>
      <c r="B108" s="40"/>
      <c r="C108" s="160"/>
      <c r="D108" s="207"/>
      <c r="E108" s="164"/>
      <c r="F108" s="42"/>
      <c r="G108" s="142"/>
      <c r="J108" s="1"/>
    </row>
    <row r="109" spans="1:10">
      <c r="C109" s="45"/>
      <c r="J109" s="1"/>
    </row>
    <row r="110" spans="1:10" ht="17.25" customHeight="1">
      <c r="C110" s="45"/>
      <c r="D110" s="206"/>
      <c r="E110" s="215"/>
      <c r="F110" s="32"/>
      <c r="G110" s="32"/>
      <c r="J110" s="1"/>
    </row>
    <row r="111" spans="1:10">
      <c r="C111" s="45"/>
      <c r="D111" s="59"/>
      <c r="E111" s="61"/>
      <c r="F111" s="23"/>
      <c r="J111" s="1"/>
    </row>
    <row r="112" spans="1:10" ht="12.75" customHeight="1">
      <c r="A112" s="57"/>
      <c r="B112" s="40"/>
      <c r="C112" s="45"/>
      <c r="D112" s="33"/>
      <c r="E112" s="67"/>
      <c r="F112" s="32"/>
      <c r="G112" s="32"/>
      <c r="J112" s="1"/>
    </row>
    <row r="113" spans="3:10">
      <c r="C113" s="45"/>
      <c r="D113" s="33"/>
      <c r="E113" s="67"/>
      <c r="F113" s="32"/>
      <c r="G113" s="32"/>
      <c r="J113" s="1"/>
    </row>
    <row r="114" spans="3:10" ht="28.5" customHeight="1">
      <c r="C114" s="134"/>
      <c r="D114" s="206"/>
      <c r="E114" s="61"/>
      <c r="F114" s="32"/>
      <c r="G114" s="32"/>
      <c r="J114" s="1"/>
    </row>
    <row r="115" spans="3:10">
      <c r="C115" s="30"/>
      <c r="D115" s="206"/>
      <c r="E115" s="206"/>
      <c r="F115" s="1"/>
      <c r="J115" s="1"/>
    </row>
    <row r="116" spans="3:10" ht="27" customHeight="1">
      <c r="J116" s="1"/>
    </row>
    <row r="117" spans="3:10" ht="67.5" customHeight="1">
      <c r="C117" s="30"/>
      <c r="D117" s="206"/>
      <c r="E117" s="206"/>
      <c r="F117" s="1"/>
      <c r="J117" s="1"/>
    </row>
    <row r="118" spans="3:10" ht="12.75" customHeight="1">
      <c r="C118" s="30"/>
      <c r="D118" s="206"/>
      <c r="E118" s="206"/>
      <c r="F118" s="1"/>
      <c r="J118" s="1"/>
    </row>
    <row r="119" spans="3:10" ht="14.25" customHeight="1">
      <c r="C119" s="30"/>
      <c r="D119" s="206"/>
      <c r="E119" s="206"/>
      <c r="F119" s="1"/>
      <c r="J119" s="1"/>
    </row>
    <row r="120" spans="3:10">
      <c r="C120" s="30"/>
      <c r="D120" s="206"/>
      <c r="E120" s="206"/>
      <c r="F120" s="1"/>
      <c r="J120" s="1"/>
    </row>
    <row r="121" spans="3:10">
      <c r="C121" s="30"/>
      <c r="D121" s="206"/>
      <c r="E121" s="206"/>
      <c r="F121" s="1"/>
      <c r="J121" s="1"/>
    </row>
    <row r="122" spans="3:10" ht="27.75" customHeight="1">
      <c r="C122" s="30"/>
      <c r="D122" s="206"/>
      <c r="E122" s="206"/>
      <c r="F122" s="1"/>
      <c r="J122" s="1"/>
    </row>
    <row r="123" spans="3:10" ht="26.25" customHeight="1">
      <c r="J123" s="1"/>
    </row>
    <row r="124" spans="3:10">
      <c r="C124" s="30"/>
      <c r="D124" s="206"/>
      <c r="E124" s="206"/>
      <c r="F124" s="1"/>
      <c r="J124" s="1"/>
    </row>
    <row r="125" spans="3:10" ht="69.75" customHeight="1">
      <c r="C125" s="30"/>
      <c r="D125" s="206"/>
      <c r="E125" s="206"/>
      <c r="F125" s="1"/>
      <c r="J125" s="1"/>
    </row>
    <row r="126" spans="3:10">
      <c r="C126" s="30"/>
      <c r="D126" s="206"/>
      <c r="E126" s="206"/>
      <c r="F126" s="1"/>
      <c r="J126" s="1"/>
    </row>
    <row r="127" spans="3:10" ht="12.75" customHeight="1">
      <c r="C127" s="30"/>
      <c r="D127" s="206"/>
      <c r="E127" s="206"/>
      <c r="F127" s="1"/>
      <c r="J127" s="1"/>
    </row>
    <row r="128" spans="3:10" ht="13.5" customHeight="1">
      <c r="C128" s="30"/>
      <c r="D128" s="206"/>
      <c r="E128" s="206"/>
      <c r="F128" s="1"/>
      <c r="J128" s="1"/>
    </row>
    <row r="129" spans="3:10" ht="15" customHeight="1">
      <c r="C129" s="30"/>
      <c r="D129" s="206"/>
      <c r="E129" s="206"/>
      <c r="F129" s="1"/>
      <c r="J129" s="1"/>
    </row>
    <row r="130" spans="3:10">
      <c r="C130" s="30"/>
      <c r="D130" s="206"/>
      <c r="E130" s="206"/>
      <c r="F130" s="1"/>
      <c r="J130" s="1"/>
    </row>
    <row r="131" spans="3:10" ht="13.5" customHeight="1">
      <c r="C131" s="30"/>
      <c r="D131" s="206"/>
      <c r="E131" s="206"/>
      <c r="F131" s="1"/>
      <c r="J131" s="1"/>
    </row>
    <row r="132" spans="3:10">
      <c r="C132" s="30"/>
      <c r="D132" s="206"/>
      <c r="E132" s="206"/>
      <c r="F132" s="1"/>
      <c r="J132" s="1"/>
    </row>
    <row r="133" spans="3:10">
      <c r="C133" s="30"/>
      <c r="D133" s="206"/>
      <c r="E133" s="206"/>
      <c r="F133" s="1"/>
      <c r="J133" s="1"/>
    </row>
    <row r="134" spans="3:10">
      <c r="C134" s="30"/>
      <c r="D134" s="206"/>
      <c r="E134" s="206"/>
      <c r="F134" s="1"/>
      <c r="J134" s="1"/>
    </row>
    <row r="135" spans="3:10" ht="13.5" customHeight="1">
      <c r="C135" s="30"/>
      <c r="D135" s="206"/>
      <c r="E135" s="206"/>
      <c r="F135" s="1"/>
      <c r="J135" s="1"/>
    </row>
    <row r="136" spans="3:10" ht="15.75" customHeight="1">
      <c r="C136" s="30"/>
      <c r="D136" s="206"/>
      <c r="E136" s="206"/>
      <c r="F136" s="1"/>
      <c r="J136" s="1"/>
    </row>
    <row r="137" spans="3:10" ht="14.25" customHeight="1">
      <c r="C137" s="30"/>
      <c r="D137" s="206"/>
      <c r="E137" s="206"/>
      <c r="F137" s="1"/>
      <c r="J137" s="1"/>
    </row>
    <row r="138" spans="3:10" ht="14.25" customHeight="1">
      <c r="C138" s="30"/>
      <c r="D138" s="206"/>
      <c r="E138" s="206"/>
      <c r="F138" s="1"/>
      <c r="J138" s="1"/>
    </row>
    <row r="139" spans="3:10" ht="15" customHeight="1">
      <c r="C139" s="30"/>
      <c r="D139" s="206"/>
      <c r="E139" s="206"/>
      <c r="F139" s="1"/>
      <c r="J139" s="1"/>
    </row>
    <row r="140" spans="3:10" ht="15" customHeight="1">
      <c r="C140" s="30"/>
      <c r="D140" s="206"/>
      <c r="E140" s="206"/>
      <c r="F140" s="1"/>
      <c r="J140" s="1"/>
    </row>
    <row r="141" spans="3:10" ht="15" customHeight="1">
      <c r="C141" s="30"/>
      <c r="D141" s="206"/>
      <c r="E141" s="206"/>
      <c r="F141" s="1"/>
      <c r="J141" s="1"/>
    </row>
    <row r="142" spans="3:10" ht="13.5" customHeight="1">
      <c r="C142" s="30"/>
      <c r="D142" s="206"/>
      <c r="E142" s="206"/>
      <c r="F142" s="1"/>
      <c r="J142" s="1"/>
    </row>
    <row r="143" spans="3:10" ht="78.75" customHeight="1">
      <c r="C143" s="30"/>
      <c r="D143" s="206"/>
      <c r="E143" s="206"/>
      <c r="F143" s="1"/>
      <c r="J143" s="1"/>
    </row>
    <row r="144" spans="3:10" ht="24" customHeight="1">
      <c r="C144" s="30"/>
      <c r="D144" s="206"/>
      <c r="E144" s="206"/>
      <c r="F144" s="1"/>
      <c r="J144" s="1"/>
    </row>
    <row r="145" spans="3:10" ht="15" customHeight="1">
      <c r="C145" s="30"/>
      <c r="D145" s="206"/>
      <c r="E145" s="206"/>
      <c r="F145" s="1"/>
      <c r="J145" s="1"/>
    </row>
    <row r="146" spans="3:10" ht="213" customHeight="1">
      <c r="C146" s="30"/>
      <c r="D146" s="206"/>
      <c r="E146" s="206"/>
      <c r="F146" s="1"/>
      <c r="J146" s="1"/>
    </row>
    <row r="147" spans="3:10">
      <c r="C147" s="30"/>
      <c r="D147" s="206"/>
      <c r="E147" s="206"/>
      <c r="F147" s="1"/>
      <c r="J147" s="1"/>
    </row>
    <row r="148" spans="3:10">
      <c r="C148" s="30"/>
      <c r="D148" s="206"/>
      <c r="E148" s="206"/>
      <c r="F148" s="1"/>
      <c r="J148" s="1"/>
    </row>
    <row r="149" spans="3:10" ht="140.25" customHeight="1">
      <c r="C149" s="30"/>
      <c r="D149" s="206"/>
      <c r="E149" s="206"/>
      <c r="F149" s="1"/>
      <c r="J149" s="1"/>
    </row>
    <row r="150" spans="3:10" ht="82.5" customHeight="1">
      <c r="C150" s="30"/>
      <c r="D150" s="206"/>
      <c r="E150" s="206"/>
      <c r="F150" s="1"/>
      <c r="J150" s="1"/>
    </row>
    <row r="151" spans="3:10">
      <c r="C151" s="30"/>
      <c r="D151" s="206"/>
      <c r="E151" s="206"/>
      <c r="F151" s="1"/>
      <c r="J151" s="1"/>
    </row>
    <row r="152" spans="3:10">
      <c r="C152" s="30"/>
      <c r="D152" s="206"/>
      <c r="E152" s="206"/>
      <c r="F152" s="1"/>
      <c r="J152" s="1"/>
    </row>
    <row r="153" spans="3:10" ht="53.25" customHeight="1">
      <c r="C153" s="30"/>
      <c r="D153" s="206"/>
      <c r="E153" s="206"/>
      <c r="F153" s="1"/>
      <c r="J153" s="1"/>
    </row>
    <row r="154" spans="3:10">
      <c r="C154" s="30"/>
      <c r="D154" s="206"/>
      <c r="E154" s="206"/>
      <c r="F154" s="1"/>
      <c r="J154" s="1"/>
    </row>
    <row r="155" spans="3:10">
      <c r="C155" s="30"/>
      <c r="D155" s="206"/>
      <c r="E155" s="206"/>
      <c r="F155" s="1"/>
      <c r="J155" s="1"/>
    </row>
    <row r="156" spans="3:10">
      <c r="C156" s="30"/>
      <c r="D156" s="206"/>
      <c r="E156" s="206"/>
      <c r="F156" s="1"/>
      <c r="J156" s="1"/>
    </row>
    <row r="157" spans="3:10">
      <c r="C157" s="30"/>
      <c r="D157" s="206"/>
      <c r="E157" s="206"/>
      <c r="F157" s="1"/>
      <c r="J157" s="1"/>
    </row>
    <row r="158" spans="3:10" ht="13.5" customHeight="1">
      <c r="C158" s="30"/>
      <c r="D158" s="206"/>
      <c r="E158" s="206"/>
      <c r="F158" s="1"/>
      <c r="J158" s="1"/>
    </row>
    <row r="159" spans="3:10" ht="12.75" customHeight="1">
      <c r="C159" s="30"/>
      <c r="D159" s="206"/>
      <c r="E159" s="206"/>
      <c r="F159" s="1"/>
      <c r="J159" s="1"/>
    </row>
    <row r="160" spans="3:10" ht="15" customHeight="1">
      <c r="C160" s="30"/>
      <c r="D160" s="206"/>
      <c r="E160" s="206"/>
      <c r="F160" s="1"/>
      <c r="J160" s="1"/>
    </row>
    <row r="161" spans="3:10">
      <c r="C161" s="30"/>
      <c r="D161" s="206"/>
      <c r="E161" s="206"/>
      <c r="F161" s="1"/>
      <c r="J161" s="1"/>
    </row>
    <row r="162" spans="3:10" ht="12" customHeight="1">
      <c r="C162" s="30"/>
      <c r="D162" s="206"/>
      <c r="E162" s="206"/>
      <c r="F162" s="1"/>
      <c r="J162" s="1"/>
    </row>
    <row r="163" spans="3:10">
      <c r="C163" s="30"/>
      <c r="D163" s="206"/>
      <c r="E163" s="206"/>
      <c r="F163" s="1"/>
      <c r="J163" s="1"/>
    </row>
    <row r="164" spans="3:10">
      <c r="C164" s="30"/>
      <c r="D164" s="206"/>
      <c r="E164" s="206"/>
      <c r="F164" s="1"/>
      <c r="J164" s="1"/>
    </row>
    <row r="165" spans="3:10" ht="37.5" customHeight="1">
      <c r="C165" s="30"/>
      <c r="D165" s="206"/>
      <c r="E165" s="206"/>
      <c r="F165" s="1"/>
      <c r="J165" s="1"/>
    </row>
    <row r="166" spans="3:10" ht="12.75" customHeight="1">
      <c r="C166" s="30"/>
      <c r="D166" s="206"/>
      <c r="E166" s="206"/>
      <c r="F166" s="1"/>
      <c r="J166" s="1"/>
    </row>
    <row r="167" spans="3:10">
      <c r="C167" s="30"/>
      <c r="D167" s="206"/>
      <c r="E167" s="206"/>
      <c r="F167" s="1"/>
      <c r="J167" s="1"/>
    </row>
    <row r="168" spans="3:10" ht="13.5" customHeight="1">
      <c r="C168" s="30"/>
      <c r="D168" s="206"/>
      <c r="E168" s="206"/>
      <c r="F168" s="1"/>
      <c r="J168" s="1"/>
    </row>
    <row r="169" spans="3:10" ht="90" customHeight="1">
      <c r="C169" s="30"/>
      <c r="D169" s="206"/>
      <c r="E169" s="206"/>
      <c r="F169" s="1"/>
      <c r="J169" s="1"/>
    </row>
    <row r="170" spans="3:10">
      <c r="C170" s="30"/>
      <c r="D170" s="206"/>
      <c r="E170" s="206"/>
      <c r="F170" s="1"/>
      <c r="J170" s="1"/>
    </row>
    <row r="171" spans="3:10">
      <c r="C171" s="30"/>
      <c r="D171" s="206"/>
      <c r="E171" s="206"/>
      <c r="F171" s="1"/>
      <c r="J171" s="1"/>
    </row>
    <row r="172" spans="3:10" ht="15.75" customHeight="1">
      <c r="C172" s="30"/>
      <c r="D172" s="206"/>
      <c r="E172" s="206"/>
      <c r="F172" s="1"/>
      <c r="J172" s="1"/>
    </row>
    <row r="173" spans="3:10">
      <c r="C173" s="30"/>
      <c r="D173" s="206"/>
      <c r="E173" s="206"/>
      <c r="F173" s="1"/>
      <c r="J173" s="1"/>
    </row>
    <row r="174" spans="3:10">
      <c r="C174" s="30"/>
      <c r="D174" s="206"/>
      <c r="E174" s="206"/>
      <c r="F174" s="1"/>
      <c r="J174" s="1"/>
    </row>
    <row r="175" spans="3:10">
      <c r="C175" s="30"/>
      <c r="D175" s="206"/>
      <c r="E175" s="206"/>
      <c r="F175" s="1"/>
      <c r="J175" s="1"/>
    </row>
    <row r="176" spans="3:10" ht="14.25" customHeight="1">
      <c r="C176" s="30"/>
      <c r="D176" s="206"/>
      <c r="E176" s="206"/>
      <c r="F176" s="1"/>
      <c r="J176" s="1"/>
    </row>
    <row r="177" spans="3:10" ht="66.75" customHeight="1">
      <c r="C177" s="30"/>
      <c r="D177" s="206"/>
      <c r="E177" s="206"/>
      <c r="F177" s="1"/>
      <c r="J177" s="1"/>
    </row>
    <row r="178" spans="3:10">
      <c r="C178" s="30"/>
      <c r="D178" s="206"/>
      <c r="E178" s="206"/>
      <c r="F178" s="1"/>
      <c r="J178" s="1"/>
    </row>
    <row r="179" spans="3:10">
      <c r="C179" s="30"/>
      <c r="D179" s="206"/>
      <c r="E179" s="206"/>
      <c r="F179" s="1"/>
      <c r="J179" s="1"/>
    </row>
    <row r="180" spans="3:10">
      <c r="C180" s="30"/>
      <c r="D180" s="206"/>
      <c r="E180" s="206"/>
      <c r="F180" s="1"/>
      <c r="J180" s="1"/>
    </row>
    <row r="181" spans="3:10" ht="66" customHeight="1">
      <c r="C181" s="30"/>
      <c r="D181" s="206"/>
      <c r="E181" s="206"/>
      <c r="F181" s="1"/>
      <c r="J181" s="1"/>
    </row>
    <row r="182" spans="3:10">
      <c r="C182" s="30"/>
      <c r="D182" s="206"/>
      <c r="E182" s="206"/>
      <c r="F182" s="1"/>
      <c r="J182" s="1"/>
    </row>
    <row r="183" spans="3:10">
      <c r="C183" s="30"/>
      <c r="D183" s="206"/>
      <c r="E183" s="206"/>
      <c r="F183" s="1"/>
      <c r="J183" s="1"/>
    </row>
    <row r="184" spans="3:10">
      <c r="C184" s="30"/>
      <c r="D184" s="206"/>
      <c r="E184" s="206"/>
      <c r="F184" s="1"/>
      <c r="J184" s="1"/>
    </row>
    <row r="185" spans="3:10">
      <c r="C185" s="30"/>
      <c r="D185" s="206"/>
      <c r="E185" s="206"/>
      <c r="F185" s="1"/>
      <c r="J185" s="1"/>
    </row>
    <row r="186" spans="3:10">
      <c r="C186" s="30"/>
      <c r="D186" s="206"/>
      <c r="E186" s="206"/>
      <c r="F186" s="1"/>
      <c r="J186" s="1"/>
    </row>
    <row r="187" spans="3:10">
      <c r="C187" s="30"/>
      <c r="D187" s="206"/>
      <c r="E187" s="206"/>
      <c r="F187" s="1"/>
      <c r="J187" s="1"/>
    </row>
    <row r="188" spans="3:10">
      <c r="C188" s="30"/>
      <c r="D188" s="206"/>
      <c r="E188" s="206"/>
      <c r="F188" s="1"/>
      <c r="J188" s="1"/>
    </row>
    <row r="189" spans="3:10">
      <c r="C189" s="30"/>
      <c r="D189" s="206"/>
      <c r="E189" s="206"/>
      <c r="F189" s="1"/>
      <c r="J189" s="1"/>
    </row>
    <row r="190" spans="3:10">
      <c r="C190" s="30"/>
      <c r="D190" s="206"/>
      <c r="E190" s="206"/>
      <c r="F190" s="1"/>
      <c r="J190" s="1"/>
    </row>
    <row r="191" spans="3:10">
      <c r="C191" s="30"/>
      <c r="D191" s="206"/>
      <c r="E191" s="206"/>
      <c r="F191" s="1"/>
      <c r="J191" s="1"/>
    </row>
    <row r="192" spans="3:10">
      <c r="C192" s="30"/>
      <c r="D192" s="206"/>
      <c r="E192" s="206"/>
      <c r="F192" s="1"/>
      <c r="J192" s="1"/>
    </row>
    <row r="193" spans="3:10">
      <c r="C193" s="30"/>
      <c r="D193" s="206"/>
      <c r="E193" s="206"/>
      <c r="F193" s="1"/>
      <c r="J193" s="1"/>
    </row>
    <row r="194" spans="3:10">
      <c r="C194" s="30"/>
      <c r="D194" s="206"/>
      <c r="E194" s="206"/>
      <c r="F194" s="1"/>
      <c r="J194" s="1"/>
    </row>
    <row r="195" spans="3:10">
      <c r="C195" s="30"/>
      <c r="D195" s="206"/>
      <c r="E195" s="206"/>
      <c r="F195" s="1"/>
      <c r="J195" s="1"/>
    </row>
    <row r="196" spans="3:10">
      <c r="C196" s="30"/>
      <c r="D196" s="206"/>
      <c r="E196" s="206"/>
      <c r="F196" s="1"/>
      <c r="J196" s="1"/>
    </row>
    <row r="197" spans="3:10">
      <c r="C197" s="30"/>
      <c r="D197" s="206"/>
      <c r="E197" s="206"/>
      <c r="F197" s="1"/>
      <c r="J197" s="1"/>
    </row>
    <row r="198" spans="3:10">
      <c r="C198" s="30"/>
      <c r="D198" s="206"/>
      <c r="E198" s="206"/>
      <c r="F198" s="1"/>
      <c r="J198" s="1"/>
    </row>
    <row r="199" spans="3:10">
      <c r="C199" s="30"/>
      <c r="D199" s="206"/>
      <c r="E199" s="206"/>
      <c r="F199" s="1"/>
      <c r="J199" s="1"/>
    </row>
    <row r="200" spans="3:10">
      <c r="C200" s="30"/>
      <c r="D200" s="206"/>
      <c r="E200" s="206"/>
      <c r="F200" s="1"/>
      <c r="J200" s="1"/>
    </row>
    <row r="201" spans="3:10">
      <c r="C201" s="30"/>
      <c r="D201" s="206"/>
      <c r="E201" s="206"/>
      <c r="F201" s="1"/>
      <c r="J201" s="1"/>
    </row>
    <row r="202" spans="3:10">
      <c r="C202" s="30"/>
      <c r="D202" s="206"/>
      <c r="E202" s="206"/>
      <c r="F202" s="1"/>
      <c r="J202" s="1"/>
    </row>
    <row r="203" spans="3:10">
      <c r="C203" s="30"/>
      <c r="D203" s="206"/>
      <c r="E203" s="206"/>
      <c r="F203" s="1"/>
      <c r="J203" s="1"/>
    </row>
    <row r="204" spans="3:10">
      <c r="C204" s="30"/>
      <c r="D204" s="206"/>
      <c r="E204" s="206"/>
      <c r="F204" s="1"/>
      <c r="J204" s="1"/>
    </row>
    <row r="205" spans="3:10" ht="37.5" customHeight="1">
      <c r="C205" s="30"/>
      <c r="D205" s="206"/>
      <c r="E205" s="206"/>
      <c r="F205" s="1"/>
      <c r="J205" s="1"/>
    </row>
    <row r="206" spans="3:10">
      <c r="C206" s="30"/>
      <c r="D206" s="206"/>
      <c r="E206" s="206"/>
      <c r="F206" s="1"/>
      <c r="J206" s="1"/>
    </row>
    <row r="207" spans="3:10">
      <c r="C207" s="30"/>
      <c r="D207" s="206"/>
      <c r="E207" s="206"/>
      <c r="F207" s="1"/>
      <c r="J207" s="1"/>
    </row>
    <row r="208" spans="3:10">
      <c r="C208" s="30"/>
      <c r="D208" s="206"/>
      <c r="E208" s="206"/>
      <c r="F208" s="1"/>
      <c r="J208" s="1"/>
    </row>
    <row r="209" spans="3:10">
      <c r="C209" s="30"/>
      <c r="D209" s="206"/>
      <c r="E209" s="206"/>
      <c r="F209" s="1"/>
      <c r="J209" s="1"/>
    </row>
    <row r="210" spans="3:10">
      <c r="C210" s="30"/>
      <c r="D210" s="206"/>
      <c r="E210" s="206"/>
      <c r="F210" s="1"/>
      <c r="J210" s="1"/>
    </row>
    <row r="211" spans="3:10">
      <c r="C211" s="30"/>
      <c r="D211" s="206"/>
      <c r="E211" s="206"/>
      <c r="F211" s="1"/>
      <c r="J211" s="1"/>
    </row>
    <row r="212" spans="3:10">
      <c r="C212" s="30"/>
      <c r="D212" s="206"/>
      <c r="E212" s="206"/>
      <c r="F212" s="1"/>
      <c r="J212" s="1"/>
    </row>
    <row r="213" spans="3:10" ht="40.5" customHeight="1">
      <c r="C213" s="30"/>
      <c r="D213" s="206"/>
      <c r="E213" s="206"/>
      <c r="F213" s="1"/>
      <c r="J213" s="1"/>
    </row>
    <row r="214" spans="3:10">
      <c r="C214" s="30"/>
      <c r="D214" s="206"/>
      <c r="E214" s="206"/>
      <c r="F214" s="1"/>
      <c r="J214" s="1"/>
    </row>
    <row r="215" spans="3:10">
      <c r="C215" s="30"/>
      <c r="D215" s="206"/>
      <c r="E215" s="206"/>
      <c r="F215" s="1"/>
      <c r="J215" s="1"/>
    </row>
    <row r="216" spans="3:10">
      <c r="C216" s="30"/>
      <c r="D216" s="206"/>
      <c r="E216" s="206"/>
      <c r="F216" s="1"/>
      <c r="J216" s="1"/>
    </row>
    <row r="217" spans="3:10" ht="53.25" customHeight="1">
      <c r="C217" s="30"/>
      <c r="D217" s="206"/>
      <c r="E217" s="206"/>
      <c r="F217" s="1"/>
      <c r="J217" s="1"/>
    </row>
    <row r="218" spans="3:10">
      <c r="C218" s="30"/>
      <c r="D218" s="206"/>
      <c r="E218" s="206"/>
      <c r="F218" s="1"/>
      <c r="J218" s="1"/>
    </row>
    <row r="219" spans="3:10">
      <c r="C219" s="30"/>
      <c r="D219" s="206"/>
      <c r="E219" s="206"/>
      <c r="F219" s="1"/>
      <c r="J219" s="1"/>
    </row>
    <row r="220" spans="3:10" ht="15" customHeight="1">
      <c r="C220" s="30"/>
      <c r="D220" s="206"/>
      <c r="E220" s="206"/>
      <c r="F220" s="1"/>
      <c r="J220" s="1"/>
    </row>
    <row r="221" spans="3:10">
      <c r="C221" s="30"/>
      <c r="D221" s="206"/>
      <c r="E221" s="206"/>
      <c r="F221" s="1"/>
      <c r="J221" s="1"/>
    </row>
    <row r="222" spans="3:10">
      <c r="C222" s="30"/>
      <c r="D222" s="206"/>
      <c r="E222" s="206"/>
      <c r="F222" s="1"/>
      <c r="J222" s="1"/>
    </row>
    <row r="223" spans="3:10" ht="14.25" customHeight="1">
      <c r="C223" s="30"/>
      <c r="D223" s="206"/>
      <c r="E223" s="206"/>
      <c r="F223" s="1"/>
      <c r="J223" s="1"/>
    </row>
    <row r="224" spans="3:10">
      <c r="C224" s="30"/>
      <c r="D224" s="206"/>
      <c r="E224" s="206"/>
      <c r="F224" s="1"/>
      <c r="J224" s="1"/>
    </row>
    <row r="225" spans="3:10">
      <c r="C225" s="30"/>
      <c r="D225" s="206"/>
      <c r="E225" s="206"/>
      <c r="F225" s="1"/>
      <c r="J225" s="1"/>
    </row>
    <row r="226" spans="3:10">
      <c r="C226" s="30"/>
      <c r="D226" s="206"/>
      <c r="E226" s="206"/>
      <c r="F226" s="1"/>
      <c r="J226" s="1"/>
    </row>
    <row r="227" spans="3:10">
      <c r="C227" s="30"/>
      <c r="D227" s="206"/>
      <c r="E227" s="206"/>
      <c r="F227" s="1"/>
      <c r="J227" s="1"/>
    </row>
    <row r="228" spans="3:10">
      <c r="C228" s="30"/>
      <c r="D228" s="206"/>
      <c r="E228" s="206"/>
      <c r="F228" s="1"/>
      <c r="J228" s="1"/>
    </row>
    <row r="229" spans="3:10">
      <c r="C229" s="30"/>
      <c r="D229" s="206"/>
      <c r="E229" s="206"/>
      <c r="F229" s="1"/>
      <c r="J229" s="1"/>
    </row>
    <row r="230" spans="3:10">
      <c r="C230" s="30"/>
      <c r="D230" s="206"/>
      <c r="E230" s="206"/>
      <c r="F230" s="1"/>
      <c r="J230" s="1"/>
    </row>
    <row r="231" spans="3:10">
      <c r="C231" s="30"/>
      <c r="D231" s="206"/>
      <c r="E231" s="206"/>
      <c r="F231" s="1"/>
      <c r="J231" s="1"/>
    </row>
    <row r="232" spans="3:10">
      <c r="C232" s="30"/>
      <c r="D232" s="206"/>
      <c r="E232" s="206"/>
      <c r="F232" s="1"/>
      <c r="J232" s="1"/>
    </row>
    <row r="233" spans="3:10" ht="12.75" customHeight="1">
      <c r="C233" s="30"/>
      <c r="D233" s="206"/>
      <c r="E233" s="206"/>
      <c r="F233" s="1"/>
      <c r="J233" s="1"/>
    </row>
    <row r="234" spans="3:10">
      <c r="C234" s="30"/>
      <c r="D234" s="206"/>
      <c r="E234" s="206"/>
      <c r="F234" s="1"/>
      <c r="J234" s="1"/>
    </row>
    <row r="235" spans="3:10" ht="14.25" customHeight="1">
      <c r="C235" s="30"/>
      <c r="D235" s="206"/>
      <c r="E235" s="206"/>
      <c r="F235" s="1"/>
      <c r="J235" s="1"/>
    </row>
    <row r="236" spans="3:10">
      <c r="C236" s="30"/>
      <c r="D236" s="206"/>
      <c r="E236" s="206"/>
      <c r="F236" s="1"/>
      <c r="J236" s="1"/>
    </row>
    <row r="237" spans="3:10" ht="51" customHeight="1">
      <c r="C237" s="30"/>
      <c r="D237" s="206"/>
      <c r="E237" s="206"/>
      <c r="F237" s="1"/>
      <c r="J237" s="1"/>
    </row>
    <row r="238" spans="3:10" ht="12.75" customHeight="1">
      <c r="C238" s="30"/>
      <c r="D238" s="206"/>
      <c r="E238" s="206"/>
      <c r="F238" s="1"/>
      <c r="J238" s="1"/>
    </row>
    <row r="239" spans="3:10">
      <c r="C239" s="30"/>
      <c r="D239" s="206"/>
      <c r="E239" s="206"/>
      <c r="F239" s="1"/>
      <c r="J239" s="1"/>
    </row>
    <row r="240" spans="3:10">
      <c r="C240" s="30"/>
      <c r="D240" s="206"/>
      <c r="E240" s="206"/>
      <c r="F240" s="1"/>
      <c r="J240" s="1"/>
    </row>
    <row r="241" spans="3:10">
      <c r="C241" s="30"/>
      <c r="D241" s="206"/>
      <c r="E241" s="206"/>
      <c r="F241" s="1"/>
      <c r="J241" s="1"/>
    </row>
    <row r="242" spans="3:10">
      <c r="C242" s="30"/>
      <c r="D242" s="206"/>
      <c r="E242" s="206"/>
      <c r="F242" s="1"/>
      <c r="J242" s="1"/>
    </row>
    <row r="243" spans="3:10">
      <c r="C243" s="30"/>
      <c r="D243" s="206"/>
      <c r="E243" s="206"/>
      <c r="F243" s="1"/>
      <c r="J243" s="1"/>
    </row>
    <row r="244" spans="3:10">
      <c r="C244" s="30"/>
      <c r="D244" s="206"/>
      <c r="E244" s="206"/>
      <c r="F244" s="1"/>
      <c r="J244" s="1"/>
    </row>
    <row r="245" spans="3:10">
      <c r="C245" s="30"/>
      <c r="D245" s="206"/>
      <c r="E245" s="206"/>
      <c r="F245" s="1"/>
      <c r="J245" s="1"/>
    </row>
    <row r="246" spans="3:10">
      <c r="C246" s="30"/>
      <c r="D246" s="206"/>
      <c r="E246" s="206"/>
      <c r="F246" s="1"/>
      <c r="J246" s="1"/>
    </row>
    <row r="247" spans="3:10" ht="15" customHeight="1">
      <c r="C247" s="30"/>
      <c r="D247" s="206"/>
      <c r="E247" s="206"/>
      <c r="F247" s="1"/>
      <c r="J247" s="1"/>
    </row>
    <row r="248" spans="3:10">
      <c r="C248" s="30"/>
      <c r="D248" s="206"/>
      <c r="E248" s="206"/>
      <c r="F248" s="1"/>
      <c r="J248" s="1"/>
    </row>
    <row r="249" spans="3:10" ht="147.75" customHeight="1">
      <c r="C249" s="30"/>
      <c r="D249" s="206"/>
      <c r="E249" s="206"/>
      <c r="F249" s="1"/>
      <c r="J249" s="1"/>
    </row>
    <row r="250" spans="3:10" ht="82.5" customHeight="1">
      <c r="C250" s="30"/>
      <c r="D250" s="206"/>
      <c r="E250" s="206"/>
      <c r="F250" s="1"/>
      <c r="J250" s="1"/>
    </row>
    <row r="251" spans="3:10" ht="12.75" customHeight="1">
      <c r="C251" s="30"/>
      <c r="D251" s="206"/>
      <c r="E251" s="206"/>
      <c r="F251" s="1"/>
      <c r="J251" s="1"/>
    </row>
    <row r="252" spans="3:10" ht="106.5" customHeight="1">
      <c r="C252" s="30"/>
      <c r="D252" s="206"/>
      <c r="E252" s="206"/>
      <c r="F252" s="1"/>
      <c r="J252" s="1"/>
    </row>
    <row r="253" spans="3:10" ht="227.25" customHeight="1">
      <c r="C253" s="30"/>
      <c r="D253" s="206"/>
      <c r="E253" s="206"/>
      <c r="F253" s="1"/>
      <c r="J253" s="1"/>
    </row>
    <row r="254" spans="3:10" ht="135" customHeight="1">
      <c r="C254" s="30"/>
      <c r="D254" s="206"/>
      <c r="E254" s="206"/>
      <c r="F254" s="1"/>
      <c r="J254" s="1"/>
    </row>
    <row r="255" spans="3:10" ht="81" customHeight="1">
      <c r="C255" s="30"/>
      <c r="D255" s="206"/>
      <c r="E255" s="206"/>
      <c r="F255" s="1"/>
      <c r="J255" s="1"/>
    </row>
    <row r="256" spans="3:10" ht="14.25" customHeight="1">
      <c r="C256" s="30"/>
      <c r="D256" s="206"/>
      <c r="E256" s="206"/>
      <c r="F256" s="1"/>
      <c r="J256" s="1"/>
    </row>
    <row r="257" spans="3:10" ht="13.5" customHeight="1">
      <c r="C257" s="30"/>
      <c r="D257" s="206"/>
      <c r="E257" s="206"/>
      <c r="F257" s="1"/>
      <c r="J257" s="1"/>
    </row>
    <row r="258" spans="3:10" ht="39" customHeight="1">
      <c r="C258" s="30"/>
      <c r="D258" s="206"/>
      <c r="E258" s="206"/>
      <c r="F258" s="1"/>
      <c r="J258" s="1"/>
    </row>
    <row r="259" spans="3:10" ht="27" customHeight="1">
      <c r="C259" s="30"/>
      <c r="D259" s="206"/>
      <c r="E259" s="206"/>
      <c r="F259" s="1"/>
      <c r="J259" s="1"/>
    </row>
    <row r="260" spans="3:10">
      <c r="C260" s="30"/>
      <c r="D260" s="206"/>
      <c r="E260" s="206"/>
      <c r="F260" s="1"/>
      <c r="J260" s="1"/>
    </row>
    <row r="261" spans="3:10">
      <c r="C261" s="30"/>
      <c r="D261" s="206"/>
      <c r="E261" s="206"/>
      <c r="F261" s="1"/>
      <c r="J261" s="1"/>
    </row>
    <row r="262" spans="3:10">
      <c r="C262" s="30"/>
      <c r="D262" s="206"/>
      <c r="E262" s="206"/>
      <c r="F262" s="1"/>
      <c r="J262" s="1"/>
    </row>
    <row r="263" spans="3:10">
      <c r="C263" s="30"/>
      <c r="D263" s="206"/>
      <c r="E263" s="206"/>
      <c r="F263" s="1"/>
      <c r="J263" s="1"/>
    </row>
    <row r="264" spans="3:10">
      <c r="C264" s="30"/>
      <c r="D264" s="206"/>
      <c r="E264" s="206"/>
      <c r="F264" s="1"/>
      <c r="J264" s="1"/>
    </row>
    <row r="265" spans="3:10">
      <c r="C265" s="30"/>
      <c r="D265" s="206"/>
      <c r="E265" s="206"/>
      <c r="F265" s="1"/>
      <c r="J265" s="1"/>
    </row>
    <row r="266" spans="3:10">
      <c r="C266" s="30"/>
      <c r="D266" s="206"/>
      <c r="E266" s="206"/>
      <c r="F266" s="1"/>
      <c r="J266" s="1"/>
    </row>
    <row r="267" spans="3:10">
      <c r="C267" s="30"/>
      <c r="D267" s="206"/>
      <c r="E267" s="206"/>
      <c r="F267" s="1"/>
      <c r="J267" s="1"/>
    </row>
    <row r="268" spans="3:10" ht="12.75" customHeight="1">
      <c r="C268" s="30"/>
      <c r="D268" s="206"/>
      <c r="E268" s="206"/>
      <c r="F268" s="1"/>
      <c r="J268" s="1"/>
    </row>
    <row r="269" spans="3:10">
      <c r="C269" s="30"/>
      <c r="D269" s="206"/>
      <c r="E269" s="206"/>
      <c r="F269" s="1"/>
      <c r="J269" s="1"/>
    </row>
    <row r="270" spans="3:10">
      <c r="C270" s="30"/>
      <c r="D270" s="206"/>
      <c r="E270" s="206"/>
      <c r="F270" s="1"/>
      <c r="J270" s="1"/>
    </row>
    <row r="271" spans="3:10" ht="156.75" customHeight="1">
      <c r="C271" s="30"/>
      <c r="D271" s="206"/>
      <c r="E271" s="206"/>
      <c r="F271" s="1"/>
      <c r="J271" s="1"/>
    </row>
    <row r="272" spans="3:10" ht="169.5" customHeight="1">
      <c r="C272" s="30"/>
      <c r="D272" s="206"/>
      <c r="E272" s="206"/>
      <c r="F272" s="1"/>
      <c r="J272" s="1"/>
    </row>
    <row r="273" spans="3:10" ht="12.75" customHeight="1">
      <c r="C273" s="30"/>
      <c r="D273" s="206"/>
      <c r="E273" s="206"/>
      <c r="F273" s="1"/>
      <c r="J273" s="1"/>
    </row>
    <row r="274" spans="3:10" ht="168.75" customHeight="1">
      <c r="C274" s="30"/>
      <c r="D274" s="206"/>
      <c r="E274" s="206"/>
      <c r="F274" s="1"/>
      <c r="J274" s="1"/>
    </row>
    <row r="275" spans="3:10" ht="113.25" customHeight="1">
      <c r="C275" s="30"/>
      <c r="D275" s="206"/>
      <c r="E275" s="206"/>
      <c r="F275" s="1"/>
      <c r="J275" s="1"/>
    </row>
    <row r="276" spans="3:10" ht="123.75" customHeight="1">
      <c r="C276" s="30"/>
      <c r="D276" s="206"/>
      <c r="E276" s="206"/>
      <c r="F276" s="1"/>
      <c r="J276" s="1"/>
    </row>
    <row r="277" spans="3:10" ht="191.25" customHeight="1">
      <c r="C277" s="30"/>
      <c r="D277" s="206"/>
      <c r="E277" s="206"/>
      <c r="F277" s="1"/>
      <c r="J277" s="1"/>
    </row>
    <row r="278" spans="3:10" ht="13.5" customHeight="1">
      <c r="C278" s="30"/>
      <c r="D278" s="206"/>
      <c r="E278" s="206"/>
      <c r="F278" s="1"/>
      <c r="J278" s="1"/>
    </row>
    <row r="279" spans="3:10" ht="28.5" customHeight="1">
      <c r="C279" s="30"/>
      <c r="D279" s="206"/>
      <c r="E279" s="206"/>
      <c r="F279" s="1"/>
      <c r="J279" s="1"/>
    </row>
    <row r="280" spans="3:10" ht="39" customHeight="1">
      <c r="C280" s="30"/>
      <c r="D280" s="206"/>
      <c r="E280" s="206"/>
      <c r="F280" s="1"/>
      <c r="J280" s="1"/>
    </row>
    <row r="281" spans="3:10">
      <c r="C281" s="30"/>
      <c r="D281" s="206"/>
      <c r="E281" s="206"/>
      <c r="F281" s="1"/>
      <c r="J281" s="1"/>
    </row>
    <row r="282" spans="3:10">
      <c r="C282" s="30"/>
      <c r="D282" s="206"/>
      <c r="E282" s="206"/>
      <c r="F282" s="1"/>
      <c r="J282" s="1"/>
    </row>
    <row r="283" spans="3:10">
      <c r="C283" s="30"/>
      <c r="D283" s="206"/>
      <c r="E283" s="206"/>
      <c r="F283" s="1"/>
      <c r="J283" s="1"/>
    </row>
    <row r="284" spans="3:10">
      <c r="C284" s="30"/>
      <c r="D284" s="206"/>
      <c r="E284" s="206"/>
      <c r="F284" s="1"/>
      <c r="J284" s="1"/>
    </row>
    <row r="285" spans="3:10">
      <c r="C285" s="30"/>
      <c r="D285" s="206"/>
      <c r="E285" s="206"/>
      <c r="F285" s="1"/>
      <c r="J285" s="1"/>
    </row>
    <row r="286" spans="3:10">
      <c r="C286" s="30"/>
      <c r="D286" s="206"/>
      <c r="E286" s="206"/>
      <c r="F286" s="1"/>
      <c r="J286" s="1"/>
    </row>
    <row r="287" spans="3:10">
      <c r="C287" s="30"/>
      <c r="D287" s="206"/>
      <c r="E287" s="206"/>
      <c r="F287" s="1"/>
      <c r="J287" s="1"/>
    </row>
    <row r="288" spans="3:10">
      <c r="C288" s="30"/>
      <c r="D288" s="206"/>
      <c r="E288" s="206"/>
      <c r="F288" s="1"/>
      <c r="J288" s="1"/>
    </row>
    <row r="289" spans="3:10">
      <c r="C289" s="30"/>
      <c r="D289" s="206"/>
      <c r="E289" s="206"/>
      <c r="F289" s="1"/>
      <c r="J289" s="1"/>
    </row>
    <row r="290" spans="3:10">
      <c r="C290" s="30"/>
      <c r="D290" s="206"/>
      <c r="E290" s="206"/>
      <c r="F290" s="1"/>
      <c r="J290" s="1"/>
    </row>
    <row r="291" spans="3:10">
      <c r="C291" s="30"/>
      <c r="D291" s="206"/>
      <c r="E291" s="206"/>
      <c r="F291" s="1"/>
      <c r="J291" s="1"/>
    </row>
    <row r="292" spans="3:10">
      <c r="C292" s="30"/>
      <c r="D292" s="206"/>
      <c r="E292" s="206"/>
      <c r="F292" s="1"/>
      <c r="J292" s="1"/>
    </row>
    <row r="293" spans="3:10">
      <c r="C293" s="30"/>
      <c r="D293" s="206"/>
      <c r="E293" s="206"/>
      <c r="F293" s="1"/>
      <c r="J293" s="1"/>
    </row>
    <row r="294" spans="3:10">
      <c r="C294" s="30"/>
      <c r="D294" s="206"/>
      <c r="E294" s="206"/>
      <c r="F294" s="1"/>
      <c r="J294" s="1"/>
    </row>
    <row r="295" spans="3:10">
      <c r="C295" s="30"/>
      <c r="D295" s="206"/>
      <c r="E295" s="206"/>
      <c r="F295" s="1"/>
      <c r="J295" s="1"/>
    </row>
    <row r="296" spans="3:10">
      <c r="C296" s="30"/>
      <c r="D296" s="206"/>
      <c r="E296" s="206"/>
      <c r="F296" s="1"/>
      <c r="J296" s="1"/>
    </row>
    <row r="297" spans="3:10">
      <c r="C297" s="30"/>
      <c r="D297" s="206"/>
      <c r="E297" s="206"/>
      <c r="F297" s="1"/>
      <c r="J297" s="1"/>
    </row>
    <row r="298" spans="3:10">
      <c r="C298" s="30"/>
      <c r="D298" s="206"/>
      <c r="E298" s="206"/>
      <c r="F298" s="1"/>
      <c r="J298" s="1"/>
    </row>
    <row r="299" spans="3:10">
      <c r="C299" s="30"/>
      <c r="D299" s="206"/>
      <c r="E299" s="206"/>
      <c r="F299" s="1"/>
      <c r="J299" s="1"/>
    </row>
    <row r="300" spans="3:10">
      <c r="C300" s="30"/>
      <c r="D300" s="206"/>
      <c r="E300" s="206"/>
      <c r="F300" s="1"/>
      <c r="J300" s="1"/>
    </row>
    <row r="301" spans="3:10">
      <c r="C301" s="30"/>
      <c r="D301" s="206"/>
      <c r="E301" s="206"/>
      <c r="F301" s="1"/>
      <c r="J301" s="1"/>
    </row>
    <row r="302" spans="3:10">
      <c r="C302" s="30"/>
      <c r="D302" s="206"/>
      <c r="E302" s="206"/>
      <c r="F302" s="1"/>
      <c r="J302" s="1"/>
    </row>
    <row r="303" spans="3:10" ht="13.5" customHeight="1">
      <c r="C303" s="30"/>
      <c r="D303" s="206"/>
      <c r="E303" s="206"/>
      <c r="F303" s="1"/>
      <c r="J303" s="1"/>
    </row>
    <row r="304" spans="3:10">
      <c r="C304" s="30"/>
      <c r="D304" s="206"/>
      <c r="E304" s="206"/>
      <c r="F304" s="1"/>
      <c r="J304" s="1"/>
    </row>
    <row r="305" spans="3:10">
      <c r="C305" s="30"/>
      <c r="D305" s="206"/>
      <c r="E305" s="206"/>
      <c r="F305" s="1"/>
      <c r="J305" s="1"/>
    </row>
    <row r="306" spans="3:10">
      <c r="C306" s="30"/>
      <c r="D306" s="206"/>
      <c r="E306" s="206"/>
      <c r="F306" s="1"/>
      <c r="J306" s="1"/>
    </row>
    <row r="307" spans="3:10">
      <c r="C307" s="30"/>
      <c r="D307" s="206"/>
      <c r="E307" s="206"/>
      <c r="F307" s="1"/>
      <c r="J307" s="1"/>
    </row>
    <row r="308" spans="3:10">
      <c r="C308" s="30"/>
      <c r="D308" s="206"/>
      <c r="E308" s="206"/>
      <c r="F308" s="1"/>
      <c r="J308" s="1"/>
    </row>
    <row r="309" spans="3:10">
      <c r="C309" s="30"/>
      <c r="D309" s="206"/>
      <c r="E309" s="206"/>
      <c r="F309" s="1"/>
      <c r="J309" s="1"/>
    </row>
    <row r="310" spans="3:10">
      <c r="C310" s="30"/>
      <c r="D310" s="206"/>
      <c r="E310" s="206"/>
      <c r="F310" s="1"/>
      <c r="J310" s="1"/>
    </row>
    <row r="311" spans="3:10">
      <c r="C311" s="30"/>
      <c r="D311" s="206"/>
      <c r="E311" s="206"/>
      <c r="F311" s="1"/>
      <c r="J311" s="1"/>
    </row>
    <row r="312" spans="3:10">
      <c r="C312" s="30"/>
      <c r="D312" s="206"/>
      <c r="E312" s="206"/>
      <c r="F312" s="1"/>
      <c r="J312" s="1"/>
    </row>
    <row r="313" spans="3:10">
      <c r="C313" s="30"/>
      <c r="D313" s="206"/>
      <c r="E313" s="206"/>
      <c r="F313" s="1"/>
      <c r="J313" s="1"/>
    </row>
    <row r="314" spans="3:10">
      <c r="C314" s="30"/>
      <c r="D314" s="206"/>
      <c r="E314" s="206"/>
      <c r="F314" s="1"/>
      <c r="J314" s="1"/>
    </row>
    <row r="315" spans="3:10">
      <c r="C315" s="30"/>
      <c r="D315" s="206"/>
      <c r="E315" s="206"/>
      <c r="F315" s="1"/>
      <c r="J315" s="1"/>
    </row>
    <row r="316" spans="3:10">
      <c r="C316" s="30"/>
      <c r="D316" s="206"/>
      <c r="E316" s="206"/>
      <c r="F316" s="1"/>
      <c r="J316" s="1"/>
    </row>
    <row r="317" spans="3:10">
      <c r="C317" s="30"/>
      <c r="D317" s="206"/>
      <c r="E317" s="206"/>
      <c r="F317" s="1"/>
      <c r="J317" s="1"/>
    </row>
    <row r="318" spans="3:10">
      <c r="C318" s="30"/>
      <c r="D318" s="206"/>
      <c r="E318" s="206"/>
      <c r="F318" s="1"/>
      <c r="J318" s="1"/>
    </row>
    <row r="319" spans="3:10">
      <c r="C319" s="30"/>
      <c r="D319" s="206"/>
      <c r="E319" s="206"/>
      <c r="F319" s="1"/>
      <c r="J319" s="1"/>
    </row>
    <row r="320" spans="3:10">
      <c r="C320" s="30"/>
      <c r="D320" s="206"/>
      <c r="E320" s="206"/>
      <c r="F320" s="1"/>
      <c r="J320" s="1"/>
    </row>
    <row r="321" spans="3:10">
      <c r="C321" s="30"/>
      <c r="D321" s="206"/>
      <c r="E321" s="206"/>
      <c r="F321" s="1"/>
      <c r="J321" s="1"/>
    </row>
    <row r="322" spans="3:10">
      <c r="C322" s="30"/>
      <c r="D322" s="206"/>
      <c r="E322" s="206"/>
      <c r="F322" s="1"/>
      <c r="J322" s="1"/>
    </row>
    <row r="323" spans="3:10">
      <c r="C323" s="30"/>
      <c r="D323" s="206"/>
      <c r="E323" s="206"/>
      <c r="F323" s="1"/>
      <c r="J323" s="1"/>
    </row>
    <row r="324" spans="3:10">
      <c r="C324" s="30"/>
      <c r="D324" s="206"/>
      <c r="E324" s="206"/>
      <c r="F324" s="1"/>
      <c r="J324" s="1"/>
    </row>
    <row r="325" spans="3:10">
      <c r="C325" s="30"/>
      <c r="D325" s="206"/>
      <c r="E325" s="206"/>
      <c r="F325" s="1"/>
      <c r="J325" s="1"/>
    </row>
    <row r="326" spans="3:10">
      <c r="C326" s="30"/>
      <c r="D326" s="206"/>
      <c r="E326" s="206"/>
      <c r="F326" s="1"/>
      <c r="J326" s="1"/>
    </row>
    <row r="327" spans="3:10">
      <c r="C327" s="30"/>
      <c r="D327" s="206"/>
      <c r="E327" s="206"/>
      <c r="F327" s="1"/>
      <c r="J327" s="1"/>
    </row>
    <row r="328" spans="3:10">
      <c r="C328" s="30"/>
      <c r="D328" s="206"/>
      <c r="E328" s="206"/>
      <c r="F328" s="1"/>
      <c r="J328" s="1"/>
    </row>
    <row r="329" spans="3:10">
      <c r="C329" s="30"/>
      <c r="D329" s="206"/>
      <c r="E329" s="206"/>
      <c r="F329" s="1"/>
      <c r="J329" s="1"/>
    </row>
    <row r="330" spans="3:10">
      <c r="C330" s="30"/>
      <c r="D330" s="206"/>
      <c r="E330" s="206"/>
      <c r="F330" s="1"/>
      <c r="J330" s="1"/>
    </row>
    <row r="331" spans="3:10">
      <c r="C331" s="30"/>
      <c r="D331" s="206"/>
      <c r="E331" s="206"/>
      <c r="F331" s="1"/>
      <c r="J331" s="1"/>
    </row>
    <row r="332" spans="3:10">
      <c r="C332" s="30"/>
      <c r="D332" s="206"/>
      <c r="E332" s="206"/>
      <c r="F332" s="1"/>
      <c r="J332" s="1"/>
    </row>
    <row r="333" spans="3:10">
      <c r="C333" s="30"/>
      <c r="D333" s="206"/>
      <c r="E333" s="206"/>
      <c r="F333" s="1"/>
      <c r="J333" s="1"/>
    </row>
    <row r="334" spans="3:10">
      <c r="C334" s="30"/>
      <c r="D334" s="206"/>
      <c r="E334" s="206"/>
      <c r="F334" s="1"/>
      <c r="J334" s="1"/>
    </row>
    <row r="335" spans="3:10">
      <c r="C335" s="30"/>
      <c r="D335" s="206"/>
      <c r="E335" s="206"/>
      <c r="F335" s="1"/>
      <c r="J335" s="1"/>
    </row>
    <row r="336" spans="3:10" ht="15" customHeight="1">
      <c r="C336" s="30"/>
      <c r="D336" s="206"/>
      <c r="E336" s="206"/>
      <c r="F336" s="1"/>
      <c r="J336" s="1"/>
    </row>
    <row r="337" spans="3:10">
      <c r="C337" s="30"/>
      <c r="D337" s="206"/>
      <c r="E337" s="206"/>
      <c r="F337" s="1"/>
      <c r="J337" s="1"/>
    </row>
    <row r="338" spans="3:10">
      <c r="C338" s="30"/>
      <c r="D338" s="206"/>
      <c r="E338" s="206"/>
      <c r="F338" s="1"/>
      <c r="J338" s="1"/>
    </row>
    <row r="339" spans="3:10">
      <c r="C339" s="30"/>
      <c r="D339" s="206"/>
      <c r="E339" s="206"/>
      <c r="F339" s="1"/>
      <c r="J339" s="1"/>
    </row>
    <row r="340" spans="3:10" ht="12.75" customHeight="1">
      <c r="C340" s="30"/>
      <c r="D340" s="206"/>
      <c r="E340" s="206"/>
      <c r="F340" s="1"/>
      <c r="J340" s="1"/>
    </row>
    <row r="341" spans="3:10" ht="12.75" customHeight="1">
      <c r="C341" s="30"/>
      <c r="D341" s="206"/>
      <c r="E341" s="206"/>
      <c r="F341" s="1"/>
      <c r="J341" s="1"/>
    </row>
    <row r="342" spans="3:10" ht="129" customHeight="1">
      <c r="C342" s="30"/>
      <c r="D342" s="206"/>
      <c r="E342" s="206"/>
      <c r="F342" s="1"/>
      <c r="J342" s="1"/>
    </row>
    <row r="343" spans="3:10" ht="180" customHeight="1">
      <c r="C343" s="30"/>
      <c r="D343" s="206"/>
      <c r="E343" s="206"/>
      <c r="F343" s="1"/>
      <c r="J343" s="1"/>
    </row>
    <row r="344" spans="3:10" ht="80.25" customHeight="1">
      <c r="C344" s="30"/>
      <c r="D344" s="206"/>
      <c r="E344" s="206"/>
      <c r="F344" s="1"/>
      <c r="J344" s="1"/>
    </row>
    <row r="345" spans="3:10" ht="103.5" customHeight="1">
      <c r="C345" s="30"/>
      <c r="D345" s="206"/>
      <c r="E345" s="206"/>
      <c r="F345" s="1"/>
      <c r="J345" s="1"/>
    </row>
    <row r="346" spans="3:10" ht="15" customHeight="1">
      <c r="C346" s="30"/>
      <c r="D346" s="206"/>
      <c r="E346" s="206"/>
      <c r="F346" s="1"/>
      <c r="J346" s="1"/>
    </row>
    <row r="347" spans="3:10">
      <c r="C347" s="30"/>
      <c r="D347" s="206"/>
      <c r="E347" s="206"/>
      <c r="F347" s="1"/>
      <c r="J347" s="1"/>
    </row>
    <row r="348" spans="3:10" ht="27" customHeight="1">
      <c r="C348" s="30"/>
      <c r="D348" s="206"/>
      <c r="E348" s="206"/>
      <c r="F348" s="1"/>
      <c r="J348" s="1"/>
    </row>
    <row r="349" spans="3:10" ht="13.5" customHeight="1">
      <c r="C349" s="30"/>
      <c r="D349" s="206"/>
      <c r="E349" s="206"/>
      <c r="F349" s="1"/>
      <c r="J349" s="1"/>
    </row>
    <row r="350" spans="3:10" ht="53.25" customHeight="1">
      <c r="C350" s="30"/>
      <c r="D350" s="206"/>
      <c r="E350" s="206"/>
      <c r="F350" s="1"/>
      <c r="J350" s="1"/>
    </row>
    <row r="351" spans="3:10" ht="12.75" customHeight="1">
      <c r="C351" s="30"/>
      <c r="D351" s="206"/>
      <c r="E351" s="206"/>
      <c r="F351" s="1"/>
      <c r="J351" s="1"/>
    </row>
    <row r="352" spans="3:10" ht="13.5" customHeight="1">
      <c r="C352" s="30"/>
      <c r="D352" s="206"/>
      <c r="E352" s="206"/>
      <c r="F352" s="1"/>
      <c r="J352" s="1"/>
    </row>
    <row r="353" spans="3:10">
      <c r="C353" s="30"/>
      <c r="D353" s="206"/>
      <c r="E353" s="206"/>
      <c r="F353" s="1"/>
      <c r="J353" s="1"/>
    </row>
    <row r="354" spans="3:10">
      <c r="C354" s="30"/>
      <c r="D354" s="206"/>
      <c r="E354" s="206"/>
      <c r="F354" s="1"/>
      <c r="J354" s="1"/>
    </row>
    <row r="355" spans="3:10" ht="27" customHeight="1">
      <c r="C355" s="30"/>
      <c r="D355" s="206"/>
      <c r="E355" s="206"/>
      <c r="F355" s="1"/>
      <c r="J355" s="1"/>
    </row>
    <row r="356" spans="3:10" ht="12.75" customHeight="1">
      <c r="C356" s="30"/>
      <c r="D356" s="206"/>
      <c r="E356" s="206"/>
      <c r="F356" s="1"/>
      <c r="J356" s="1"/>
    </row>
    <row r="357" spans="3:10" ht="12" customHeight="1">
      <c r="C357" s="30"/>
      <c r="D357" s="206"/>
      <c r="E357" s="206"/>
      <c r="F357" s="1"/>
      <c r="J357" s="1"/>
    </row>
    <row r="358" spans="3:10">
      <c r="C358" s="30"/>
      <c r="D358" s="206"/>
      <c r="E358" s="206"/>
      <c r="F358" s="1"/>
      <c r="J358" s="1"/>
    </row>
    <row r="359" spans="3:10" ht="13.5" customHeight="1">
      <c r="C359" s="30"/>
      <c r="D359" s="206"/>
      <c r="E359" s="206"/>
      <c r="F359" s="1"/>
      <c r="J359" s="1"/>
    </row>
    <row r="360" spans="3:10">
      <c r="C360" s="30"/>
      <c r="D360" s="206"/>
      <c r="E360" s="206"/>
      <c r="F360" s="1"/>
      <c r="J360" s="1"/>
    </row>
    <row r="361" spans="3:10" ht="15.75" customHeight="1">
      <c r="C361" s="30"/>
      <c r="D361" s="206"/>
      <c r="E361" s="206"/>
      <c r="F361" s="1"/>
      <c r="J361" s="1"/>
    </row>
    <row r="362" spans="3:10">
      <c r="C362" s="30"/>
      <c r="D362" s="206"/>
      <c r="E362" s="206"/>
      <c r="F362" s="1"/>
      <c r="J362" s="1"/>
    </row>
    <row r="363" spans="3:10">
      <c r="C363" s="30"/>
      <c r="D363" s="206"/>
      <c r="E363" s="206"/>
      <c r="F363" s="1"/>
      <c r="J363" s="1"/>
    </row>
    <row r="364" spans="3:10">
      <c r="C364" s="30"/>
      <c r="D364" s="206"/>
      <c r="E364" s="206"/>
      <c r="F364" s="1"/>
      <c r="J364" s="1"/>
    </row>
    <row r="365" spans="3:10" ht="14.25" customHeight="1">
      <c r="C365" s="30"/>
      <c r="D365" s="206"/>
      <c r="E365" s="206"/>
      <c r="F365" s="1"/>
      <c r="J365" s="1"/>
    </row>
    <row r="366" spans="3:10" ht="54" customHeight="1">
      <c r="C366" s="30"/>
      <c r="D366" s="206"/>
      <c r="E366" s="206"/>
      <c r="F366" s="1"/>
      <c r="J366" s="1"/>
    </row>
    <row r="367" spans="3:10">
      <c r="C367" s="30"/>
      <c r="D367" s="206"/>
      <c r="E367" s="206"/>
      <c r="F367" s="1"/>
      <c r="J367" s="1"/>
    </row>
    <row r="368" spans="3:10">
      <c r="C368" s="30"/>
      <c r="D368" s="206"/>
      <c r="E368" s="206"/>
      <c r="F368" s="1"/>
      <c r="J368" s="1"/>
    </row>
    <row r="369" spans="3:10" ht="15" customHeight="1">
      <c r="C369" s="30"/>
      <c r="D369" s="206"/>
      <c r="E369" s="206"/>
      <c r="F369" s="1"/>
      <c r="J369" s="1"/>
    </row>
    <row r="370" spans="3:10">
      <c r="C370" s="30"/>
      <c r="D370" s="206"/>
      <c r="E370" s="206"/>
      <c r="F370" s="1"/>
      <c r="J370" s="1"/>
    </row>
    <row r="371" spans="3:10">
      <c r="C371" s="30"/>
      <c r="D371" s="206"/>
      <c r="E371" s="206"/>
      <c r="F371" s="1"/>
      <c r="J371" s="1"/>
    </row>
    <row r="372" spans="3:10">
      <c r="C372" s="30"/>
      <c r="D372" s="206"/>
      <c r="E372" s="206"/>
      <c r="F372" s="1"/>
      <c r="J372" s="1"/>
    </row>
    <row r="373" spans="3:10" ht="27.75" customHeight="1">
      <c r="C373" s="30"/>
      <c r="D373" s="206"/>
      <c r="E373" s="206"/>
      <c r="F373" s="1"/>
      <c r="J373" s="1"/>
    </row>
    <row r="374" spans="3:10">
      <c r="C374" s="30"/>
      <c r="D374" s="206"/>
      <c r="E374" s="206"/>
      <c r="F374" s="1"/>
      <c r="J374" s="1"/>
    </row>
    <row r="375" spans="3:10">
      <c r="C375" s="30"/>
      <c r="D375" s="206"/>
      <c r="E375" s="206"/>
      <c r="F375" s="1"/>
      <c r="J375" s="1"/>
    </row>
    <row r="376" spans="3:10" ht="13.5" customHeight="1">
      <c r="C376" s="30"/>
      <c r="D376" s="206"/>
      <c r="E376" s="206"/>
      <c r="F376" s="1"/>
      <c r="J376" s="1"/>
    </row>
    <row r="377" spans="3:10">
      <c r="C377" s="30"/>
      <c r="D377" s="206"/>
      <c r="E377" s="206"/>
      <c r="F377" s="1"/>
      <c r="J377" s="1"/>
    </row>
    <row r="378" spans="3:10">
      <c r="C378" s="30"/>
      <c r="D378" s="206"/>
      <c r="E378" s="206"/>
      <c r="F378" s="1"/>
      <c r="J378" s="1"/>
    </row>
    <row r="379" spans="3:10">
      <c r="C379" s="30"/>
      <c r="D379" s="206"/>
      <c r="E379" s="206"/>
      <c r="F379" s="1"/>
      <c r="J379" s="1"/>
    </row>
    <row r="380" spans="3:10">
      <c r="C380" s="30"/>
      <c r="D380" s="206"/>
      <c r="E380" s="206"/>
      <c r="F380" s="1"/>
      <c r="J380" s="1"/>
    </row>
    <row r="381" spans="3:10" ht="12.75" customHeight="1">
      <c r="C381" s="30"/>
      <c r="D381" s="206"/>
      <c r="E381" s="206"/>
      <c r="F381" s="1"/>
      <c r="J381" s="1"/>
    </row>
    <row r="382" spans="3:10">
      <c r="C382" s="30"/>
      <c r="D382" s="206"/>
      <c r="E382" s="206"/>
      <c r="F382" s="1"/>
      <c r="J382" s="1"/>
    </row>
    <row r="383" spans="3:10">
      <c r="C383" s="30"/>
      <c r="D383" s="206"/>
      <c r="E383" s="206"/>
      <c r="F383" s="1"/>
      <c r="J383" s="1"/>
    </row>
    <row r="384" spans="3:10">
      <c r="C384" s="30"/>
      <c r="D384" s="206"/>
      <c r="E384" s="206"/>
      <c r="F384" s="1"/>
      <c r="J384" s="1"/>
    </row>
    <row r="385" spans="3:10">
      <c r="C385" s="30"/>
      <c r="D385" s="206"/>
      <c r="E385" s="206"/>
      <c r="F385" s="1"/>
      <c r="J385" s="1"/>
    </row>
    <row r="386" spans="3:10">
      <c r="C386" s="30"/>
      <c r="D386" s="206"/>
      <c r="E386" s="206"/>
      <c r="F386" s="1"/>
      <c r="J386" s="1"/>
    </row>
    <row r="387" spans="3:10">
      <c r="C387" s="30"/>
      <c r="D387" s="206"/>
      <c r="E387" s="206"/>
      <c r="F387" s="1"/>
      <c r="J387" s="1"/>
    </row>
    <row r="388" spans="3:10">
      <c r="C388" s="30"/>
      <c r="D388" s="206"/>
      <c r="E388" s="206"/>
      <c r="F388" s="1"/>
      <c r="J388" s="1"/>
    </row>
    <row r="389" spans="3:10" ht="15" customHeight="1">
      <c r="C389" s="30"/>
      <c r="D389" s="206"/>
      <c r="E389" s="206"/>
      <c r="F389" s="1"/>
      <c r="J389" s="1"/>
    </row>
    <row r="390" spans="3:10">
      <c r="C390" s="30"/>
      <c r="D390" s="206"/>
      <c r="E390" s="206"/>
      <c r="F390" s="1"/>
      <c r="J390" s="1"/>
    </row>
    <row r="391" spans="3:10">
      <c r="C391" s="30"/>
      <c r="D391" s="206"/>
      <c r="E391" s="206"/>
      <c r="F391" s="1"/>
      <c r="J391" s="1"/>
    </row>
    <row r="392" spans="3:10">
      <c r="C392" s="30"/>
      <c r="D392" s="206"/>
      <c r="E392" s="206"/>
      <c r="F392" s="1"/>
      <c r="J392" s="1"/>
    </row>
    <row r="393" spans="3:10">
      <c r="C393" s="30"/>
      <c r="D393" s="206"/>
      <c r="E393" s="206"/>
      <c r="F393" s="1"/>
      <c r="J393" s="1"/>
    </row>
    <row r="394" spans="3:10">
      <c r="C394" s="30"/>
      <c r="D394" s="206"/>
      <c r="E394" s="206"/>
      <c r="F394" s="1"/>
      <c r="J394" s="1"/>
    </row>
    <row r="395" spans="3:10">
      <c r="C395" s="30"/>
      <c r="D395" s="206"/>
      <c r="E395" s="206"/>
      <c r="F395" s="1"/>
      <c r="J395" s="1"/>
    </row>
    <row r="396" spans="3:10">
      <c r="C396" s="30"/>
      <c r="D396" s="206"/>
      <c r="E396" s="206"/>
      <c r="F396" s="1"/>
      <c r="J396" s="1"/>
    </row>
    <row r="397" spans="3:10">
      <c r="C397" s="30"/>
      <c r="D397" s="206"/>
      <c r="E397" s="206"/>
      <c r="F397" s="1"/>
      <c r="J397" s="1"/>
    </row>
    <row r="398" spans="3:10">
      <c r="C398" s="30"/>
      <c r="D398" s="206"/>
      <c r="E398" s="206"/>
      <c r="F398" s="1"/>
      <c r="J398" s="1"/>
    </row>
    <row r="399" spans="3:10">
      <c r="C399" s="30"/>
      <c r="D399" s="206"/>
      <c r="E399" s="206"/>
      <c r="F399" s="1"/>
      <c r="J399" s="1"/>
    </row>
    <row r="400" spans="3:10">
      <c r="C400" s="30"/>
      <c r="D400" s="206"/>
      <c r="E400" s="206"/>
      <c r="F400" s="1"/>
      <c r="J400" s="1"/>
    </row>
    <row r="401" spans="3:10">
      <c r="C401" s="30"/>
      <c r="D401" s="206"/>
      <c r="E401" s="206"/>
      <c r="F401" s="1"/>
      <c r="J401" s="1"/>
    </row>
    <row r="402" spans="3:10">
      <c r="C402" s="30"/>
      <c r="D402" s="206"/>
      <c r="E402" s="206"/>
      <c r="F402" s="1"/>
      <c r="J402" s="1"/>
    </row>
    <row r="403" spans="3:10">
      <c r="C403" s="30"/>
      <c r="D403" s="206"/>
      <c r="E403" s="206"/>
      <c r="F403" s="1"/>
      <c r="J403" s="1"/>
    </row>
    <row r="404" spans="3:10">
      <c r="C404" s="30"/>
      <c r="D404" s="206"/>
      <c r="E404" s="206"/>
      <c r="F404" s="1"/>
      <c r="J404" s="1"/>
    </row>
    <row r="405" spans="3:10">
      <c r="C405" s="30"/>
      <c r="D405" s="206"/>
      <c r="E405" s="206"/>
      <c r="F405" s="1"/>
      <c r="J405" s="1"/>
    </row>
    <row r="406" spans="3:10">
      <c r="C406" s="30"/>
      <c r="D406" s="206"/>
      <c r="E406" s="206"/>
      <c r="F406" s="1"/>
      <c r="J406" s="1"/>
    </row>
    <row r="407" spans="3:10">
      <c r="C407" s="30"/>
      <c r="D407" s="206"/>
      <c r="E407" s="206"/>
      <c r="F407" s="1"/>
      <c r="J407" s="1"/>
    </row>
    <row r="408" spans="3:10">
      <c r="C408" s="30"/>
      <c r="D408" s="206"/>
      <c r="E408" s="206"/>
      <c r="F408" s="1"/>
      <c r="J408" s="1"/>
    </row>
    <row r="409" spans="3:10">
      <c r="C409" s="30"/>
      <c r="D409" s="206"/>
      <c r="E409" s="206"/>
      <c r="F409" s="1"/>
      <c r="J409" s="1"/>
    </row>
    <row r="410" spans="3:10">
      <c r="C410" s="30"/>
      <c r="D410" s="206"/>
      <c r="E410" s="206"/>
      <c r="F410" s="1"/>
      <c r="J410" s="1"/>
    </row>
    <row r="411" spans="3:10">
      <c r="C411" s="30"/>
      <c r="D411" s="206"/>
      <c r="E411" s="206"/>
      <c r="F411" s="1"/>
      <c r="J411" s="1"/>
    </row>
    <row r="412" spans="3:10">
      <c r="C412" s="30"/>
      <c r="D412" s="206"/>
      <c r="E412" s="206"/>
      <c r="F412" s="1"/>
      <c r="J412" s="1"/>
    </row>
    <row r="413" spans="3:10">
      <c r="C413" s="30"/>
      <c r="D413" s="206"/>
      <c r="E413" s="206"/>
      <c r="F413" s="1"/>
      <c r="J413" s="1"/>
    </row>
    <row r="414" spans="3:10">
      <c r="C414" s="30"/>
      <c r="D414" s="206"/>
      <c r="E414" s="206"/>
      <c r="F414" s="1"/>
      <c r="J414" s="1"/>
    </row>
    <row r="415" spans="3:10">
      <c r="C415" s="30"/>
      <c r="D415" s="206"/>
      <c r="E415" s="206"/>
      <c r="F415" s="1"/>
      <c r="J415" s="1"/>
    </row>
    <row r="416" spans="3:10">
      <c r="C416" s="30"/>
      <c r="D416" s="206"/>
      <c r="E416" s="206"/>
      <c r="F416" s="1"/>
      <c r="J416" s="1"/>
    </row>
    <row r="417" spans="3:10">
      <c r="C417" s="30"/>
      <c r="D417" s="206"/>
      <c r="E417" s="206"/>
      <c r="F417" s="1"/>
      <c r="J417" s="1"/>
    </row>
    <row r="418" spans="3:10">
      <c r="C418" s="30"/>
      <c r="D418" s="206"/>
      <c r="E418" s="206"/>
      <c r="F418" s="1"/>
      <c r="J418" s="1"/>
    </row>
    <row r="419" spans="3:10">
      <c r="C419" s="30"/>
      <c r="D419" s="206"/>
      <c r="E419" s="206"/>
      <c r="F419" s="1"/>
      <c r="J419" s="1"/>
    </row>
    <row r="420" spans="3:10">
      <c r="C420" s="30"/>
      <c r="D420" s="206"/>
      <c r="E420" s="206"/>
      <c r="F420" s="1"/>
      <c r="J420" s="1"/>
    </row>
    <row r="421" spans="3:10">
      <c r="C421" s="30"/>
      <c r="D421" s="206"/>
      <c r="E421" s="206"/>
      <c r="F421" s="1"/>
      <c r="J421" s="1"/>
    </row>
    <row r="422" spans="3:10">
      <c r="C422" s="30"/>
      <c r="D422" s="206"/>
      <c r="E422" s="206"/>
      <c r="F422" s="1"/>
      <c r="J422" s="1"/>
    </row>
    <row r="423" spans="3:10">
      <c r="C423" s="30"/>
      <c r="D423" s="206"/>
      <c r="E423" s="206"/>
      <c r="F423" s="1"/>
      <c r="J423" s="1"/>
    </row>
    <row r="424" spans="3:10">
      <c r="C424" s="30"/>
      <c r="D424" s="206"/>
      <c r="E424" s="206"/>
      <c r="F424" s="1"/>
      <c r="J424" s="1"/>
    </row>
    <row r="425" spans="3:10">
      <c r="C425" s="30"/>
      <c r="D425" s="206"/>
      <c r="E425" s="206"/>
      <c r="F425" s="1"/>
      <c r="J425" s="1"/>
    </row>
    <row r="426" spans="3:10">
      <c r="C426" s="30"/>
      <c r="D426" s="206"/>
      <c r="E426" s="206"/>
      <c r="F426" s="1"/>
      <c r="J426" s="1"/>
    </row>
    <row r="427" spans="3:10">
      <c r="C427" s="30"/>
      <c r="D427" s="206"/>
      <c r="E427" s="206"/>
      <c r="F427" s="1"/>
      <c r="J427" s="1"/>
    </row>
    <row r="428" spans="3:10" ht="52.5" customHeight="1">
      <c r="C428" s="30"/>
      <c r="D428" s="206"/>
      <c r="E428" s="206"/>
      <c r="F428" s="1"/>
      <c r="J428" s="1"/>
    </row>
    <row r="429" spans="3:10">
      <c r="C429" s="30"/>
      <c r="D429" s="206"/>
      <c r="E429" s="206"/>
      <c r="F429" s="1"/>
      <c r="J429" s="1"/>
    </row>
    <row r="430" spans="3:10">
      <c r="C430" s="30"/>
      <c r="D430" s="206"/>
      <c r="E430" s="206"/>
      <c r="F430" s="1"/>
      <c r="J430" s="1"/>
    </row>
    <row r="431" spans="3:10">
      <c r="C431" s="30"/>
      <c r="D431" s="206"/>
      <c r="E431" s="206"/>
      <c r="F431" s="1"/>
      <c r="J431" s="1"/>
    </row>
    <row r="432" spans="3:10">
      <c r="C432" s="30"/>
      <c r="D432" s="206"/>
      <c r="E432" s="206"/>
      <c r="F432" s="1"/>
      <c r="J432" s="1"/>
    </row>
    <row r="433" spans="3:10">
      <c r="C433" s="30"/>
      <c r="D433" s="206"/>
      <c r="E433" s="206"/>
      <c r="F433" s="1"/>
      <c r="J433" s="1"/>
    </row>
    <row r="434" spans="3:10" ht="51.75" customHeight="1">
      <c r="C434" s="30"/>
      <c r="D434" s="206"/>
      <c r="E434" s="206"/>
      <c r="F434" s="1"/>
      <c r="J434" s="1"/>
    </row>
    <row r="435" spans="3:10">
      <c r="C435" s="30"/>
      <c r="D435" s="206"/>
      <c r="E435" s="206"/>
      <c r="F435" s="1"/>
      <c r="J435" s="1"/>
    </row>
    <row r="436" spans="3:10">
      <c r="C436" s="30"/>
      <c r="D436" s="206"/>
      <c r="E436" s="206"/>
      <c r="F436" s="1"/>
      <c r="J436" s="1"/>
    </row>
    <row r="437" spans="3:10" ht="54.75" customHeight="1">
      <c r="C437" s="30"/>
      <c r="D437" s="206"/>
      <c r="E437" s="206"/>
      <c r="F437" s="1"/>
      <c r="J437" s="1"/>
    </row>
    <row r="438" spans="3:10" ht="13.5" customHeight="1">
      <c r="C438" s="30"/>
      <c r="D438" s="206"/>
      <c r="E438" s="206"/>
      <c r="F438" s="1"/>
      <c r="J438" s="1"/>
    </row>
    <row r="439" spans="3:10" ht="13.5" customHeight="1">
      <c r="C439" s="30"/>
      <c r="D439" s="206"/>
      <c r="E439" s="206"/>
      <c r="F439" s="1"/>
      <c r="J439" s="1"/>
    </row>
    <row r="440" spans="3:10">
      <c r="C440" s="30"/>
      <c r="D440" s="206"/>
      <c r="E440" s="206"/>
      <c r="F440" s="1"/>
      <c r="J440" s="1"/>
    </row>
    <row r="441" spans="3:10" ht="88.5" customHeight="1">
      <c r="C441" s="30"/>
      <c r="D441" s="206"/>
      <c r="E441" s="206"/>
      <c r="F441" s="1"/>
      <c r="J441" s="1"/>
    </row>
    <row r="442" spans="3:10" ht="54" customHeight="1">
      <c r="C442" s="30"/>
      <c r="D442" s="206"/>
      <c r="E442" s="206"/>
      <c r="F442" s="1"/>
      <c r="J442" s="1"/>
    </row>
    <row r="443" spans="3:10">
      <c r="C443" s="30"/>
      <c r="D443" s="206"/>
      <c r="E443" s="206"/>
      <c r="F443" s="1"/>
      <c r="J443" s="1"/>
    </row>
    <row r="444" spans="3:10">
      <c r="C444" s="30"/>
      <c r="D444" s="206"/>
      <c r="E444" s="206"/>
      <c r="F444" s="1"/>
      <c r="J444" s="1"/>
    </row>
    <row r="445" spans="3:10" ht="55.5" customHeight="1">
      <c r="C445" s="30"/>
      <c r="D445" s="206"/>
      <c r="E445" s="206"/>
      <c r="F445" s="1"/>
      <c r="J445" s="1"/>
    </row>
    <row r="446" spans="3:10">
      <c r="C446" s="30"/>
      <c r="D446" s="206"/>
      <c r="E446" s="206"/>
      <c r="F446" s="1"/>
      <c r="J446" s="1"/>
    </row>
    <row r="447" spans="3:10">
      <c r="C447" s="30"/>
      <c r="D447" s="206"/>
      <c r="E447" s="206"/>
      <c r="F447" s="1"/>
      <c r="J447" s="1"/>
    </row>
    <row r="448" spans="3:10">
      <c r="C448" s="30"/>
      <c r="D448" s="206"/>
      <c r="E448" s="206"/>
      <c r="F448" s="1"/>
      <c r="J448" s="1"/>
    </row>
    <row r="449" spans="3:10" ht="51" customHeight="1">
      <c r="C449" s="30"/>
      <c r="D449" s="206"/>
      <c r="E449" s="206"/>
      <c r="F449" s="1"/>
      <c r="J449" s="1"/>
    </row>
    <row r="450" spans="3:10" ht="56.25" customHeight="1">
      <c r="C450" s="30"/>
      <c r="D450" s="206"/>
      <c r="E450" s="206"/>
      <c r="F450" s="1"/>
      <c r="J450" s="1"/>
    </row>
    <row r="451" spans="3:10">
      <c r="C451" s="30"/>
      <c r="D451" s="206"/>
      <c r="E451" s="206"/>
      <c r="F451" s="1"/>
      <c r="J451" s="1"/>
    </row>
    <row r="452" spans="3:10">
      <c r="C452" s="30"/>
      <c r="D452" s="206"/>
      <c r="E452" s="206"/>
      <c r="F452" s="1"/>
      <c r="J452" s="1"/>
    </row>
    <row r="453" spans="3:10" ht="54.75" customHeight="1">
      <c r="C453" s="30"/>
      <c r="D453" s="206"/>
      <c r="E453" s="206"/>
      <c r="F453" s="1"/>
      <c r="J453" s="1"/>
    </row>
    <row r="454" spans="3:10">
      <c r="C454" s="30"/>
      <c r="D454" s="206"/>
      <c r="E454" s="206"/>
      <c r="F454" s="1"/>
      <c r="J454" s="1"/>
    </row>
    <row r="455" spans="3:10">
      <c r="C455" s="30"/>
      <c r="D455" s="206"/>
      <c r="E455" s="206"/>
      <c r="F455" s="1"/>
      <c r="J455" s="1"/>
    </row>
    <row r="456" spans="3:10" ht="15.75" customHeight="1">
      <c r="C456" s="30"/>
      <c r="D456" s="206"/>
      <c r="E456" s="206"/>
      <c r="F456" s="1"/>
      <c r="J456" s="1"/>
    </row>
    <row r="457" spans="3:10" ht="39.75" customHeight="1">
      <c r="C457" s="30"/>
      <c r="D457" s="206"/>
      <c r="E457" s="206"/>
      <c r="F457" s="1"/>
      <c r="J457" s="1"/>
    </row>
    <row r="458" spans="3:10">
      <c r="C458" s="30"/>
      <c r="D458" s="206"/>
      <c r="E458" s="206"/>
      <c r="F458" s="1"/>
      <c r="J458" s="1"/>
    </row>
    <row r="459" spans="3:10">
      <c r="C459" s="30"/>
      <c r="D459" s="206"/>
      <c r="E459" s="206"/>
      <c r="F459" s="1"/>
      <c r="J459" s="1"/>
    </row>
    <row r="460" spans="3:10">
      <c r="C460" s="30"/>
      <c r="D460" s="206"/>
      <c r="E460" s="206"/>
      <c r="F460" s="1"/>
      <c r="J460" s="1"/>
    </row>
    <row r="461" spans="3:10">
      <c r="C461" s="30"/>
      <c r="D461" s="206"/>
      <c r="E461" s="206"/>
      <c r="F461" s="1"/>
      <c r="J461" s="1"/>
    </row>
    <row r="462" spans="3:10">
      <c r="C462" s="30"/>
      <c r="D462" s="206"/>
      <c r="E462" s="206"/>
      <c r="F462" s="1"/>
      <c r="J462" s="1"/>
    </row>
    <row r="463" spans="3:10">
      <c r="C463" s="30"/>
      <c r="D463" s="206"/>
      <c r="E463" s="206"/>
      <c r="F463" s="1"/>
      <c r="J463" s="1"/>
    </row>
    <row r="464" spans="3:10">
      <c r="C464" s="30"/>
      <c r="D464" s="206"/>
      <c r="E464" s="206"/>
      <c r="F464" s="1"/>
      <c r="J464" s="1"/>
    </row>
    <row r="465" spans="3:10">
      <c r="C465" s="30"/>
      <c r="D465" s="206"/>
      <c r="E465" s="206"/>
      <c r="F465" s="1"/>
      <c r="J465" s="1"/>
    </row>
    <row r="466" spans="3:10">
      <c r="C466" s="30"/>
      <c r="D466" s="206"/>
      <c r="E466" s="206"/>
      <c r="F466" s="1"/>
      <c r="J466" s="1"/>
    </row>
    <row r="467" spans="3:10">
      <c r="C467" s="30"/>
      <c r="D467" s="206"/>
      <c r="E467" s="206"/>
      <c r="F467" s="1"/>
      <c r="J467" s="1"/>
    </row>
    <row r="468" spans="3:10">
      <c r="C468" s="30"/>
      <c r="D468" s="206"/>
      <c r="E468" s="206"/>
      <c r="F468" s="1"/>
      <c r="J468" s="1"/>
    </row>
    <row r="469" spans="3:10">
      <c r="C469" s="30"/>
      <c r="D469" s="206"/>
      <c r="E469" s="206"/>
      <c r="F469" s="1"/>
      <c r="J469" s="1"/>
    </row>
    <row r="470" spans="3:10">
      <c r="C470" s="30"/>
      <c r="D470" s="206"/>
      <c r="E470" s="206"/>
      <c r="F470" s="1"/>
      <c r="J470" s="1"/>
    </row>
    <row r="471" spans="3:10">
      <c r="C471" s="30"/>
      <c r="D471" s="206"/>
      <c r="E471" s="206"/>
      <c r="F471" s="1"/>
      <c r="J471" s="1"/>
    </row>
    <row r="472" spans="3:10">
      <c r="C472" s="30"/>
      <c r="D472" s="206"/>
      <c r="E472" s="206"/>
      <c r="F472" s="1"/>
      <c r="J472" s="1"/>
    </row>
    <row r="473" spans="3:10">
      <c r="C473" s="30"/>
      <c r="D473" s="206"/>
      <c r="E473" s="206"/>
      <c r="F473" s="1"/>
      <c r="J473" s="1"/>
    </row>
    <row r="474" spans="3:10">
      <c r="C474" s="30"/>
      <c r="D474" s="206"/>
      <c r="E474" s="206"/>
      <c r="F474" s="1"/>
      <c r="J474" s="1"/>
    </row>
    <row r="475" spans="3:10">
      <c r="C475" s="30"/>
      <c r="D475" s="206"/>
      <c r="E475" s="206"/>
      <c r="F475" s="1"/>
      <c r="J475" s="1"/>
    </row>
    <row r="476" spans="3:10">
      <c r="C476" s="30"/>
      <c r="D476" s="206"/>
      <c r="E476" s="206"/>
      <c r="F476" s="1"/>
      <c r="J476" s="1"/>
    </row>
    <row r="477" spans="3:10">
      <c r="C477" s="30"/>
      <c r="D477" s="206"/>
      <c r="E477" s="206"/>
      <c r="F477" s="1"/>
      <c r="J477" s="1"/>
    </row>
    <row r="478" spans="3:10">
      <c r="C478" s="30"/>
      <c r="D478" s="206"/>
      <c r="E478" s="206"/>
      <c r="F478" s="1"/>
      <c r="J478" s="1"/>
    </row>
    <row r="479" spans="3:10">
      <c r="C479" s="30"/>
      <c r="D479" s="206"/>
      <c r="E479" s="206"/>
      <c r="F479" s="1"/>
      <c r="J479" s="1"/>
    </row>
    <row r="480" spans="3:10">
      <c r="C480" s="30"/>
      <c r="D480" s="206"/>
      <c r="E480" s="206"/>
      <c r="F480" s="1"/>
      <c r="J480" s="1"/>
    </row>
    <row r="481" spans="3:10">
      <c r="C481" s="30"/>
      <c r="D481" s="206"/>
      <c r="E481" s="206"/>
      <c r="F481" s="1"/>
      <c r="J481" s="1"/>
    </row>
    <row r="482" spans="3:10">
      <c r="C482" s="30"/>
      <c r="D482" s="206"/>
      <c r="E482" s="206"/>
      <c r="F482" s="1"/>
      <c r="J482" s="1"/>
    </row>
    <row r="483" spans="3:10">
      <c r="C483" s="30"/>
      <c r="D483" s="206"/>
      <c r="E483" s="206"/>
      <c r="F483" s="1"/>
      <c r="J483" s="1"/>
    </row>
    <row r="484" spans="3:10">
      <c r="C484" s="30"/>
      <c r="D484" s="206"/>
      <c r="E484" s="206"/>
      <c r="F484" s="1"/>
      <c r="J484" s="1"/>
    </row>
    <row r="485" spans="3:10" ht="14.25" customHeight="1">
      <c r="C485" s="30"/>
      <c r="D485" s="206"/>
      <c r="E485" s="206"/>
      <c r="F485" s="1"/>
      <c r="J485" s="1"/>
    </row>
    <row r="486" spans="3:10">
      <c r="C486" s="30"/>
      <c r="D486" s="206"/>
      <c r="E486" s="206"/>
      <c r="F486" s="1"/>
      <c r="J486" s="1"/>
    </row>
    <row r="487" spans="3:10" ht="28.5" customHeight="1">
      <c r="C487" s="30"/>
      <c r="D487" s="206"/>
      <c r="E487" s="206"/>
      <c r="F487" s="1"/>
      <c r="J487" s="1"/>
    </row>
    <row r="488" spans="3:10">
      <c r="C488" s="30"/>
      <c r="D488" s="206"/>
      <c r="E488" s="206"/>
      <c r="F488" s="1"/>
      <c r="J488" s="1"/>
    </row>
    <row r="489" spans="3:10">
      <c r="C489" s="30"/>
      <c r="D489" s="206"/>
      <c r="E489" s="206"/>
      <c r="F489" s="1"/>
      <c r="J489" s="1"/>
    </row>
    <row r="490" spans="3:10" ht="15" customHeight="1">
      <c r="C490" s="30"/>
      <c r="D490" s="206"/>
      <c r="E490" s="206"/>
      <c r="F490" s="1"/>
      <c r="J490" s="1"/>
    </row>
    <row r="491" spans="3:10">
      <c r="C491" s="30"/>
      <c r="D491" s="206"/>
      <c r="E491" s="206"/>
      <c r="F491" s="1"/>
      <c r="J491" s="1"/>
    </row>
    <row r="492" spans="3:10">
      <c r="C492" s="30"/>
      <c r="D492" s="206"/>
      <c r="E492" s="206"/>
      <c r="F492" s="1"/>
      <c r="J492" s="1"/>
    </row>
    <row r="493" spans="3:10">
      <c r="C493" s="30"/>
      <c r="D493" s="206"/>
      <c r="E493" s="206"/>
      <c r="F493" s="1"/>
      <c r="J493" s="1"/>
    </row>
    <row r="494" spans="3:10">
      <c r="C494" s="30"/>
      <c r="D494" s="206"/>
      <c r="E494" s="206"/>
      <c r="F494" s="1"/>
      <c r="J494" s="1"/>
    </row>
    <row r="495" spans="3:10" ht="15" customHeight="1">
      <c r="C495" s="30"/>
      <c r="D495" s="206"/>
      <c r="E495" s="206"/>
      <c r="F495" s="1"/>
      <c r="J495" s="1"/>
    </row>
    <row r="496" spans="3:10" ht="26.25" customHeight="1">
      <c r="C496" s="30"/>
      <c r="D496" s="206"/>
      <c r="E496" s="206"/>
      <c r="F496" s="1"/>
      <c r="J496" s="1"/>
    </row>
    <row r="497" spans="3:10">
      <c r="C497" s="30"/>
      <c r="D497" s="206"/>
      <c r="E497" s="206"/>
      <c r="F497" s="1"/>
      <c r="J497" s="1"/>
    </row>
    <row r="498" spans="3:10">
      <c r="C498" s="30"/>
      <c r="D498" s="206"/>
      <c r="E498" s="206"/>
      <c r="F498" s="1"/>
      <c r="J498" s="1"/>
    </row>
    <row r="499" spans="3:10">
      <c r="C499" s="30"/>
      <c r="D499" s="206"/>
      <c r="E499" s="206"/>
      <c r="F499" s="1"/>
      <c r="J499" s="1"/>
    </row>
    <row r="500" spans="3:10">
      <c r="C500" s="30"/>
      <c r="D500" s="206"/>
      <c r="E500" s="206"/>
      <c r="F500" s="1"/>
      <c r="J500" s="1"/>
    </row>
    <row r="501" spans="3:10">
      <c r="C501" s="30"/>
      <c r="D501" s="206"/>
      <c r="E501" s="206"/>
      <c r="F501" s="1"/>
      <c r="J501" s="1"/>
    </row>
    <row r="502" spans="3:10">
      <c r="C502" s="30"/>
      <c r="D502" s="206"/>
      <c r="E502" s="206"/>
      <c r="F502" s="1"/>
      <c r="J502" s="1"/>
    </row>
    <row r="503" spans="3:10">
      <c r="C503" s="30"/>
      <c r="D503" s="206"/>
      <c r="E503" s="206"/>
      <c r="F503" s="1"/>
      <c r="J503" s="1"/>
    </row>
    <row r="504" spans="3:10">
      <c r="C504" s="30"/>
      <c r="D504" s="206"/>
      <c r="E504" s="206"/>
      <c r="F504" s="1"/>
      <c r="J504" s="1"/>
    </row>
    <row r="505" spans="3:10">
      <c r="C505" s="30"/>
      <c r="D505" s="206"/>
      <c r="E505" s="206"/>
      <c r="F505" s="1"/>
      <c r="J505" s="1"/>
    </row>
    <row r="506" spans="3:10">
      <c r="C506" s="30"/>
      <c r="D506" s="206"/>
      <c r="E506" s="206"/>
      <c r="F506" s="1"/>
      <c r="J506" s="1"/>
    </row>
    <row r="507" spans="3:10">
      <c r="C507" s="30"/>
      <c r="D507" s="206"/>
      <c r="E507" s="206"/>
      <c r="F507" s="1"/>
      <c r="J507" s="1"/>
    </row>
    <row r="508" spans="3:10">
      <c r="C508" s="30"/>
      <c r="D508" s="206"/>
      <c r="E508" s="206"/>
      <c r="F508" s="1"/>
      <c r="J508" s="1"/>
    </row>
    <row r="509" spans="3:10">
      <c r="C509" s="30"/>
      <c r="D509" s="206"/>
      <c r="E509" s="206"/>
      <c r="F509" s="1"/>
      <c r="J509" s="1"/>
    </row>
    <row r="510" spans="3:10">
      <c r="C510" s="30"/>
      <c r="D510" s="206"/>
      <c r="E510" s="206"/>
      <c r="F510" s="1"/>
      <c r="J510" s="1"/>
    </row>
    <row r="511" spans="3:10">
      <c r="C511" s="30"/>
      <c r="D511" s="206"/>
      <c r="E511" s="206"/>
      <c r="F511" s="1"/>
      <c r="J511" s="1"/>
    </row>
    <row r="512" spans="3:10">
      <c r="C512" s="30"/>
      <c r="D512" s="206"/>
      <c r="E512" s="206"/>
      <c r="F512" s="1"/>
      <c r="J512" s="1"/>
    </row>
    <row r="513" spans="3:10">
      <c r="C513" s="30"/>
      <c r="D513" s="206"/>
      <c r="E513" s="206"/>
      <c r="F513" s="1"/>
      <c r="J513" s="1"/>
    </row>
    <row r="514" spans="3:10">
      <c r="C514" s="30"/>
      <c r="D514" s="206"/>
      <c r="E514" s="206"/>
      <c r="F514" s="1"/>
      <c r="J514" s="1"/>
    </row>
    <row r="515" spans="3:10">
      <c r="C515" s="30"/>
      <c r="D515" s="206"/>
      <c r="E515" s="206"/>
      <c r="F515" s="1"/>
      <c r="J515" s="1"/>
    </row>
    <row r="516" spans="3:10">
      <c r="C516" s="30"/>
      <c r="D516" s="206"/>
      <c r="E516" s="206"/>
      <c r="F516" s="1"/>
      <c r="J516" s="1"/>
    </row>
    <row r="517" spans="3:10">
      <c r="C517" s="30"/>
      <c r="D517" s="206"/>
      <c r="E517" s="206"/>
      <c r="F517" s="1"/>
      <c r="J517" s="1"/>
    </row>
    <row r="518" spans="3:10">
      <c r="C518" s="30"/>
      <c r="D518" s="206"/>
      <c r="E518" s="206"/>
      <c r="F518" s="1"/>
      <c r="J518" s="1"/>
    </row>
    <row r="519" spans="3:10">
      <c r="C519" s="30"/>
      <c r="D519" s="206"/>
      <c r="E519" s="206"/>
      <c r="F519" s="1"/>
      <c r="J519" s="1"/>
    </row>
    <row r="520" spans="3:10">
      <c r="C520" s="30"/>
      <c r="D520" s="206"/>
      <c r="E520" s="206"/>
      <c r="F520" s="1"/>
      <c r="J520" s="1"/>
    </row>
    <row r="521" spans="3:10">
      <c r="C521" s="30"/>
      <c r="D521" s="206"/>
      <c r="E521" s="206"/>
      <c r="F521" s="1"/>
      <c r="J521" s="1"/>
    </row>
    <row r="522" spans="3:10">
      <c r="C522" s="30"/>
      <c r="D522" s="206"/>
      <c r="E522" s="206"/>
      <c r="F522" s="1"/>
      <c r="J522" s="1"/>
    </row>
    <row r="523" spans="3:10" ht="16.5" customHeight="1">
      <c r="C523" s="30"/>
      <c r="D523" s="206"/>
      <c r="E523" s="206"/>
      <c r="F523" s="1"/>
      <c r="J523" s="1"/>
    </row>
    <row r="524" spans="3:10">
      <c r="C524" s="30"/>
      <c r="D524" s="206"/>
      <c r="E524" s="206"/>
      <c r="F524" s="1"/>
      <c r="J524" s="1"/>
    </row>
    <row r="525" spans="3:10">
      <c r="C525" s="30"/>
      <c r="D525" s="206"/>
      <c r="E525" s="206"/>
      <c r="F525" s="1"/>
      <c r="J525" s="1"/>
    </row>
    <row r="526" spans="3:10">
      <c r="C526" s="30"/>
      <c r="D526" s="206"/>
      <c r="E526" s="206"/>
      <c r="F526" s="1"/>
      <c r="J526" s="1"/>
    </row>
    <row r="527" spans="3:10">
      <c r="C527" s="30"/>
      <c r="D527" s="206"/>
      <c r="E527" s="206"/>
      <c r="F527" s="1"/>
      <c r="J527" s="1"/>
    </row>
    <row r="528" spans="3:10">
      <c r="C528" s="30"/>
      <c r="D528" s="206"/>
      <c r="E528" s="206"/>
      <c r="F528" s="1"/>
      <c r="J528" s="1"/>
    </row>
    <row r="529" spans="3:10">
      <c r="C529" s="30"/>
      <c r="D529" s="206"/>
      <c r="E529" s="206"/>
      <c r="F529" s="1"/>
      <c r="J529" s="1"/>
    </row>
    <row r="530" spans="3:10">
      <c r="C530" s="30"/>
      <c r="D530" s="206"/>
      <c r="E530" s="206"/>
      <c r="F530" s="1"/>
      <c r="J530" s="1"/>
    </row>
    <row r="531" spans="3:10">
      <c r="C531" s="30"/>
      <c r="D531" s="206"/>
      <c r="E531" s="206"/>
      <c r="F531" s="1"/>
      <c r="J531" s="1"/>
    </row>
    <row r="532" spans="3:10">
      <c r="C532" s="30"/>
      <c r="D532" s="206"/>
      <c r="E532" s="206"/>
      <c r="F532" s="1"/>
      <c r="J532" s="1"/>
    </row>
    <row r="533" spans="3:10">
      <c r="C533" s="30"/>
      <c r="D533" s="206"/>
      <c r="E533" s="206"/>
      <c r="F533" s="1"/>
      <c r="J533" s="1"/>
    </row>
    <row r="534" spans="3:10">
      <c r="C534" s="30"/>
      <c r="D534" s="206"/>
      <c r="E534" s="206"/>
      <c r="F534" s="1"/>
      <c r="J534" s="1"/>
    </row>
    <row r="535" spans="3:10">
      <c r="C535" s="30"/>
      <c r="D535" s="206"/>
      <c r="E535" s="206"/>
      <c r="F535" s="1"/>
      <c r="J535" s="1"/>
    </row>
    <row r="536" spans="3:10">
      <c r="C536" s="30"/>
      <c r="D536" s="206"/>
      <c r="E536" s="206"/>
      <c r="F536" s="1"/>
      <c r="J536" s="1"/>
    </row>
    <row r="537" spans="3:10">
      <c r="C537" s="30"/>
      <c r="D537" s="206"/>
      <c r="E537" s="206"/>
      <c r="F537" s="1"/>
      <c r="J537" s="1"/>
    </row>
    <row r="538" spans="3:10">
      <c r="C538" s="30"/>
      <c r="D538" s="206"/>
      <c r="E538" s="206"/>
      <c r="F538" s="1"/>
      <c r="J538" s="1"/>
    </row>
    <row r="539" spans="3:10">
      <c r="C539" s="30"/>
      <c r="D539" s="206"/>
      <c r="E539" s="206"/>
      <c r="F539" s="1"/>
      <c r="J539" s="1"/>
    </row>
    <row r="540" spans="3:10">
      <c r="C540" s="30"/>
      <c r="D540" s="206"/>
      <c r="E540" s="206"/>
      <c r="F540" s="1"/>
      <c r="J540" s="1"/>
    </row>
    <row r="541" spans="3:10">
      <c r="C541" s="30"/>
      <c r="D541" s="206"/>
      <c r="E541" s="206"/>
      <c r="F541" s="1"/>
      <c r="J541" s="1"/>
    </row>
    <row r="542" spans="3:10">
      <c r="C542" s="30"/>
      <c r="D542" s="206"/>
      <c r="E542" s="206"/>
      <c r="F542" s="1"/>
      <c r="J542" s="1"/>
    </row>
    <row r="543" spans="3:10">
      <c r="C543" s="30"/>
      <c r="D543" s="206"/>
      <c r="E543" s="206"/>
      <c r="F543" s="1"/>
      <c r="J543" s="1"/>
    </row>
    <row r="544" spans="3:10">
      <c r="C544" s="30"/>
      <c r="D544" s="206"/>
      <c r="E544" s="206"/>
      <c r="F544" s="1"/>
      <c r="J544" s="1"/>
    </row>
    <row r="545" spans="3:10">
      <c r="C545" s="30"/>
      <c r="D545" s="206"/>
      <c r="E545" s="206"/>
      <c r="F545" s="1"/>
      <c r="J545" s="1"/>
    </row>
    <row r="546" spans="3:10">
      <c r="C546" s="30"/>
      <c r="D546" s="206"/>
      <c r="E546" s="206"/>
      <c r="F546" s="1"/>
      <c r="J546" s="1"/>
    </row>
    <row r="547" spans="3:10">
      <c r="C547" s="30"/>
      <c r="D547" s="206"/>
      <c r="E547" s="206"/>
      <c r="F547" s="1"/>
      <c r="J547" s="1"/>
    </row>
    <row r="548" spans="3:10">
      <c r="C548" s="30"/>
      <c r="D548" s="206"/>
      <c r="E548" s="206"/>
      <c r="F548" s="1"/>
      <c r="J548" s="1"/>
    </row>
    <row r="549" spans="3:10">
      <c r="C549" s="30"/>
      <c r="D549" s="206"/>
      <c r="E549" s="206"/>
      <c r="F549" s="1"/>
      <c r="J549" s="1"/>
    </row>
    <row r="550" spans="3:10" ht="53.25" customHeight="1">
      <c r="C550" s="30"/>
      <c r="D550" s="206"/>
      <c r="E550" s="206"/>
      <c r="F550" s="1"/>
      <c r="J550" s="1"/>
    </row>
    <row r="551" spans="3:10" ht="13.5" customHeight="1">
      <c r="C551" s="30"/>
      <c r="D551" s="206"/>
      <c r="E551" s="206"/>
      <c r="F551" s="1"/>
      <c r="J551" s="1"/>
    </row>
    <row r="552" spans="3:10">
      <c r="C552" s="30"/>
      <c r="D552" s="206"/>
      <c r="E552" s="221"/>
      <c r="F552" s="1"/>
      <c r="J552" s="1"/>
    </row>
    <row r="553" spans="3:10">
      <c r="C553" s="30"/>
      <c r="D553" s="206"/>
      <c r="E553" s="206"/>
      <c r="F553" s="1"/>
      <c r="J553" s="1"/>
    </row>
    <row r="554" spans="3:10" ht="66.75" customHeight="1">
      <c r="C554" s="30"/>
      <c r="D554" s="206"/>
      <c r="E554" s="206"/>
      <c r="F554" s="1"/>
      <c r="J554" s="1"/>
    </row>
    <row r="555" spans="3:10" ht="14.25" customHeight="1">
      <c r="C555" s="30"/>
      <c r="D555" s="206"/>
      <c r="E555" s="206"/>
      <c r="F555" s="1"/>
      <c r="J555" s="1"/>
    </row>
    <row r="556" spans="3:10">
      <c r="C556" s="30"/>
      <c r="D556" s="206"/>
      <c r="E556" s="206"/>
      <c r="F556" s="1"/>
      <c r="J556" s="1"/>
    </row>
    <row r="557" spans="3:10">
      <c r="C557" s="30"/>
      <c r="D557" s="206"/>
      <c r="E557" s="206"/>
      <c r="F557" s="1"/>
      <c r="J557" s="1"/>
    </row>
    <row r="558" spans="3:10">
      <c r="C558" s="30"/>
      <c r="D558" s="206"/>
      <c r="E558" s="206"/>
      <c r="F558" s="1"/>
      <c r="J558" s="1"/>
    </row>
    <row r="559" spans="3:10" ht="12.75" customHeight="1">
      <c r="C559" s="30"/>
      <c r="D559" s="206"/>
      <c r="E559" s="206"/>
      <c r="F559" s="1"/>
      <c r="J559" s="1"/>
    </row>
    <row r="560" spans="3:10">
      <c r="C560" s="30"/>
      <c r="D560" s="206"/>
      <c r="E560" s="206"/>
      <c r="F560" s="1"/>
      <c r="J560" s="1"/>
    </row>
    <row r="561" spans="3:10">
      <c r="C561" s="30"/>
      <c r="D561" s="206"/>
      <c r="E561" s="206"/>
      <c r="F561" s="1"/>
      <c r="J561" s="1"/>
    </row>
    <row r="562" spans="3:10">
      <c r="C562" s="30"/>
      <c r="D562" s="206"/>
      <c r="E562" s="206"/>
      <c r="F562" s="1"/>
      <c r="J562" s="1"/>
    </row>
    <row r="563" spans="3:10">
      <c r="C563" s="30"/>
      <c r="D563" s="206"/>
      <c r="E563" s="206"/>
      <c r="F563" s="1"/>
      <c r="J563" s="1"/>
    </row>
    <row r="564" spans="3:10">
      <c r="C564" s="30"/>
      <c r="D564" s="206"/>
      <c r="E564" s="206"/>
      <c r="F564" s="1"/>
      <c r="J564" s="1"/>
    </row>
    <row r="565" spans="3:10">
      <c r="C565" s="30"/>
      <c r="D565" s="206"/>
      <c r="E565" s="206"/>
      <c r="F565" s="1"/>
      <c r="J565" s="1"/>
    </row>
    <row r="566" spans="3:10">
      <c r="C566" s="30"/>
      <c r="D566" s="206"/>
      <c r="E566" s="206"/>
      <c r="F566" s="1"/>
      <c r="J566" s="1"/>
    </row>
    <row r="567" spans="3:10">
      <c r="C567" s="30"/>
      <c r="D567" s="206"/>
      <c r="E567" s="206"/>
      <c r="F567" s="1"/>
      <c r="J567" s="1"/>
    </row>
    <row r="568" spans="3:10">
      <c r="C568" s="30"/>
      <c r="D568" s="206"/>
      <c r="E568" s="206"/>
      <c r="F568" s="1"/>
      <c r="J568" s="1"/>
    </row>
    <row r="569" spans="3:10">
      <c r="C569" s="30"/>
      <c r="D569" s="206"/>
      <c r="E569" s="206"/>
      <c r="F569" s="1"/>
      <c r="J569" s="1"/>
    </row>
    <row r="570" spans="3:10">
      <c r="C570" s="30"/>
      <c r="D570" s="206"/>
      <c r="E570" s="206"/>
      <c r="F570" s="1"/>
      <c r="J570" s="1"/>
    </row>
    <row r="571" spans="3:10">
      <c r="C571" s="30"/>
      <c r="D571" s="206"/>
      <c r="E571" s="206"/>
      <c r="F571" s="1"/>
      <c r="J571" s="1"/>
    </row>
    <row r="572" spans="3:10">
      <c r="C572" s="30"/>
      <c r="D572" s="206"/>
      <c r="E572" s="206"/>
      <c r="F572" s="1"/>
      <c r="J572" s="1"/>
    </row>
    <row r="573" spans="3:10">
      <c r="C573" s="30"/>
      <c r="D573" s="206"/>
      <c r="E573" s="206"/>
      <c r="F573" s="1"/>
      <c r="J573" s="1"/>
    </row>
    <row r="574" spans="3:10">
      <c r="C574" s="30"/>
      <c r="D574" s="206"/>
      <c r="E574" s="206"/>
      <c r="F574" s="1"/>
      <c r="J574" s="1"/>
    </row>
    <row r="575" spans="3:10" ht="55.5" customHeight="1">
      <c r="C575" s="30"/>
      <c r="D575" s="206"/>
      <c r="E575" s="206"/>
      <c r="F575" s="1"/>
      <c r="J575" s="1"/>
    </row>
    <row r="576" spans="3:10">
      <c r="C576" s="30"/>
      <c r="D576" s="206"/>
      <c r="E576" s="206"/>
      <c r="F576" s="1"/>
      <c r="J576" s="1"/>
    </row>
    <row r="577" spans="3:10">
      <c r="C577" s="30"/>
      <c r="D577" s="206"/>
      <c r="E577" s="206"/>
      <c r="F577" s="1"/>
      <c r="J577" s="1"/>
    </row>
    <row r="578" spans="3:10">
      <c r="C578" s="30"/>
      <c r="D578" s="206"/>
      <c r="E578" s="206"/>
      <c r="F578" s="1"/>
      <c r="J578" s="1"/>
    </row>
    <row r="579" spans="3:10">
      <c r="C579" s="30"/>
      <c r="D579" s="206"/>
      <c r="E579" s="206"/>
      <c r="F579" s="1"/>
      <c r="J579" s="1"/>
    </row>
    <row r="580" spans="3:10">
      <c r="C580" s="30"/>
      <c r="D580" s="206"/>
      <c r="E580" s="206"/>
      <c r="F580" s="1"/>
      <c r="J580" s="1"/>
    </row>
    <row r="581" spans="3:10">
      <c r="C581" s="30"/>
      <c r="D581" s="206"/>
      <c r="E581" s="206"/>
      <c r="F581" s="1"/>
      <c r="J581" s="1"/>
    </row>
    <row r="582" spans="3:10" ht="12.75" customHeight="1">
      <c r="C582" s="30"/>
      <c r="D582" s="206"/>
      <c r="E582" s="206"/>
      <c r="F582" s="1"/>
      <c r="J582" s="1"/>
    </row>
    <row r="583" spans="3:10">
      <c r="C583" s="30"/>
      <c r="D583" s="206"/>
      <c r="E583" s="206"/>
      <c r="F583" s="1"/>
      <c r="J583" s="1"/>
    </row>
    <row r="584" spans="3:10">
      <c r="C584" s="30"/>
      <c r="D584" s="206"/>
      <c r="E584" s="206"/>
      <c r="F584" s="1"/>
      <c r="J584" s="1"/>
    </row>
    <row r="585" spans="3:10">
      <c r="C585" s="30"/>
      <c r="D585" s="206"/>
      <c r="E585" s="206"/>
      <c r="F585" s="1"/>
      <c r="J585" s="1"/>
    </row>
    <row r="586" spans="3:10">
      <c r="C586" s="30"/>
      <c r="D586" s="206"/>
      <c r="E586" s="206"/>
      <c r="F586" s="1"/>
      <c r="J586" s="1"/>
    </row>
    <row r="587" spans="3:10">
      <c r="C587" s="30"/>
      <c r="D587" s="206"/>
      <c r="E587" s="206"/>
      <c r="F587" s="1"/>
      <c r="J587" s="1"/>
    </row>
    <row r="588" spans="3:10">
      <c r="C588" s="30"/>
      <c r="D588" s="206"/>
      <c r="E588" s="206"/>
      <c r="F588" s="1"/>
      <c r="J588" s="1"/>
    </row>
    <row r="589" spans="3:10">
      <c r="C589" s="30"/>
      <c r="D589" s="206"/>
      <c r="E589" s="206"/>
      <c r="F589" s="1"/>
      <c r="J589" s="1"/>
    </row>
    <row r="590" spans="3:10">
      <c r="C590" s="30"/>
      <c r="D590" s="206"/>
      <c r="E590" s="206"/>
      <c r="F590" s="1"/>
      <c r="J590" s="1"/>
    </row>
    <row r="591" spans="3:10">
      <c r="C591" s="30"/>
      <c r="D591" s="206"/>
      <c r="E591" s="206"/>
      <c r="F591" s="1"/>
      <c r="J591" s="1"/>
    </row>
    <row r="592" spans="3:10">
      <c r="C592" s="30"/>
      <c r="D592" s="206"/>
      <c r="E592" s="206"/>
      <c r="F592" s="1"/>
      <c r="J592" s="1"/>
    </row>
    <row r="593" spans="3:10">
      <c r="C593" s="30"/>
      <c r="D593" s="206"/>
      <c r="E593" s="206"/>
      <c r="F593" s="1"/>
      <c r="J593" s="1"/>
    </row>
    <row r="594" spans="3:10">
      <c r="C594" s="30"/>
      <c r="D594" s="206"/>
      <c r="E594" s="206"/>
      <c r="F594" s="1"/>
      <c r="J594" s="1"/>
    </row>
    <row r="595" spans="3:10">
      <c r="C595" s="30"/>
      <c r="D595" s="206"/>
      <c r="E595" s="206"/>
      <c r="F595" s="1"/>
      <c r="J595" s="1"/>
    </row>
    <row r="596" spans="3:10">
      <c r="C596" s="30"/>
      <c r="D596" s="206"/>
      <c r="E596" s="206"/>
      <c r="F596" s="1"/>
      <c r="J596" s="1"/>
    </row>
    <row r="597" spans="3:10" ht="15.75" customHeight="1">
      <c r="C597" s="30"/>
      <c r="D597" s="206"/>
      <c r="E597" s="206"/>
      <c r="F597" s="1"/>
      <c r="J597" s="1"/>
    </row>
    <row r="598" spans="3:10">
      <c r="C598" s="30"/>
      <c r="D598" s="206"/>
      <c r="E598" s="206"/>
      <c r="F598" s="1"/>
      <c r="J598" s="1"/>
    </row>
    <row r="599" spans="3:10">
      <c r="C599" s="30"/>
      <c r="D599" s="206"/>
      <c r="E599" s="206"/>
      <c r="F599" s="1"/>
      <c r="J599" s="1"/>
    </row>
    <row r="600" spans="3:10" ht="13.5" customHeight="1">
      <c r="C600" s="30"/>
      <c r="D600" s="206"/>
      <c r="E600" s="206"/>
      <c r="F600" s="1"/>
      <c r="J600" s="1"/>
    </row>
    <row r="601" spans="3:10">
      <c r="C601" s="30"/>
      <c r="D601" s="206"/>
      <c r="E601" s="206"/>
      <c r="F601" s="1"/>
      <c r="J601" s="1"/>
    </row>
    <row r="602" spans="3:10">
      <c r="C602" s="30"/>
      <c r="D602" s="206"/>
      <c r="E602" s="206"/>
      <c r="F602" s="1"/>
      <c r="J602" s="1"/>
    </row>
    <row r="603" spans="3:10">
      <c r="C603" s="30"/>
      <c r="D603" s="206"/>
      <c r="E603" s="206"/>
      <c r="F603" s="1"/>
      <c r="J603" s="1"/>
    </row>
    <row r="604" spans="3:10">
      <c r="C604" s="30"/>
      <c r="D604" s="206"/>
      <c r="E604" s="206"/>
      <c r="F604" s="1"/>
      <c r="J604" s="1"/>
    </row>
    <row r="605" spans="3:10">
      <c r="C605" s="30"/>
      <c r="D605" s="206"/>
      <c r="E605" s="206"/>
      <c r="F605" s="1"/>
      <c r="J605" s="1"/>
    </row>
    <row r="606" spans="3:10">
      <c r="C606" s="30"/>
      <c r="D606" s="206"/>
      <c r="E606" s="206"/>
      <c r="F606" s="1"/>
      <c r="J606" s="1"/>
    </row>
    <row r="607" spans="3:10">
      <c r="C607" s="30"/>
      <c r="D607" s="206"/>
      <c r="E607" s="206"/>
      <c r="F607" s="1"/>
      <c r="J607" s="1"/>
    </row>
    <row r="608" spans="3:10">
      <c r="C608" s="30"/>
      <c r="D608" s="206"/>
      <c r="E608" s="206"/>
      <c r="F608" s="1"/>
      <c r="J608" s="1"/>
    </row>
    <row r="609" spans="3:10">
      <c r="C609" s="30"/>
      <c r="D609" s="206"/>
      <c r="E609" s="206"/>
      <c r="F609" s="1"/>
      <c r="J609" s="1"/>
    </row>
    <row r="610" spans="3:10">
      <c r="C610" s="30"/>
      <c r="D610" s="206"/>
      <c r="E610" s="206"/>
      <c r="F610" s="1"/>
      <c r="J610" s="1"/>
    </row>
    <row r="611" spans="3:10">
      <c r="C611" s="30"/>
      <c r="D611" s="206"/>
      <c r="E611" s="206"/>
      <c r="F611" s="1"/>
      <c r="J611" s="1"/>
    </row>
    <row r="612" spans="3:10">
      <c r="C612" s="30"/>
      <c r="D612" s="206"/>
      <c r="E612" s="206"/>
      <c r="F612" s="1"/>
      <c r="J612" s="1"/>
    </row>
    <row r="613" spans="3:10">
      <c r="C613" s="30"/>
      <c r="D613" s="206"/>
      <c r="E613" s="206"/>
      <c r="F613" s="1"/>
      <c r="J613" s="1"/>
    </row>
    <row r="614" spans="3:10">
      <c r="C614" s="30"/>
      <c r="D614" s="206"/>
      <c r="E614" s="206"/>
      <c r="F614" s="1"/>
      <c r="J614" s="1"/>
    </row>
    <row r="615" spans="3:10">
      <c r="C615" s="30"/>
      <c r="D615" s="206"/>
      <c r="E615" s="206"/>
      <c r="F615" s="1"/>
      <c r="J615" s="1"/>
    </row>
    <row r="616" spans="3:10">
      <c r="C616" s="30"/>
      <c r="D616" s="206"/>
      <c r="E616" s="206"/>
      <c r="F616" s="1"/>
      <c r="J616" s="1"/>
    </row>
    <row r="617" spans="3:10">
      <c r="C617" s="30"/>
      <c r="D617" s="206"/>
      <c r="E617" s="206"/>
      <c r="F617" s="1"/>
      <c r="J617" s="1"/>
    </row>
    <row r="618" spans="3:10">
      <c r="C618" s="30"/>
      <c r="D618" s="206"/>
      <c r="E618" s="206"/>
      <c r="F618" s="1"/>
      <c r="J618" s="1"/>
    </row>
    <row r="619" spans="3:10">
      <c r="C619" s="30"/>
      <c r="D619" s="206"/>
      <c r="E619" s="206"/>
      <c r="F619" s="1"/>
      <c r="J619" s="1"/>
    </row>
    <row r="620" spans="3:10">
      <c r="C620" s="30"/>
      <c r="D620" s="206"/>
      <c r="E620" s="206"/>
      <c r="F620" s="1"/>
      <c r="J620" s="1"/>
    </row>
    <row r="621" spans="3:10">
      <c r="C621" s="30"/>
      <c r="D621" s="206"/>
      <c r="E621" s="206"/>
      <c r="F621" s="1"/>
      <c r="J621" s="1"/>
    </row>
    <row r="622" spans="3:10">
      <c r="C622" s="30"/>
      <c r="D622" s="206"/>
      <c r="E622" s="206"/>
      <c r="F622" s="1"/>
      <c r="J622" s="1"/>
    </row>
    <row r="623" spans="3:10" ht="28.5" customHeight="1">
      <c r="C623" s="30"/>
      <c r="D623" s="206"/>
      <c r="E623" s="206"/>
      <c r="F623" s="1"/>
      <c r="J623" s="1"/>
    </row>
    <row r="624" spans="3:10" ht="15.75" customHeight="1">
      <c r="C624" s="30"/>
      <c r="D624" s="206"/>
      <c r="E624" s="206"/>
      <c r="F624" s="1"/>
      <c r="J624" s="1"/>
    </row>
    <row r="625" spans="3:10" ht="14.25" customHeight="1">
      <c r="C625" s="30"/>
      <c r="D625" s="206"/>
      <c r="E625" s="206"/>
      <c r="F625" s="1"/>
      <c r="J625" s="1"/>
    </row>
    <row r="626" spans="3:10">
      <c r="C626" s="30"/>
      <c r="D626" s="206"/>
      <c r="E626" s="206"/>
      <c r="F626" s="1"/>
      <c r="J626" s="1"/>
    </row>
    <row r="627" spans="3:10">
      <c r="C627" s="30"/>
      <c r="D627" s="206"/>
      <c r="E627" s="206"/>
      <c r="F627" s="1"/>
      <c r="J627" s="1"/>
    </row>
    <row r="628" spans="3:10">
      <c r="C628" s="30"/>
      <c r="D628" s="206"/>
      <c r="E628" s="206"/>
      <c r="F628" s="1"/>
      <c r="J628" s="1"/>
    </row>
    <row r="629" spans="3:10">
      <c r="C629" s="30"/>
      <c r="D629" s="206"/>
      <c r="E629" s="206"/>
      <c r="F629" s="1"/>
      <c r="J629" s="1"/>
    </row>
    <row r="630" spans="3:10">
      <c r="C630" s="30"/>
      <c r="D630" s="206"/>
      <c r="E630" s="206"/>
      <c r="F630" s="1"/>
      <c r="J630" s="1"/>
    </row>
    <row r="631" spans="3:10">
      <c r="C631" s="30"/>
      <c r="D631" s="206"/>
      <c r="E631" s="206"/>
      <c r="F631" s="1"/>
      <c r="J631" s="1"/>
    </row>
    <row r="632" spans="3:10">
      <c r="C632" s="30"/>
      <c r="D632" s="206"/>
      <c r="E632" s="206"/>
      <c r="F632" s="1"/>
      <c r="J632" s="1"/>
    </row>
    <row r="633" spans="3:10">
      <c r="C633" s="30"/>
      <c r="D633" s="206"/>
      <c r="E633" s="206"/>
      <c r="F633" s="1"/>
      <c r="J633" s="1"/>
    </row>
    <row r="634" spans="3:10">
      <c r="C634" s="30"/>
      <c r="D634" s="206"/>
      <c r="E634" s="206"/>
      <c r="F634" s="1"/>
      <c r="J634" s="1"/>
    </row>
    <row r="635" spans="3:10">
      <c r="C635" s="30"/>
      <c r="D635" s="206"/>
      <c r="E635" s="206"/>
      <c r="F635" s="1"/>
      <c r="J635" s="1"/>
    </row>
    <row r="636" spans="3:10">
      <c r="C636" s="30"/>
      <c r="D636" s="206"/>
      <c r="E636" s="206"/>
      <c r="F636" s="1"/>
      <c r="J636" s="1"/>
    </row>
    <row r="637" spans="3:10">
      <c r="C637" s="30"/>
      <c r="D637" s="206"/>
      <c r="E637" s="206"/>
      <c r="F637" s="1"/>
      <c r="J637" s="1"/>
    </row>
    <row r="638" spans="3:10">
      <c r="C638" s="30"/>
      <c r="D638" s="206"/>
      <c r="E638" s="206"/>
      <c r="F638" s="1"/>
      <c r="J638" s="1"/>
    </row>
    <row r="639" spans="3:10">
      <c r="C639" s="30"/>
      <c r="D639" s="206"/>
      <c r="E639" s="206"/>
      <c r="F639" s="1"/>
      <c r="J639" s="1"/>
    </row>
    <row r="640" spans="3:10">
      <c r="C640" s="30"/>
      <c r="D640" s="206"/>
      <c r="E640" s="206"/>
      <c r="F640" s="1"/>
      <c r="J640" s="1"/>
    </row>
    <row r="641" spans="3:10">
      <c r="C641" s="30"/>
      <c r="D641" s="206"/>
      <c r="E641" s="206"/>
      <c r="F641" s="1"/>
      <c r="J641" s="1"/>
    </row>
    <row r="642" spans="3:10">
      <c r="C642" s="30"/>
      <c r="D642" s="206"/>
      <c r="E642" s="206"/>
      <c r="F642" s="1"/>
      <c r="J642" s="1"/>
    </row>
    <row r="643" spans="3:10">
      <c r="C643" s="30"/>
      <c r="D643" s="206"/>
      <c r="E643" s="206"/>
      <c r="F643" s="1"/>
      <c r="J643" s="1"/>
    </row>
    <row r="644" spans="3:10">
      <c r="C644" s="30"/>
      <c r="D644" s="206"/>
      <c r="E644" s="206"/>
      <c r="F644" s="1"/>
      <c r="J644" s="1"/>
    </row>
    <row r="645" spans="3:10">
      <c r="C645" s="30"/>
      <c r="D645" s="206"/>
      <c r="E645" s="206"/>
      <c r="F645" s="1"/>
      <c r="J645" s="1"/>
    </row>
    <row r="646" spans="3:10" ht="15" customHeight="1">
      <c r="C646" s="30"/>
      <c r="D646" s="206"/>
      <c r="E646" s="206"/>
      <c r="F646" s="1"/>
      <c r="J646" s="1"/>
    </row>
    <row r="647" spans="3:10" ht="12.75" customHeight="1">
      <c r="C647" s="30"/>
      <c r="D647" s="206"/>
      <c r="E647" s="206"/>
      <c r="F647" s="1"/>
      <c r="J647" s="1"/>
    </row>
    <row r="648" spans="3:10" ht="14.25" customHeight="1">
      <c r="C648" s="30"/>
      <c r="D648" s="206"/>
      <c r="E648" s="206"/>
      <c r="F648" s="1"/>
      <c r="J648" s="1"/>
    </row>
    <row r="649" spans="3:10" ht="13.5" customHeight="1">
      <c r="C649" s="30"/>
      <c r="D649" s="206"/>
      <c r="E649" s="206"/>
      <c r="F649" s="1"/>
      <c r="J649" s="1"/>
    </row>
    <row r="650" spans="3:10" ht="12.75" customHeight="1">
      <c r="C650" s="30"/>
      <c r="D650" s="206"/>
      <c r="E650" s="206"/>
      <c r="F650" s="1"/>
      <c r="J650" s="1"/>
    </row>
    <row r="651" spans="3:10" ht="13.5" customHeight="1">
      <c r="C651" s="30"/>
      <c r="D651" s="206"/>
      <c r="E651" s="206"/>
      <c r="F651" s="1"/>
      <c r="J651" s="1"/>
    </row>
    <row r="652" spans="3:10">
      <c r="C652" s="30"/>
      <c r="D652" s="206"/>
      <c r="E652" s="206"/>
      <c r="F652" s="1"/>
      <c r="J652" s="1"/>
    </row>
    <row r="653" spans="3:10" ht="15.75" customHeight="1">
      <c r="C653" s="30"/>
      <c r="D653" s="206"/>
      <c r="E653" s="206"/>
      <c r="F653" s="1"/>
      <c r="J653" s="1"/>
    </row>
    <row r="654" spans="3:10">
      <c r="C654" s="30"/>
      <c r="D654" s="206"/>
      <c r="E654" s="206"/>
      <c r="F654" s="1"/>
      <c r="J654" s="1"/>
    </row>
    <row r="655" spans="3:10">
      <c r="C655" s="30"/>
      <c r="D655" s="206"/>
      <c r="E655" s="206"/>
      <c r="F655" s="1"/>
      <c r="J655" s="1"/>
    </row>
    <row r="656" spans="3:10">
      <c r="C656" s="30"/>
      <c r="D656" s="206"/>
      <c r="E656" s="206"/>
      <c r="F656" s="1"/>
      <c r="J656" s="1"/>
    </row>
    <row r="657" spans="3:10">
      <c r="C657" s="30"/>
      <c r="D657" s="206"/>
      <c r="E657" s="206"/>
      <c r="F657" s="1"/>
      <c r="J657" s="1"/>
    </row>
    <row r="658" spans="3:10">
      <c r="C658" s="30"/>
      <c r="D658" s="206"/>
      <c r="E658" s="206"/>
      <c r="F658" s="1"/>
      <c r="J658" s="1"/>
    </row>
    <row r="659" spans="3:10">
      <c r="C659" s="30"/>
      <c r="D659" s="206"/>
      <c r="E659" s="206"/>
      <c r="F659" s="1"/>
      <c r="J659" s="1"/>
    </row>
    <row r="660" spans="3:10">
      <c r="C660" s="30"/>
      <c r="D660" s="206"/>
      <c r="E660" s="206"/>
      <c r="F660" s="1"/>
      <c r="J660" s="1"/>
    </row>
    <row r="661" spans="3:10" ht="13.5" customHeight="1">
      <c r="C661" s="30"/>
      <c r="D661" s="206"/>
      <c r="E661" s="206"/>
      <c r="F661" s="1"/>
      <c r="J661" s="1"/>
    </row>
    <row r="662" spans="3:10">
      <c r="C662" s="30"/>
      <c r="D662" s="206"/>
      <c r="E662" s="206"/>
      <c r="F662" s="1"/>
      <c r="J662" s="1"/>
    </row>
    <row r="663" spans="3:10">
      <c r="C663" s="30"/>
      <c r="D663" s="206"/>
      <c r="E663" s="206"/>
      <c r="F663" s="1"/>
      <c r="J663" s="1"/>
    </row>
    <row r="664" spans="3:10">
      <c r="C664" s="30"/>
      <c r="D664" s="206"/>
      <c r="E664" s="206"/>
      <c r="F664" s="1"/>
      <c r="J664" s="1"/>
    </row>
    <row r="665" spans="3:10">
      <c r="C665" s="30"/>
      <c r="D665" s="206"/>
      <c r="E665" s="206"/>
      <c r="F665" s="1"/>
      <c r="J665" s="1"/>
    </row>
    <row r="666" spans="3:10">
      <c r="C666" s="30"/>
      <c r="D666" s="206"/>
      <c r="E666" s="206"/>
      <c r="F666" s="1"/>
      <c r="J666" s="1"/>
    </row>
    <row r="667" spans="3:10">
      <c r="C667" s="30"/>
      <c r="D667" s="206"/>
      <c r="E667" s="206"/>
      <c r="F667" s="1"/>
      <c r="J667" s="1"/>
    </row>
    <row r="668" spans="3:10">
      <c r="C668" s="30"/>
      <c r="D668" s="206"/>
      <c r="E668" s="206"/>
      <c r="F668" s="1"/>
      <c r="J668" s="1"/>
    </row>
    <row r="669" spans="3:10" ht="12.75" customHeight="1">
      <c r="C669" s="30"/>
      <c r="D669" s="206"/>
      <c r="E669" s="206"/>
      <c r="F669" s="1"/>
      <c r="J669" s="1"/>
    </row>
    <row r="670" spans="3:10" ht="14.25" customHeight="1">
      <c r="C670" s="30"/>
      <c r="D670" s="206"/>
      <c r="E670" s="206"/>
      <c r="F670" s="1"/>
      <c r="J670" s="1"/>
    </row>
    <row r="671" spans="3:10">
      <c r="C671" s="30"/>
      <c r="D671" s="206"/>
      <c r="E671" s="206"/>
      <c r="F671" s="1"/>
      <c r="J671" s="1"/>
    </row>
    <row r="672" spans="3:10">
      <c r="C672" s="30"/>
      <c r="D672" s="206"/>
      <c r="E672" s="206"/>
      <c r="F672" s="1"/>
      <c r="J672" s="1"/>
    </row>
    <row r="673" spans="3:10" ht="13.5" customHeight="1">
      <c r="C673" s="30"/>
      <c r="D673" s="206"/>
      <c r="E673" s="206"/>
      <c r="F673" s="1"/>
      <c r="J673" s="1"/>
    </row>
    <row r="674" spans="3:10" ht="14.25" customHeight="1">
      <c r="C674" s="30"/>
      <c r="D674" s="206"/>
      <c r="E674" s="206"/>
      <c r="F674" s="1"/>
      <c r="J674" s="1"/>
    </row>
    <row r="675" spans="3:10" ht="13.5" customHeight="1">
      <c r="C675" s="30"/>
      <c r="D675" s="206"/>
      <c r="E675" s="206"/>
      <c r="F675" s="1"/>
      <c r="J675" s="1"/>
    </row>
    <row r="676" spans="3:10" ht="13.5" customHeight="1">
      <c r="C676" s="30"/>
      <c r="D676" s="206"/>
      <c r="E676" s="206"/>
      <c r="F676" s="1"/>
      <c r="J676" s="1"/>
    </row>
    <row r="677" spans="3:10">
      <c r="C677" s="30"/>
      <c r="D677" s="206"/>
      <c r="E677" s="206"/>
      <c r="F677" s="1"/>
      <c r="J677" s="1"/>
    </row>
    <row r="678" spans="3:10" ht="11.25" customHeight="1">
      <c r="C678" s="30"/>
      <c r="D678" s="206"/>
      <c r="E678" s="206"/>
      <c r="F678" s="1"/>
      <c r="J678" s="1"/>
    </row>
    <row r="679" spans="3:10">
      <c r="C679" s="30"/>
      <c r="D679" s="206"/>
      <c r="E679" s="206"/>
      <c r="F679" s="1"/>
      <c r="J679" s="1"/>
    </row>
    <row r="680" spans="3:10">
      <c r="C680" s="30"/>
      <c r="D680" s="206"/>
      <c r="E680" s="206"/>
      <c r="F680" s="1"/>
      <c r="J680" s="1"/>
    </row>
    <row r="681" spans="3:10" ht="13.5" customHeight="1">
      <c r="C681" s="30"/>
      <c r="D681" s="206"/>
      <c r="E681" s="206"/>
      <c r="F681" s="1"/>
      <c r="J681" s="1"/>
    </row>
    <row r="682" spans="3:10">
      <c r="C682" s="30"/>
      <c r="D682" s="206"/>
      <c r="E682" s="206"/>
      <c r="F682" s="1"/>
      <c r="J682" s="1"/>
    </row>
    <row r="683" spans="3:10">
      <c r="C683" s="30"/>
      <c r="D683" s="206"/>
      <c r="E683" s="206"/>
      <c r="F683" s="1"/>
      <c r="J683" s="1"/>
    </row>
    <row r="684" spans="3:10">
      <c r="C684" s="30"/>
      <c r="D684" s="206"/>
      <c r="E684" s="206"/>
      <c r="F684" s="1"/>
      <c r="J684" s="1"/>
    </row>
    <row r="685" spans="3:10">
      <c r="C685" s="30"/>
      <c r="D685" s="206"/>
      <c r="E685" s="206"/>
      <c r="F685" s="1"/>
      <c r="J685" s="1"/>
    </row>
    <row r="686" spans="3:10">
      <c r="C686" s="30"/>
      <c r="D686" s="206"/>
      <c r="E686" s="206"/>
      <c r="F686" s="1"/>
      <c r="J686" s="1"/>
    </row>
    <row r="687" spans="3:10">
      <c r="C687" s="30"/>
      <c r="D687" s="206"/>
      <c r="E687" s="206"/>
      <c r="F687" s="1"/>
      <c r="J687" s="1"/>
    </row>
    <row r="688" spans="3:10">
      <c r="C688" s="30"/>
      <c r="D688" s="206"/>
      <c r="E688" s="206"/>
      <c r="F688" s="1"/>
      <c r="J688" s="1"/>
    </row>
    <row r="689" spans="3:10">
      <c r="C689" s="30"/>
      <c r="D689" s="206"/>
      <c r="E689" s="206"/>
      <c r="F689" s="1"/>
      <c r="J689" s="1"/>
    </row>
    <row r="690" spans="3:10">
      <c r="C690" s="30"/>
      <c r="D690" s="206"/>
      <c r="E690" s="206"/>
      <c r="F690" s="1"/>
      <c r="J690" s="1"/>
    </row>
    <row r="691" spans="3:10">
      <c r="C691" s="30"/>
      <c r="D691" s="206"/>
      <c r="E691" s="206"/>
      <c r="F691" s="1"/>
      <c r="J691" s="1"/>
    </row>
    <row r="692" spans="3:10" ht="12" customHeight="1">
      <c r="C692" s="30"/>
      <c r="D692" s="206"/>
      <c r="E692" s="206"/>
      <c r="F692" s="1"/>
      <c r="J692" s="1"/>
    </row>
    <row r="693" spans="3:10" ht="145.5" customHeight="1">
      <c r="C693" s="30"/>
      <c r="D693" s="206"/>
      <c r="E693" s="206"/>
      <c r="F693" s="1"/>
      <c r="J693" s="1"/>
    </row>
    <row r="694" spans="3:10">
      <c r="C694" s="30"/>
      <c r="D694" s="206"/>
      <c r="E694" s="206"/>
      <c r="F694" s="1"/>
      <c r="J694" s="1"/>
    </row>
    <row r="695" spans="3:10">
      <c r="C695" s="30"/>
      <c r="D695" s="206"/>
      <c r="E695" s="206"/>
      <c r="F695" s="1"/>
      <c r="J695" s="1"/>
    </row>
    <row r="696" spans="3:10" ht="12" customHeight="1">
      <c r="C696" s="30"/>
      <c r="D696" s="206"/>
      <c r="E696" s="206"/>
      <c r="F696" s="1"/>
      <c r="J696" s="1"/>
    </row>
    <row r="697" spans="3:10">
      <c r="C697" s="30"/>
      <c r="D697" s="206"/>
      <c r="E697" s="206"/>
      <c r="F697" s="1"/>
      <c r="J697" s="1"/>
    </row>
    <row r="698" spans="3:10">
      <c r="C698" s="30"/>
      <c r="D698" s="206"/>
      <c r="E698" s="206"/>
      <c r="F698" s="1"/>
      <c r="J698" s="1"/>
    </row>
    <row r="699" spans="3:10">
      <c r="C699" s="30"/>
      <c r="D699" s="206"/>
      <c r="E699" s="206"/>
      <c r="F699" s="1"/>
      <c r="J699" s="1"/>
    </row>
    <row r="700" spans="3:10">
      <c r="C700" s="30"/>
      <c r="D700" s="206"/>
      <c r="E700" s="206"/>
      <c r="F700" s="1"/>
      <c r="J700" s="1"/>
    </row>
    <row r="701" spans="3:10">
      <c r="C701" s="30"/>
      <c r="D701" s="206"/>
      <c r="E701" s="206"/>
      <c r="F701" s="1"/>
      <c r="J701" s="1"/>
    </row>
    <row r="702" spans="3:10" ht="11.25" customHeight="1">
      <c r="C702" s="30"/>
      <c r="D702" s="206"/>
      <c r="E702" s="206"/>
      <c r="F702" s="1"/>
      <c r="J702" s="1"/>
    </row>
    <row r="703" spans="3:10">
      <c r="C703" s="30"/>
      <c r="D703" s="206"/>
      <c r="E703" s="206"/>
      <c r="F703" s="1"/>
      <c r="J703" s="1"/>
    </row>
    <row r="704" spans="3:10">
      <c r="C704" s="30"/>
      <c r="D704" s="206"/>
      <c r="E704" s="206"/>
      <c r="F704" s="1"/>
      <c r="J704" s="1"/>
    </row>
    <row r="705" spans="3:10">
      <c r="C705" s="30"/>
      <c r="D705" s="206"/>
      <c r="E705" s="206"/>
      <c r="F705" s="1"/>
      <c r="J705" s="1"/>
    </row>
    <row r="706" spans="3:10">
      <c r="C706" s="30"/>
      <c r="D706" s="206"/>
      <c r="E706" s="206"/>
      <c r="F706" s="1"/>
      <c r="J706" s="1"/>
    </row>
    <row r="707" spans="3:10">
      <c r="C707" s="30"/>
      <c r="D707" s="206"/>
      <c r="E707" s="206"/>
      <c r="F707" s="1"/>
      <c r="J707" s="1"/>
    </row>
    <row r="708" spans="3:10">
      <c r="C708" s="30"/>
      <c r="D708" s="206"/>
      <c r="E708" s="206"/>
      <c r="F708" s="1"/>
      <c r="J708" s="1"/>
    </row>
    <row r="709" spans="3:10" ht="12.75" customHeight="1">
      <c r="C709" s="30"/>
      <c r="D709" s="206"/>
      <c r="E709" s="206"/>
      <c r="F709" s="1"/>
      <c r="J709" s="1"/>
    </row>
    <row r="710" spans="3:10" ht="13.5" customHeight="1">
      <c r="C710" s="30"/>
      <c r="D710" s="206"/>
      <c r="E710" s="206"/>
      <c r="F710" s="1"/>
      <c r="J710" s="1"/>
    </row>
    <row r="711" spans="3:10" ht="12.75" customHeight="1">
      <c r="C711" s="30"/>
      <c r="D711" s="206"/>
      <c r="E711" s="206"/>
      <c r="F711" s="1"/>
      <c r="J711" s="1"/>
    </row>
    <row r="712" spans="3:10">
      <c r="C712" s="30"/>
      <c r="D712" s="206"/>
      <c r="E712" s="206"/>
      <c r="F712" s="1"/>
      <c r="J712" s="1"/>
    </row>
    <row r="713" spans="3:10" ht="12.75" customHeight="1">
      <c r="C713" s="30"/>
      <c r="D713" s="206"/>
      <c r="E713" s="206"/>
      <c r="F713" s="1"/>
      <c r="J713" s="1"/>
    </row>
    <row r="714" spans="3:10" ht="15" customHeight="1">
      <c r="C714" s="30"/>
      <c r="D714" s="206"/>
      <c r="E714" s="206"/>
      <c r="F714" s="1"/>
      <c r="J714" s="1"/>
    </row>
    <row r="715" spans="3:10">
      <c r="C715" s="30"/>
      <c r="D715" s="206"/>
      <c r="E715" s="206"/>
      <c r="F715" s="1"/>
      <c r="J715" s="1"/>
    </row>
    <row r="716" spans="3:10" ht="28.5" customHeight="1">
      <c r="C716" s="30"/>
      <c r="D716" s="206"/>
      <c r="E716" s="206"/>
      <c r="F716" s="1"/>
      <c r="J716" s="1"/>
    </row>
    <row r="717" spans="3:10" ht="14.25" customHeight="1">
      <c r="C717" s="30"/>
      <c r="D717" s="206"/>
      <c r="E717" s="206"/>
      <c r="F717" s="1"/>
      <c r="J717" s="1"/>
    </row>
    <row r="718" spans="3:10" ht="27" customHeight="1">
      <c r="C718" s="30"/>
      <c r="D718" s="206"/>
      <c r="E718" s="206"/>
      <c r="F718" s="1"/>
      <c r="J718" s="1"/>
    </row>
    <row r="719" spans="3:10">
      <c r="C719" s="30"/>
      <c r="D719" s="206"/>
      <c r="E719" s="206"/>
      <c r="F719" s="1"/>
      <c r="J719" s="1"/>
    </row>
    <row r="720" spans="3:10">
      <c r="C720" s="30"/>
      <c r="D720" s="206"/>
      <c r="E720" s="206"/>
      <c r="F720" s="1"/>
      <c r="J720" s="1"/>
    </row>
    <row r="721" spans="3:10" ht="53.25" customHeight="1">
      <c r="C721" s="30"/>
      <c r="D721" s="206"/>
      <c r="E721" s="206"/>
      <c r="F721" s="1"/>
      <c r="J721" s="1"/>
    </row>
    <row r="722" spans="3:10">
      <c r="C722" s="30"/>
      <c r="D722" s="206"/>
      <c r="E722" s="206"/>
      <c r="F722" s="1"/>
      <c r="J722" s="1"/>
    </row>
    <row r="723" spans="3:10">
      <c r="C723" s="30"/>
      <c r="D723" s="206"/>
      <c r="E723" s="206"/>
      <c r="F723" s="1"/>
      <c r="J723" s="1"/>
    </row>
    <row r="724" spans="3:10">
      <c r="C724" s="30"/>
      <c r="D724" s="206"/>
      <c r="E724" s="206"/>
      <c r="F724" s="1"/>
      <c r="J724" s="1"/>
    </row>
    <row r="725" spans="3:10">
      <c r="C725" s="30"/>
      <c r="D725" s="206"/>
      <c r="E725" s="206"/>
      <c r="F725" s="1"/>
      <c r="J725" s="1"/>
    </row>
    <row r="726" spans="3:10">
      <c r="C726" s="30"/>
      <c r="D726" s="206"/>
      <c r="E726" s="206"/>
      <c r="F726" s="1"/>
      <c r="J726" s="1"/>
    </row>
    <row r="727" spans="3:10">
      <c r="C727" s="30"/>
      <c r="D727" s="206"/>
      <c r="E727" s="206"/>
      <c r="F727" s="1"/>
      <c r="J727" s="1"/>
    </row>
    <row r="728" spans="3:10">
      <c r="C728" s="30"/>
      <c r="D728" s="206"/>
      <c r="E728" s="206"/>
      <c r="F728" s="1"/>
      <c r="J728" s="1"/>
    </row>
    <row r="729" spans="3:10">
      <c r="C729" s="30"/>
      <c r="D729" s="206"/>
      <c r="E729" s="206"/>
      <c r="F729" s="1"/>
      <c r="J729" s="1"/>
    </row>
    <row r="730" spans="3:10">
      <c r="C730" s="30"/>
      <c r="D730" s="206"/>
      <c r="E730" s="206"/>
      <c r="F730" s="1"/>
      <c r="J730" s="1"/>
    </row>
    <row r="731" spans="3:10">
      <c r="C731" s="30"/>
      <c r="D731" s="206"/>
      <c r="E731" s="206"/>
      <c r="F731" s="1"/>
      <c r="J731" s="1"/>
    </row>
    <row r="732" spans="3:10">
      <c r="C732" s="30"/>
      <c r="D732" s="206"/>
      <c r="E732" s="206"/>
      <c r="F732" s="1"/>
      <c r="J732" s="1"/>
    </row>
    <row r="733" spans="3:10">
      <c r="C733" s="30"/>
      <c r="D733" s="206"/>
      <c r="E733" s="206"/>
      <c r="F733" s="1"/>
      <c r="J733" s="1"/>
    </row>
    <row r="734" spans="3:10">
      <c r="C734" s="30"/>
      <c r="D734" s="206"/>
      <c r="E734" s="206"/>
      <c r="F734" s="1"/>
      <c r="J734" s="1"/>
    </row>
    <row r="735" spans="3:10">
      <c r="C735" s="30"/>
      <c r="D735" s="206"/>
      <c r="E735" s="206"/>
      <c r="F735" s="1"/>
      <c r="J735" s="1"/>
    </row>
    <row r="736" spans="3:10">
      <c r="C736" s="30"/>
      <c r="D736" s="206"/>
      <c r="E736" s="206"/>
      <c r="F736" s="1"/>
      <c r="J736" s="1"/>
    </row>
    <row r="737" spans="3:10">
      <c r="C737" s="30"/>
      <c r="D737" s="206"/>
      <c r="E737" s="206"/>
      <c r="F737" s="1"/>
      <c r="J737" s="1"/>
    </row>
    <row r="738" spans="3:10">
      <c r="C738" s="30"/>
      <c r="D738" s="206"/>
      <c r="E738" s="206"/>
      <c r="F738" s="1"/>
      <c r="J738" s="1"/>
    </row>
    <row r="739" spans="3:10">
      <c r="C739" s="30"/>
      <c r="D739" s="206"/>
      <c r="E739" s="206"/>
      <c r="F739" s="1"/>
      <c r="J739" s="1"/>
    </row>
    <row r="740" spans="3:10">
      <c r="C740" s="30"/>
      <c r="D740" s="206"/>
      <c r="E740" s="206"/>
      <c r="F740" s="1"/>
      <c r="J740" s="1"/>
    </row>
    <row r="741" spans="3:10" ht="15" customHeight="1">
      <c r="C741" s="30"/>
      <c r="D741" s="206"/>
      <c r="E741" s="206"/>
      <c r="F741" s="1"/>
      <c r="J741" s="1"/>
    </row>
    <row r="742" spans="3:10">
      <c r="C742" s="30"/>
      <c r="D742" s="206"/>
      <c r="E742" s="206"/>
      <c r="F742" s="1"/>
      <c r="J742" s="1"/>
    </row>
    <row r="743" spans="3:10">
      <c r="C743" s="30"/>
      <c r="D743" s="206"/>
      <c r="E743" s="206"/>
      <c r="F743" s="1"/>
      <c r="J743" s="1"/>
    </row>
    <row r="744" spans="3:10">
      <c r="C744" s="30"/>
      <c r="D744" s="206"/>
      <c r="E744" s="206"/>
      <c r="F744" s="1"/>
      <c r="J744" s="1"/>
    </row>
    <row r="745" spans="3:10">
      <c r="C745" s="30"/>
      <c r="D745" s="206"/>
      <c r="E745" s="206"/>
      <c r="F745" s="1"/>
      <c r="J745" s="1"/>
    </row>
    <row r="746" spans="3:10">
      <c r="C746" s="30"/>
      <c r="D746" s="206"/>
      <c r="E746" s="206"/>
      <c r="F746" s="1"/>
      <c r="J746" s="1"/>
    </row>
    <row r="747" spans="3:10">
      <c r="C747" s="30"/>
      <c r="D747" s="206"/>
      <c r="E747" s="206"/>
      <c r="F747" s="1"/>
      <c r="J747" s="1"/>
    </row>
    <row r="748" spans="3:10">
      <c r="C748" s="30"/>
      <c r="D748" s="206"/>
      <c r="E748" s="206"/>
      <c r="F748" s="1"/>
      <c r="J748" s="1"/>
    </row>
    <row r="749" spans="3:10">
      <c r="C749" s="30"/>
      <c r="D749" s="206"/>
      <c r="E749" s="206"/>
      <c r="F749" s="1"/>
      <c r="J749" s="1"/>
    </row>
    <row r="750" spans="3:10" ht="12" customHeight="1">
      <c r="C750" s="30"/>
      <c r="D750" s="206"/>
      <c r="E750" s="206"/>
      <c r="F750" s="1"/>
      <c r="J750" s="1"/>
    </row>
    <row r="751" spans="3:10" ht="12" customHeight="1">
      <c r="C751" s="30"/>
      <c r="D751" s="206"/>
      <c r="E751" s="206"/>
      <c r="F751" s="1"/>
      <c r="J751" s="1"/>
    </row>
    <row r="752" spans="3:10" ht="12" customHeight="1">
      <c r="C752" s="30"/>
      <c r="D752" s="206"/>
      <c r="E752" s="206"/>
      <c r="F752" s="1"/>
      <c r="J752" s="1"/>
    </row>
    <row r="753" spans="3:10" ht="14.25" customHeight="1">
      <c r="C753" s="30"/>
      <c r="D753" s="206"/>
      <c r="E753" s="206"/>
      <c r="F753" s="1"/>
      <c r="J753" s="1"/>
    </row>
    <row r="754" spans="3:10" ht="14.25" customHeight="1">
      <c r="C754" s="30"/>
      <c r="D754" s="206"/>
      <c r="E754" s="206"/>
      <c r="F754" s="1"/>
      <c r="J754" s="1"/>
    </row>
    <row r="755" spans="3:10" ht="52.5" customHeight="1">
      <c r="C755" s="30"/>
      <c r="D755" s="206"/>
      <c r="E755" s="206"/>
      <c r="F755" s="1"/>
      <c r="J755" s="1"/>
    </row>
    <row r="756" spans="3:10">
      <c r="C756" s="30"/>
      <c r="D756" s="206"/>
      <c r="E756" s="206"/>
      <c r="F756" s="1"/>
      <c r="J756" s="1"/>
    </row>
    <row r="757" spans="3:10">
      <c r="C757" s="30"/>
      <c r="D757" s="206"/>
      <c r="E757" s="206"/>
      <c r="F757" s="1"/>
      <c r="J757" s="1"/>
    </row>
    <row r="758" spans="3:10" ht="12.75" customHeight="1">
      <c r="C758" s="30"/>
      <c r="D758" s="206"/>
      <c r="E758" s="206"/>
      <c r="F758" s="1"/>
      <c r="J758" s="1"/>
    </row>
    <row r="759" spans="3:10" ht="12.75" customHeight="1">
      <c r="C759" s="30"/>
      <c r="D759" s="206"/>
      <c r="E759" s="206"/>
      <c r="F759" s="1"/>
      <c r="J759" s="1"/>
    </row>
    <row r="760" spans="3:10">
      <c r="C760" s="30"/>
      <c r="D760" s="206"/>
      <c r="E760" s="206"/>
      <c r="F760" s="1"/>
      <c r="J760" s="1"/>
    </row>
    <row r="761" spans="3:10" ht="25.5" customHeight="1">
      <c r="C761" s="30"/>
      <c r="D761" s="206"/>
      <c r="E761" s="206"/>
      <c r="F761" s="1"/>
      <c r="J761" s="1"/>
    </row>
    <row r="762" spans="3:10" ht="63" customHeight="1">
      <c r="C762" s="30"/>
      <c r="D762" s="206"/>
      <c r="E762" s="206"/>
      <c r="F762" s="1"/>
      <c r="J762" s="1"/>
    </row>
    <row r="763" spans="3:10" ht="13.5" customHeight="1">
      <c r="C763" s="30"/>
      <c r="D763" s="206"/>
      <c r="E763" s="206"/>
      <c r="F763" s="1"/>
      <c r="J763" s="1"/>
    </row>
    <row r="764" spans="3:10" ht="13.5" customHeight="1">
      <c r="C764" s="30"/>
      <c r="D764" s="206"/>
      <c r="E764" s="206"/>
      <c r="F764" s="1"/>
      <c r="J764" s="1"/>
    </row>
    <row r="765" spans="3:10">
      <c r="C765" s="30"/>
      <c r="D765" s="206"/>
      <c r="E765" s="206"/>
      <c r="F765" s="1"/>
      <c r="J765" s="1"/>
    </row>
    <row r="766" spans="3:10">
      <c r="C766" s="30"/>
      <c r="D766" s="206"/>
      <c r="E766" s="206"/>
      <c r="F766" s="1"/>
      <c r="J766" s="1"/>
    </row>
    <row r="767" spans="3:10">
      <c r="C767" s="30"/>
      <c r="D767" s="206"/>
      <c r="E767" s="206"/>
      <c r="F767" s="1"/>
      <c r="J767" s="1"/>
    </row>
    <row r="768" spans="3:10">
      <c r="C768" s="30"/>
      <c r="D768" s="206"/>
      <c r="E768" s="206"/>
      <c r="F768" s="1"/>
      <c r="J768" s="1"/>
    </row>
    <row r="769" spans="3:10" ht="13.5" customHeight="1">
      <c r="C769" s="30"/>
      <c r="D769" s="206"/>
      <c r="E769" s="206"/>
      <c r="F769" s="1"/>
      <c r="J769" s="1"/>
    </row>
    <row r="770" spans="3:10" ht="27" customHeight="1">
      <c r="C770" s="30"/>
      <c r="D770" s="206"/>
      <c r="E770" s="206"/>
      <c r="F770" s="1"/>
      <c r="J770" s="1"/>
    </row>
    <row r="771" spans="3:10">
      <c r="C771" s="30"/>
      <c r="D771" s="206"/>
      <c r="E771" s="206"/>
      <c r="F771" s="1"/>
      <c r="J771" s="1"/>
    </row>
    <row r="772" spans="3:10">
      <c r="C772" s="30"/>
      <c r="D772" s="206"/>
      <c r="E772" s="206"/>
      <c r="F772" s="1"/>
      <c r="J772" s="1"/>
    </row>
    <row r="773" spans="3:10">
      <c r="C773" s="30"/>
      <c r="D773" s="206"/>
      <c r="E773" s="206"/>
      <c r="F773" s="1"/>
      <c r="J773" s="1"/>
    </row>
    <row r="774" spans="3:10">
      <c r="C774" s="30"/>
      <c r="D774" s="206"/>
      <c r="E774" s="206"/>
      <c r="F774" s="1"/>
      <c r="J774" s="1"/>
    </row>
    <row r="775" spans="3:10">
      <c r="C775" s="30"/>
      <c r="D775" s="206"/>
      <c r="E775" s="206"/>
      <c r="F775" s="1"/>
      <c r="J775" s="1"/>
    </row>
    <row r="776" spans="3:10">
      <c r="C776" s="30"/>
      <c r="D776" s="206"/>
      <c r="E776" s="206"/>
      <c r="F776" s="1"/>
      <c r="J776" s="1"/>
    </row>
    <row r="777" spans="3:10">
      <c r="C777" s="30"/>
      <c r="D777" s="206"/>
      <c r="E777" s="206"/>
      <c r="F777" s="1"/>
      <c r="J777" s="1"/>
    </row>
    <row r="778" spans="3:10">
      <c r="C778" s="30"/>
      <c r="D778" s="206"/>
      <c r="E778" s="206"/>
      <c r="F778" s="1"/>
      <c r="J778" s="1"/>
    </row>
    <row r="779" spans="3:10">
      <c r="C779" s="30"/>
      <c r="D779" s="206"/>
      <c r="E779" s="206"/>
      <c r="F779" s="1"/>
      <c r="J779" s="1"/>
    </row>
    <row r="780" spans="3:10" ht="14.25" customHeight="1">
      <c r="C780" s="30"/>
      <c r="D780" s="206"/>
      <c r="E780" s="206"/>
      <c r="F780" s="1"/>
      <c r="J780" s="1"/>
    </row>
    <row r="781" spans="3:10">
      <c r="C781" s="30"/>
      <c r="D781" s="206"/>
      <c r="E781" s="206"/>
      <c r="F781" s="1"/>
      <c r="J781" s="1"/>
    </row>
    <row r="782" spans="3:10" ht="90.75" customHeight="1">
      <c r="C782" s="30"/>
      <c r="D782" s="206"/>
      <c r="E782" s="206"/>
      <c r="F782" s="1"/>
      <c r="J782" s="1"/>
    </row>
    <row r="783" spans="3:10">
      <c r="C783" s="30"/>
      <c r="D783" s="206"/>
      <c r="E783" s="206"/>
      <c r="F783" s="1"/>
      <c r="J783" s="1"/>
    </row>
    <row r="784" spans="3:10" ht="13.5" customHeight="1">
      <c r="C784" s="30"/>
      <c r="D784" s="206"/>
      <c r="E784" s="206"/>
      <c r="F784" s="1"/>
      <c r="J784" s="1"/>
    </row>
    <row r="785" spans="3:10">
      <c r="C785" s="30"/>
      <c r="D785" s="206"/>
      <c r="E785" s="206"/>
      <c r="F785" s="1"/>
      <c r="J785" s="1"/>
    </row>
    <row r="786" spans="3:10" ht="26.25" customHeight="1">
      <c r="C786" s="30"/>
      <c r="D786" s="206"/>
      <c r="E786" s="206"/>
      <c r="F786" s="1"/>
      <c r="J786" s="1"/>
    </row>
    <row r="787" spans="3:10" ht="12" customHeight="1">
      <c r="C787" s="30"/>
      <c r="D787" s="206"/>
      <c r="E787" s="206"/>
      <c r="F787" s="1"/>
      <c r="J787" s="1"/>
    </row>
    <row r="788" spans="3:10" ht="13.5" customHeight="1">
      <c r="C788" s="30"/>
      <c r="D788" s="206"/>
      <c r="E788" s="206"/>
      <c r="F788" s="1"/>
      <c r="J788" s="1"/>
    </row>
    <row r="789" spans="3:10">
      <c r="C789" s="30"/>
      <c r="D789" s="206"/>
      <c r="E789" s="206"/>
      <c r="F789" s="1"/>
      <c r="J789" s="1"/>
    </row>
    <row r="790" spans="3:10">
      <c r="C790" s="30"/>
      <c r="D790" s="206"/>
      <c r="E790" s="206"/>
      <c r="F790" s="1"/>
      <c r="J790" s="1"/>
    </row>
    <row r="791" spans="3:10" ht="25.5" customHeight="1">
      <c r="C791" s="30"/>
      <c r="D791" s="206"/>
      <c r="E791" s="206"/>
      <c r="F791" s="1"/>
      <c r="J791" s="1"/>
    </row>
    <row r="792" spans="3:10">
      <c r="C792" s="1"/>
      <c r="D792" s="206"/>
      <c r="E792" s="206"/>
      <c r="F792" s="1"/>
      <c r="J792" s="1"/>
    </row>
    <row r="793" spans="3:10">
      <c r="C793" s="1"/>
      <c r="D793" s="206"/>
      <c r="E793" s="206"/>
      <c r="F793" s="1"/>
      <c r="J793" s="1"/>
    </row>
    <row r="794" spans="3:10">
      <c r="C794" s="1"/>
      <c r="D794" s="206"/>
      <c r="E794" s="206"/>
      <c r="F794" s="1"/>
      <c r="J794" s="1"/>
    </row>
    <row r="795" spans="3:10">
      <c r="C795" s="1"/>
      <c r="D795" s="206"/>
      <c r="E795" s="206"/>
      <c r="F795" s="1"/>
      <c r="J795" s="1"/>
    </row>
    <row r="796" spans="3:10">
      <c r="C796" s="1"/>
      <c r="D796" s="206"/>
      <c r="E796" s="206"/>
      <c r="F796" s="1"/>
      <c r="J796" s="1"/>
    </row>
    <row r="797" spans="3:10">
      <c r="C797" s="1"/>
      <c r="D797" s="206"/>
      <c r="E797" s="206"/>
      <c r="F797" s="1"/>
      <c r="J797" s="1"/>
    </row>
    <row r="798" spans="3:10">
      <c r="C798" s="1"/>
      <c r="D798" s="206"/>
      <c r="E798" s="206"/>
      <c r="F798" s="1"/>
      <c r="J798" s="1"/>
    </row>
    <row r="799" spans="3:10">
      <c r="C799" s="1"/>
      <c r="D799" s="206"/>
      <c r="E799" s="206"/>
      <c r="F799" s="1"/>
      <c r="J799" s="1"/>
    </row>
    <row r="800" spans="3:10">
      <c r="C800" s="1"/>
      <c r="D800" s="206"/>
      <c r="E800" s="206"/>
      <c r="F800" s="1"/>
      <c r="J800" s="1"/>
    </row>
    <row r="801" spans="3:10">
      <c r="C801" s="1"/>
      <c r="D801" s="206"/>
      <c r="E801" s="206"/>
      <c r="F801" s="1"/>
      <c r="J801" s="1"/>
    </row>
    <row r="802" spans="3:10">
      <c r="C802" s="1"/>
      <c r="D802" s="206"/>
      <c r="E802" s="206"/>
      <c r="F802" s="1"/>
      <c r="J802" s="1"/>
    </row>
    <row r="803" spans="3:10">
      <c r="C803" s="30"/>
      <c r="D803" s="206"/>
      <c r="E803" s="206"/>
      <c r="F803" s="1"/>
      <c r="J803" s="1"/>
    </row>
    <row r="804" spans="3:10">
      <c r="C804" s="30"/>
      <c r="D804" s="206"/>
      <c r="E804" s="206"/>
      <c r="F804" s="1"/>
      <c r="J804" s="1"/>
    </row>
    <row r="805" spans="3:10">
      <c r="C805" s="30"/>
      <c r="D805" s="206"/>
      <c r="E805" s="206"/>
      <c r="F805" s="1"/>
      <c r="J805" s="1"/>
    </row>
    <row r="806" spans="3:10">
      <c r="C806" s="30"/>
      <c r="D806" s="206"/>
      <c r="E806" s="206"/>
      <c r="F806" s="1"/>
      <c r="J806" s="1"/>
    </row>
    <row r="807" spans="3:10">
      <c r="C807" s="30"/>
      <c r="D807" s="206"/>
      <c r="E807" s="206"/>
      <c r="F807" s="1"/>
      <c r="J807" s="1"/>
    </row>
    <row r="808" spans="3:10">
      <c r="C808" s="30"/>
      <c r="D808" s="206"/>
      <c r="E808" s="206"/>
      <c r="F808" s="1"/>
      <c r="J808" s="1"/>
    </row>
    <row r="809" spans="3:10">
      <c r="C809" s="30"/>
      <c r="D809" s="206"/>
      <c r="E809" s="206"/>
      <c r="F809" s="1"/>
      <c r="J809" s="1"/>
    </row>
    <row r="810" spans="3:10" ht="42" customHeight="1">
      <c r="C810" s="30"/>
      <c r="D810" s="206"/>
      <c r="E810" s="206"/>
      <c r="F810" s="1"/>
      <c r="J810" s="1"/>
    </row>
    <row r="811" spans="3:10">
      <c r="C811" s="30"/>
      <c r="D811" s="206"/>
      <c r="E811" s="206"/>
      <c r="F811" s="1"/>
      <c r="J811" s="1"/>
    </row>
    <row r="812" spans="3:10">
      <c r="C812" s="30"/>
      <c r="D812" s="206"/>
      <c r="E812" s="206"/>
      <c r="F812" s="1"/>
      <c r="J812" s="1"/>
    </row>
    <row r="813" spans="3:10">
      <c r="C813" s="30"/>
      <c r="D813" s="206"/>
      <c r="E813" s="206"/>
      <c r="F813" s="1"/>
      <c r="J813" s="1"/>
    </row>
    <row r="814" spans="3:10">
      <c r="C814" s="30"/>
      <c r="D814" s="206"/>
      <c r="E814" s="206"/>
      <c r="F814" s="1"/>
      <c r="J814" s="1"/>
    </row>
    <row r="815" spans="3:10">
      <c r="C815" s="30"/>
      <c r="D815" s="206"/>
      <c r="E815" s="206"/>
      <c r="F815" s="1"/>
      <c r="J815" s="1"/>
    </row>
    <row r="816" spans="3:10">
      <c r="C816" s="30"/>
      <c r="D816" s="206"/>
      <c r="E816" s="206"/>
      <c r="F816" s="1"/>
      <c r="J816" s="1"/>
    </row>
    <row r="817" spans="3:10">
      <c r="C817" s="30"/>
      <c r="D817" s="206"/>
      <c r="E817" s="206"/>
      <c r="F817" s="1"/>
      <c r="J817" s="1"/>
    </row>
    <row r="818" spans="3:10" ht="14.25" customHeight="1">
      <c r="C818" s="30"/>
      <c r="D818" s="206"/>
      <c r="E818" s="206"/>
      <c r="F818" s="1"/>
      <c r="J818" s="1"/>
    </row>
    <row r="819" spans="3:10" ht="12.75" customHeight="1">
      <c r="C819" s="30"/>
      <c r="D819" s="206"/>
      <c r="E819" s="206"/>
      <c r="F819" s="1"/>
      <c r="J819" s="1"/>
    </row>
    <row r="820" spans="3:10" ht="15" customHeight="1">
      <c r="C820" s="30"/>
      <c r="D820" s="206"/>
      <c r="E820" s="206"/>
      <c r="F820" s="1"/>
      <c r="J820" s="1"/>
    </row>
    <row r="821" spans="3:10">
      <c r="C821" s="30"/>
      <c r="D821" s="206"/>
      <c r="E821" s="206"/>
      <c r="F821" s="1"/>
      <c r="J821" s="1"/>
    </row>
    <row r="822" spans="3:10">
      <c r="C822" s="30"/>
      <c r="D822" s="206"/>
      <c r="E822" s="206"/>
      <c r="F822" s="1"/>
      <c r="J822" s="1"/>
    </row>
    <row r="823" spans="3:10">
      <c r="C823" s="30"/>
      <c r="D823" s="206"/>
      <c r="E823" s="206"/>
      <c r="F823" s="1"/>
      <c r="J823" s="1"/>
    </row>
    <row r="824" spans="3:10">
      <c r="C824" s="30"/>
      <c r="D824" s="206"/>
      <c r="E824" s="206"/>
      <c r="F824" s="1"/>
      <c r="J824" s="1"/>
    </row>
    <row r="825" spans="3:10" ht="15" customHeight="1">
      <c r="C825" s="30"/>
      <c r="D825" s="206"/>
      <c r="E825" s="206"/>
      <c r="F825" s="1"/>
      <c r="J825" s="1"/>
    </row>
    <row r="826" spans="3:10" ht="213.75" customHeight="1">
      <c r="C826" s="30"/>
      <c r="D826" s="206"/>
      <c r="E826" s="206"/>
      <c r="F826" s="1"/>
      <c r="J826" s="1"/>
    </row>
    <row r="827" spans="3:10">
      <c r="C827" s="30"/>
      <c r="D827" s="206"/>
      <c r="E827" s="206"/>
      <c r="F827" s="1"/>
      <c r="J827" s="1"/>
    </row>
    <row r="828" spans="3:10">
      <c r="C828" s="30"/>
      <c r="D828" s="206"/>
      <c r="E828" s="206"/>
      <c r="F828" s="1"/>
      <c r="J828" s="1"/>
    </row>
    <row r="829" spans="3:10">
      <c r="C829" s="30"/>
      <c r="D829" s="206"/>
      <c r="E829" s="206"/>
      <c r="F829" s="1"/>
      <c r="J829" s="1"/>
    </row>
    <row r="830" spans="3:10">
      <c r="C830" s="30"/>
      <c r="D830" s="206"/>
      <c r="E830" s="206"/>
      <c r="F830" s="1"/>
      <c r="J830" s="1"/>
    </row>
    <row r="831" spans="3:10">
      <c r="C831" s="30"/>
      <c r="D831" s="206"/>
      <c r="E831" s="206"/>
      <c r="F831" s="1"/>
      <c r="J831" s="1"/>
    </row>
    <row r="832" spans="3:10">
      <c r="C832" s="30"/>
      <c r="D832" s="206"/>
      <c r="E832" s="206"/>
      <c r="F832" s="1"/>
      <c r="J832" s="1"/>
    </row>
    <row r="833" spans="3:10">
      <c r="C833" s="30"/>
      <c r="D833" s="206"/>
      <c r="E833" s="206"/>
      <c r="F833" s="1"/>
      <c r="J833" s="1"/>
    </row>
    <row r="834" spans="3:10">
      <c r="C834" s="30"/>
      <c r="D834" s="206"/>
      <c r="E834" s="206"/>
      <c r="F834" s="1"/>
      <c r="J834" s="1"/>
    </row>
    <row r="835" spans="3:10">
      <c r="C835" s="30"/>
      <c r="D835" s="206"/>
      <c r="E835" s="206"/>
      <c r="F835" s="1"/>
      <c r="J835" s="1"/>
    </row>
    <row r="836" spans="3:10">
      <c r="C836" s="30"/>
      <c r="D836" s="206"/>
      <c r="E836" s="206"/>
      <c r="F836" s="1"/>
      <c r="J836" s="1"/>
    </row>
    <row r="837" spans="3:10" ht="27" customHeight="1">
      <c r="C837" s="30"/>
      <c r="D837" s="206"/>
      <c r="E837" s="206"/>
      <c r="F837" s="1"/>
      <c r="J837" s="1"/>
    </row>
    <row r="838" spans="3:10">
      <c r="C838" s="30"/>
      <c r="D838" s="206"/>
      <c r="E838" s="206"/>
      <c r="F838" s="1"/>
      <c r="J838" s="1"/>
    </row>
    <row r="839" spans="3:10">
      <c r="C839" s="30"/>
      <c r="D839" s="206"/>
      <c r="E839" s="206"/>
      <c r="F839" s="1"/>
      <c r="J839" s="1"/>
    </row>
    <row r="840" spans="3:10">
      <c r="C840" s="30"/>
      <c r="D840" s="206"/>
      <c r="E840" s="206"/>
      <c r="F840" s="1"/>
      <c r="J840" s="1"/>
    </row>
    <row r="841" spans="3:10">
      <c r="C841" s="30"/>
      <c r="D841" s="206"/>
      <c r="E841" s="206"/>
      <c r="F841" s="1"/>
      <c r="J841" s="1"/>
    </row>
    <row r="842" spans="3:10">
      <c r="C842" s="30"/>
      <c r="D842" s="206"/>
      <c r="E842" s="206"/>
      <c r="F842" s="1"/>
      <c r="J842" s="1"/>
    </row>
    <row r="843" spans="3:10">
      <c r="C843" s="30"/>
      <c r="D843" s="206"/>
      <c r="E843" s="206"/>
      <c r="F843" s="1"/>
      <c r="J843" s="1"/>
    </row>
    <row r="844" spans="3:10">
      <c r="C844" s="30"/>
      <c r="D844" s="206"/>
      <c r="E844" s="206"/>
      <c r="F844" s="1"/>
      <c r="J844" s="1"/>
    </row>
    <row r="845" spans="3:10">
      <c r="C845" s="30"/>
      <c r="D845" s="206"/>
      <c r="E845" s="206"/>
      <c r="F845" s="1"/>
      <c r="J845" s="1"/>
    </row>
    <row r="846" spans="3:10">
      <c r="C846" s="30"/>
      <c r="D846" s="206"/>
      <c r="E846" s="206"/>
      <c r="F846" s="1"/>
      <c r="J846" s="1"/>
    </row>
    <row r="847" spans="3:10">
      <c r="C847" s="30"/>
      <c r="D847" s="206"/>
      <c r="E847" s="206"/>
      <c r="F847" s="1"/>
      <c r="J847" s="1"/>
    </row>
    <row r="848" spans="3:10">
      <c r="C848" s="30"/>
      <c r="D848" s="206"/>
      <c r="E848" s="206"/>
      <c r="F848" s="1"/>
      <c r="J848" s="1"/>
    </row>
    <row r="849" spans="3:10">
      <c r="C849" s="30"/>
      <c r="D849" s="206"/>
      <c r="E849" s="206"/>
      <c r="F849" s="1"/>
      <c r="J849" s="1"/>
    </row>
    <row r="850" spans="3:10">
      <c r="C850" s="30"/>
      <c r="D850" s="206"/>
      <c r="E850" s="206"/>
      <c r="F850" s="1"/>
      <c r="J850" s="1"/>
    </row>
    <row r="851" spans="3:10">
      <c r="C851" s="30"/>
      <c r="D851" s="206"/>
      <c r="E851" s="206"/>
      <c r="F851" s="1"/>
      <c r="J851" s="1"/>
    </row>
    <row r="852" spans="3:10">
      <c r="C852" s="30"/>
      <c r="D852" s="206"/>
      <c r="E852" s="206"/>
      <c r="F852" s="1"/>
      <c r="J852" s="1"/>
    </row>
    <row r="853" spans="3:10">
      <c r="C853" s="30"/>
      <c r="D853" s="206"/>
      <c r="E853" s="206"/>
      <c r="F853" s="1"/>
      <c r="J853" s="1"/>
    </row>
    <row r="854" spans="3:10">
      <c r="C854" s="30"/>
      <c r="D854" s="206"/>
      <c r="E854" s="206"/>
      <c r="F854" s="1"/>
      <c r="J854" s="1"/>
    </row>
    <row r="855" spans="3:10">
      <c r="C855" s="30"/>
      <c r="D855" s="206"/>
      <c r="E855" s="206"/>
      <c r="F855" s="1"/>
      <c r="J855" s="1"/>
    </row>
    <row r="856" spans="3:10">
      <c r="C856" s="30"/>
      <c r="D856" s="206"/>
      <c r="E856" s="206"/>
      <c r="F856" s="1"/>
      <c r="J856" s="1"/>
    </row>
    <row r="857" spans="3:10">
      <c r="C857" s="30"/>
      <c r="D857" s="206"/>
      <c r="E857" s="206"/>
      <c r="F857" s="1"/>
      <c r="J857" s="1"/>
    </row>
    <row r="858" spans="3:10">
      <c r="C858" s="30"/>
      <c r="D858" s="206"/>
      <c r="E858" s="206"/>
      <c r="F858" s="1"/>
      <c r="J858" s="1"/>
    </row>
    <row r="859" spans="3:10">
      <c r="C859" s="30"/>
      <c r="D859" s="206"/>
      <c r="E859" s="206"/>
      <c r="F859" s="1"/>
      <c r="J859" s="1"/>
    </row>
    <row r="860" spans="3:10">
      <c r="C860" s="30"/>
      <c r="D860" s="206"/>
      <c r="E860" s="206"/>
      <c r="F860" s="1"/>
      <c r="J860" s="1"/>
    </row>
    <row r="861" spans="3:10">
      <c r="C861" s="30"/>
      <c r="D861" s="206"/>
      <c r="E861" s="206"/>
      <c r="F861" s="1"/>
      <c r="J861" s="1"/>
    </row>
    <row r="862" spans="3:10">
      <c r="C862" s="30"/>
      <c r="D862" s="206"/>
      <c r="E862" s="206"/>
      <c r="F862" s="1"/>
      <c r="J862" s="1"/>
    </row>
    <row r="863" spans="3:10">
      <c r="C863" s="30"/>
      <c r="D863" s="206"/>
      <c r="E863" s="206"/>
      <c r="F863" s="1"/>
      <c r="J863" s="1"/>
    </row>
    <row r="864" spans="3:10">
      <c r="C864" s="30"/>
      <c r="D864" s="206"/>
      <c r="E864" s="206"/>
      <c r="F864" s="1"/>
      <c r="J864" s="1"/>
    </row>
    <row r="865" spans="3:10">
      <c r="C865" s="30"/>
      <c r="D865" s="206"/>
      <c r="E865" s="206"/>
      <c r="F865" s="1"/>
      <c r="J865" s="1"/>
    </row>
    <row r="866" spans="3:10">
      <c r="C866" s="30"/>
      <c r="D866" s="206"/>
      <c r="E866" s="206"/>
      <c r="F866" s="1"/>
      <c r="J866" s="1"/>
    </row>
    <row r="867" spans="3:10">
      <c r="C867" s="30"/>
      <c r="D867" s="206"/>
      <c r="E867" s="206"/>
      <c r="F867" s="1"/>
      <c r="J867" s="1"/>
    </row>
    <row r="868" spans="3:10">
      <c r="C868" s="30"/>
      <c r="D868" s="206"/>
      <c r="E868" s="206"/>
      <c r="F868" s="1"/>
      <c r="J868" s="1"/>
    </row>
    <row r="869" spans="3:10">
      <c r="C869" s="30"/>
      <c r="D869" s="206"/>
      <c r="E869" s="206"/>
      <c r="F869" s="1"/>
      <c r="J869" s="1"/>
    </row>
    <row r="870" spans="3:10">
      <c r="C870" s="30"/>
      <c r="D870" s="206"/>
      <c r="E870" s="206"/>
      <c r="F870" s="1"/>
      <c r="J870" s="1"/>
    </row>
    <row r="871" spans="3:10">
      <c r="C871" s="30"/>
      <c r="D871" s="206"/>
      <c r="E871" s="206"/>
      <c r="F871" s="1"/>
      <c r="J871" s="1"/>
    </row>
    <row r="872" spans="3:10">
      <c r="C872" s="30"/>
      <c r="D872" s="206"/>
      <c r="E872" s="206"/>
      <c r="F872" s="1"/>
      <c r="J872" s="1"/>
    </row>
    <row r="873" spans="3:10">
      <c r="C873" s="30"/>
      <c r="D873" s="206"/>
      <c r="E873" s="206"/>
      <c r="F873" s="1"/>
      <c r="J873" s="1"/>
    </row>
    <row r="874" spans="3:10">
      <c r="C874" s="30"/>
      <c r="D874" s="206"/>
      <c r="E874" s="206"/>
      <c r="F874" s="1"/>
      <c r="J874" s="1"/>
    </row>
    <row r="875" spans="3:10">
      <c r="C875" s="30"/>
      <c r="D875" s="206"/>
      <c r="E875" s="206"/>
      <c r="F875" s="1"/>
      <c r="J875" s="1"/>
    </row>
    <row r="876" spans="3:10">
      <c r="C876" s="30"/>
      <c r="D876" s="206"/>
      <c r="E876" s="206"/>
      <c r="F876" s="1"/>
      <c r="J876" s="1"/>
    </row>
    <row r="877" spans="3:10" ht="78" customHeight="1">
      <c r="C877" s="30"/>
      <c r="D877" s="206"/>
      <c r="E877" s="206"/>
      <c r="F877" s="1"/>
      <c r="J877" s="1"/>
    </row>
    <row r="878" spans="3:10">
      <c r="C878" s="30"/>
      <c r="D878" s="206"/>
      <c r="E878" s="206"/>
      <c r="F878" s="1"/>
      <c r="J878" s="1"/>
    </row>
    <row r="879" spans="3:10">
      <c r="C879" s="30"/>
      <c r="D879" s="206"/>
      <c r="E879" s="206"/>
      <c r="F879" s="1"/>
      <c r="J879" s="1"/>
    </row>
    <row r="880" spans="3:10">
      <c r="C880" s="30"/>
      <c r="D880" s="206"/>
      <c r="E880" s="206"/>
      <c r="F880" s="1"/>
      <c r="J880" s="1"/>
    </row>
    <row r="881" spans="3:10">
      <c r="C881" s="30"/>
      <c r="D881" s="206"/>
      <c r="E881" s="206"/>
      <c r="F881" s="1"/>
      <c r="J881" s="1"/>
    </row>
    <row r="882" spans="3:10">
      <c r="C882" s="30"/>
      <c r="D882" s="206"/>
      <c r="E882" s="206"/>
      <c r="F882" s="1"/>
      <c r="J882" s="1"/>
    </row>
    <row r="883" spans="3:10">
      <c r="C883" s="30"/>
      <c r="D883" s="206"/>
      <c r="E883" s="206"/>
      <c r="F883" s="1"/>
      <c r="J883" s="1"/>
    </row>
    <row r="884" spans="3:10">
      <c r="C884" s="30"/>
      <c r="D884" s="206"/>
      <c r="E884" s="206"/>
      <c r="F884" s="1"/>
      <c r="J884" s="1"/>
    </row>
    <row r="885" spans="3:10">
      <c r="C885" s="30"/>
      <c r="D885" s="206"/>
      <c r="E885" s="206"/>
      <c r="F885" s="1"/>
      <c r="J885" s="1"/>
    </row>
    <row r="886" spans="3:10">
      <c r="C886" s="30"/>
      <c r="D886" s="206"/>
      <c r="E886" s="206"/>
      <c r="F886" s="1"/>
      <c r="J886" s="1"/>
    </row>
    <row r="887" spans="3:10">
      <c r="C887" s="30"/>
      <c r="D887" s="206"/>
      <c r="E887" s="206"/>
      <c r="F887" s="1"/>
      <c r="J887" s="1"/>
    </row>
    <row r="888" spans="3:10">
      <c r="C888" s="30"/>
      <c r="D888" s="206"/>
      <c r="E888" s="206"/>
      <c r="F888" s="1"/>
      <c r="J888" s="1"/>
    </row>
    <row r="889" spans="3:10">
      <c r="C889" s="30"/>
      <c r="D889" s="206"/>
      <c r="E889" s="206"/>
      <c r="F889" s="1"/>
      <c r="J889" s="1"/>
    </row>
    <row r="890" spans="3:10">
      <c r="C890" s="30"/>
      <c r="D890" s="206"/>
      <c r="E890" s="206"/>
      <c r="F890" s="1"/>
      <c r="J890" s="1"/>
    </row>
    <row r="891" spans="3:10">
      <c r="C891" s="30"/>
      <c r="D891" s="206"/>
      <c r="E891" s="206"/>
      <c r="F891" s="1"/>
      <c r="J891" s="1"/>
    </row>
    <row r="892" spans="3:10">
      <c r="C892" s="30"/>
      <c r="D892" s="206"/>
      <c r="E892" s="206"/>
      <c r="F892" s="1"/>
      <c r="J892" s="1"/>
    </row>
    <row r="893" spans="3:10">
      <c r="C893" s="30"/>
      <c r="D893" s="206"/>
      <c r="E893" s="206"/>
      <c r="F893" s="1"/>
      <c r="J893" s="1"/>
    </row>
    <row r="894" spans="3:10">
      <c r="C894" s="30"/>
      <c r="D894" s="206"/>
      <c r="E894" s="206"/>
      <c r="F894" s="1"/>
      <c r="J894" s="1"/>
    </row>
    <row r="895" spans="3:10">
      <c r="C895" s="30"/>
      <c r="D895" s="206"/>
      <c r="E895" s="206"/>
      <c r="F895" s="1"/>
      <c r="J895" s="1"/>
    </row>
    <row r="896" spans="3:10">
      <c r="C896" s="30"/>
      <c r="D896" s="206"/>
      <c r="E896" s="206"/>
      <c r="F896" s="1"/>
      <c r="J896" s="1"/>
    </row>
    <row r="897" spans="3:10">
      <c r="C897" s="30"/>
      <c r="D897" s="206"/>
      <c r="E897" s="206"/>
      <c r="F897" s="1"/>
      <c r="J897" s="1"/>
    </row>
    <row r="898" spans="3:10">
      <c r="C898" s="30"/>
      <c r="D898" s="206"/>
      <c r="E898" s="206"/>
      <c r="F898" s="1"/>
      <c r="J898" s="1"/>
    </row>
    <row r="899" spans="3:10">
      <c r="C899" s="30"/>
      <c r="D899" s="206"/>
      <c r="E899" s="206"/>
      <c r="F899" s="1"/>
      <c r="J899" s="1"/>
    </row>
    <row r="900" spans="3:10">
      <c r="C900" s="30"/>
      <c r="D900" s="206"/>
      <c r="E900" s="206"/>
      <c r="F900" s="1"/>
      <c r="J900" s="1"/>
    </row>
    <row r="901" spans="3:10">
      <c r="C901" s="30"/>
      <c r="D901" s="206"/>
      <c r="E901" s="206"/>
      <c r="F901" s="1"/>
      <c r="J901" s="1"/>
    </row>
    <row r="902" spans="3:10">
      <c r="C902" s="30"/>
      <c r="D902" s="206"/>
      <c r="E902" s="206"/>
      <c r="F902" s="1"/>
    </row>
    <row r="903" spans="3:10">
      <c r="C903" s="30"/>
      <c r="D903" s="206"/>
      <c r="E903" s="206"/>
      <c r="F903" s="1"/>
    </row>
    <row r="904" spans="3:10">
      <c r="C904" s="30"/>
      <c r="D904" s="206"/>
      <c r="E904" s="206"/>
      <c r="F904" s="1"/>
    </row>
    <row r="905" spans="3:10">
      <c r="C905" s="30"/>
      <c r="D905" s="206"/>
      <c r="E905" s="206"/>
      <c r="F905" s="1"/>
    </row>
    <row r="906" spans="3:10">
      <c r="C906" s="30"/>
      <c r="D906" s="206"/>
      <c r="E906" s="206"/>
      <c r="F906" s="1"/>
    </row>
    <row r="907" spans="3:10">
      <c r="C907" s="139"/>
      <c r="D907" s="206"/>
      <c r="E907" s="61"/>
      <c r="F907" s="32"/>
      <c r="G907" s="32"/>
    </row>
  </sheetData>
  <sheetProtection password="EBEA" sheet="1" objects="1" scenarios="1" selectLockedCells="1"/>
  <mergeCells count="4">
    <mergeCell ref="G2:G3"/>
    <mergeCell ref="A2:B3"/>
    <mergeCell ref="C2:C3"/>
    <mergeCell ref="D2:F2"/>
  </mergeCells>
  <phoneticPr fontId="0" type="noConversion"/>
  <pageMargins left="0.94488188976377963" right="0.23622047244094491" top="0.39370078740157483" bottom="0.39370078740157483" header="0.51181102362204722" footer="0.51181102362204722"/>
  <pageSetup paperSize="9" scale="71" firstPageNumber="12" orientation="portrait" useFirstPageNumber="1" verticalDpi="300" r:id="rId1"/>
  <headerFooter alignWithMargins="0"/>
  <rowBreaks count="4" manualBreakCount="4">
    <brk id="23" max="6" man="1"/>
    <brk id="47" max="6" man="1"/>
    <brk id="79" max="7" man="1"/>
    <brk id="11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M51"/>
  <sheetViews>
    <sheetView workbookViewId="0">
      <selection activeCell="J33" sqref="J33"/>
    </sheetView>
  </sheetViews>
  <sheetFormatPr defaultColWidth="7.7109375" defaultRowHeight="12.75"/>
  <cols>
    <col min="1" max="1" width="6.28515625" style="1" customWidth="1"/>
    <col min="2" max="6" width="7.7109375" style="1" customWidth="1"/>
    <col min="7" max="7" width="15.140625" style="1" customWidth="1"/>
    <col min="8" max="8" width="5.85546875" style="1" customWidth="1"/>
    <col min="9" max="9" width="5.140625" style="1" customWidth="1"/>
    <col min="10" max="10" width="16.85546875" style="261" customWidth="1"/>
    <col min="11" max="11" width="7.7109375" style="1" customWidth="1"/>
    <col min="12" max="12" width="20.85546875" style="32" customWidth="1"/>
    <col min="13" max="13" width="22" style="1" customWidth="1"/>
    <col min="14" max="16384" width="7.7109375" style="1"/>
  </cols>
  <sheetData>
    <row r="9" spans="1:12" ht="18.75" customHeight="1">
      <c r="A9" s="2"/>
      <c r="B9" s="2"/>
      <c r="C9" s="2"/>
      <c r="D9" s="2"/>
      <c r="E9" s="2"/>
      <c r="F9" s="2"/>
      <c r="G9" s="2"/>
      <c r="H9" s="2"/>
      <c r="I9" s="2"/>
      <c r="J9" s="263"/>
    </row>
    <row r="10" spans="1:12" ht="25.5" customHeight="1">
      <c r="A10" s="1013" t="s">
        <v>559</v>
      </c>
      <c r="B10" s="1013"/>
      <c r="C10" s="1013"/>
      <c r="D10" s="1013"/>
      <c r="E10" s="1013"/>
      <c r="F10" s="1013"/>
      <c r="G10" s="1013"/>
      <c r="H10" s="1013"/>
      <c r="I10" s="1013"/>
      <c r="J10" s="263"/>
    </row>
    <row r="11" spans="1:12" ht="20.25">
      <c r="A11" s="2"/>
      <c r="B11" s="25"/>
      <c r="C11" s="2"/>
      <c r="D11" s="2"/>
      <c r="E11" s="2"/>
      <c r="F11" s="2"/>
      <c r="G11" s="2"/>
      <c r="H11" s="2"/>
      <c r="I11" s="2"/>
      <c r="J11" s="263"/>
    </row>
    <row r="12" spans="1:12" s="885" customFormat="1" ht="20.25">
      <c r="A12" s="883" t="s">
        <v>2136</v>
      </c>
      <c r="B12" s="25"/>
      <c r="C12" s="883"/>
      <c r="D12" s="883"/>
      <c r="E12" s="883"/>
      <c r="F12" s="883"/>
      <c r="G12" s="883"/>
      <c r="H12" s="883"/>
      <c r="I12" s="883"/>
      <c r="J12" s="884"/>
      <c r="L12" s="889"/>
    </row>
    <row r="13" spans="1:12" ht="21" customHeight="1" thickBot="1">
      <c r="A13" s="2"/>
      <c r="B13" s="8"/>
      <c r="C13" s="2"/>
      <c r="D13" s="2"/>
      <c r="E13" s="2"/>
      <c r="F13" s="2"/>
      <c r="G13" s="2"/>
      <c r="H13" s="2"/>
      <c r="I13" s="2"/>
      <c r="J13" s="263"/>
      <c r="L13" s="18"/>
    </row>
    <row r="14" spans="1:12" ht="29.25" customHeight="1" thickBot="1">
      <c r="A14" s="629" t="s">
        <v>365</v>
      </c>
      <c r="B14" s="630" t="s">
        <v>296</v>
      </c>
      <c r="C14" s="631"/>
      <c r="D14" s="631"/>
      <c r="E14" s="631"/>
      <c r="F14" s="631"/>
      <c r="G14" s="631"/>
      <c r="H14" s="1010">
        <f>'REK. G i O'!I55</f>
        <v>0</v>
      </c>
      <c r="I14" s="1011"/>
      <c r="J14" s="1012"/>
      <c r="L14" s="18"/>
    </row>
    <row r="15" spans="1:12" ht="23.25" customHeight="1" thickBot="1">
      <c r="A15" s="630"/>
      <c r="B15" s="631"/>
      <c r="C15" s="631"/>
      <c r="D15" s="631"/>
      <c r="E15" s="631"/>
      <c r="F15" s="631"/>
      <c r="G15" s="631"/>
      <c r="H15" s="785"/>
      <c r="I15" s="785"/>
      <c r="J15" s="786"/>
      <c r="L15" s="18"/>
    </row>
    <row r="16" spans="1:12" ht="33" customHeight="1" thickBot="1">
      <c r="A16" s="629" t="s">
        <v>366</v>
      </c>
      <c r="B16" s="630" t="s">
        <v>560</v>
      </c>
      <c r="C16" s="631"/>
      <c r="D16" s="631"/>
      <c r="E16" s="631"/>
      <c r="F16" s="631"/>
      <c r="G16" s="631"/>
      <c r="H16" s="1010">
        <f>'REK. ViK'!I23</f>
        <v>0</v>
      </c>
      <c r="I16" s="1011"/>
      <c r="J16" s="1012"/>
      <c r="L16" s="18"/>
    </row>
    <row r="17" spans="1:13" ht="21" customHeight="1" thickBot="1">
      <c r="A17" s="630"/>
      <c r="B17" s="630"/>
      <c r="C17" s="631"/>
      <c r="D17" s="631"/>
      <c r="E17" s="631"/>
      <c r="F17" s="631"/>
      <c r="G17" s="631"/>
      <c r="H17" s="629"/>
      <c r="I17" s="629"/>
      <c r="J17" s="787"/>
      <c r="L17" s="18"/>
    </row>
    <row r="18" spans="1:13" ht="32.25" customHeight="1" thickBot="1">
      <c r="A18" s="629" t="s">
        <v>367</v>
      </c>
      <c r="B18" s="630" t="s">
        <v>561</v>
      </c>
      <c r="C18" s="631"/>
      <c r="D18" s="631"/>
      <c r="E18" s="631"/>
      <c r="F18" s="631"/>
      <c r="G18" s="631"/>
      <c r="H18" s="1010">
        <f>+'REK. ELEKTR.'!G25</f>
        <v>0</v>
      </c>
      <c r="I18" s="1011"/>
      <c r="J18" s="1012"/>
      <c r="L18" s="18"/>
    </row>
    <row r="19" spans="1:13" ht="20.25" customHeight="1" thickBot="1">
      <c r="A19" s="630"/>
      <c r="B19" s="632"/>
      <c r="C19" s="631"/>
      <c r="D19" s="631"/>
      <c r="E19" s="631"/>
      <c r="F19" s="631"/>
      <c r="G19" s="631"/>
      <c r="H19" s="629"/>
      <c r="I19" s="629"/>
      <c r="J19" s="787"/>
    </row>
    <row r="20" spans="1:13" ht="32.25" customHeight="1" thickBot="1">
      <c r="A20" s="629" t="s">
        <v>368</v>
      </c>
      <c r="B20" s="630" t="s">
        <v>675</v>
      </c>
      <c r="C20" s="631"/>
      <c r="D20" s="631"/>
      <c r="E20" s="631"/>
      <c r="F20" s="631"/>
      <c r="G20" s="631"/>
      <c r="H20" s="1010">
        <f>'REK. STROJ. RAD.'!I25</f>
        <v>0</v>
      </c>
      <c r="I20" s="1011"/>
      <c r="J20" s="1012"/>
    </row>
    <row r="21" spans="1:13" ht="18.75" customHeight="1" thickBot="1">
      <c r="A21" s="633"/>
      <c r="B21" s="634"/>
      <c r="C21" s="631"/>
      <c r="D21" s="631"/>
      <c r="E21" s="631"/>
      <c r="F21" s="631"/>
      <c r="G21" s="631"/>
      <c r="H21" s="785"/>
      <c r="I21" s="785"/>
      <c r="J21" s="786"/>
      <c r="L21" s="18"/>
    </row>
    <row r="22" spans="1:13" ht="30.75" customHeight="1" thickBot="1">
      <c r="A22" s="629" t="s">
        <v>570</v>
      </c>
      <c r="B22" s="634" t="s">
        <v>486</v>
      </c>
      <c r="C22" s="631"/>
      <c r="D22" s="631"/>
      <c r="E22" s="631"/>
      <c r="F22" s="631"/>
      <c r="G22" s="631"/>
      <c r="H22" s="1010">
        <f>'REK. PARK. I UREĐ. OKOL.'!I23</f>
        <v>0</v>
      </c>
      <c r="I22" s="1011"/>
      <c r="J22" s="1012"/>
      <c r="L22" s="18"/>
    </row>
    <row r="23" spans="1:13" ht="18.75" customHeight="1" thickBot="1">
      <c r="A23" s="633"/>
      <c r="B23" s="634"/>
      <c r="C23" s="631"/>
      <c r="D23" s="631"/>
      <c r="E23" s="631"/>
      <c r="F23" s="631"/>
      <c r="G23" s="631"/>
      <c r="H23" s="785"/>
      <c r="I23" s="785"/>
      <c r="J23" s="786"/>
      <c r="L23" s="18"/>
    </row>
    <row r="24" spans="1:13" ht="33" customHeight="1" thickBot="1">
      <c r="A24" s="633" t="s">
        <v>317</v>
      </c>
      <c r="B24" s="634" t="s">
        <v>686</v>
      </c>
      <c r="C24" s="635"/>
      <c r="D24" s="636"/>
      <c r="E24" s="637"/>
      <c r="F24" s="638"/>
      <c r="G24" s="631"/>
      <c r="H24" s="1014">
        <f>'REK. VATRODOJAVA'!G13</f>
        <v>0</v>
      </c>
      <c r="I24" s="1015"/>
      <c r="J24" s="1016"/>
      <c r="L24" s="18"/>
    </row>
    <row r="25" spans="1:13" ht="19.5" thickBot="1">
      <c r="A25" s="2"/>
      <c r="B25" s="22"/>
      <c r="C25" s="2"/>
      <c r="D25" s="2"/>
      <c r="E25" s="2"/>
      <c r="F25" s="2"/>
      <c r="G25" s="2"/>
      <c r="H25" s="49"/>
      <c r="I25" s="49"/>
      <c r="J25" s="788"/>
      <c r="L25" s="18"/>
    </row>
    <row r="26" spans="1:13" ht="30" customHeight="1" thickBot="1">
      <c r="A26" s="886"/>
      <c r="B26" s="887" t="s">
        <v>2195</v>
      </c>
      <c r="C26" s="888"/>
      <c r="D26" s="888"/>
      <c r="E26" s="888"/>
      <c r="F26" s="888"/>
      <c r="G26" s="888"/>
      <c r="H26" s="1007">
        <f>SUM(H14:J24)</f>
        <v>0</v>
      </c>
      <c r="I26" s="1008"/>
      <c r="J26" s="1009"/>
      <c r="K26" s="2"/>
      <c r="L26" s="890"/>
      <c r="M26" s="32"/>
    </row>
    <row r="27" spans="1:13" ht="18.75" customHeight="1"/>
    <row r="28" spans="1:13" ht="18">
      <c r="A28" s="28"/>
      <c r="B28" s="28"/>
      <c r="C28" s="28"/>
      <c r="D28" s="28"/>
      <c r="E28" s="28"/>
      <c r="F28" s="28"/>
      <c r="G28" s="28"/>
      <c r="H28" s="28"/>
      <c r="I28" s="28"/>
    </row>
    <row r="31" spans="1:13" ht="37.5" customHeight="1">
      <c r="A31"/>
      <c r="B31"/>
      <c r="C31"/>
      <c r="D31"/>
      <c r="E31"/>
      <c r="F31"/>
      <c r="G31"/>
      <c r="H31"/>
      <c r="I31"/>
      <c r="J31"/>
      <c r="L31" s="890"/>
    </row>
    <row r="32" spans="1:13">
      <c r="H32" s="20"/>
    </row>
    <row r="33" spans="1:10" ht="18">
      <c r="A33" s="28"/>
      <c r="B33" s="28"/>
      <c r="C33" s="28"/>
      <c r="D33" s="28"/>
      <c r="E33" s="28"/>
      <c r="F33" s="28"/>
      <c r="G33" s="28"/>
      <c r="H33" s="28"/>
      <c r="I33" s="28"/>
      <c r="J33" s="264"/>
    </row>
    <row r="34" spans="1:10">
      <c r="J34" s="263"/>
    </row>
    <row r="35" spans="1:10" ht="20.25">
      <c r="A35" s="119"/>
      <c r="B35" s="119"/>
      <c r="C35" s="119"/>
      <c r="D35" s="119"/>
      <c r="E35" s="119"/>
      <c r="F35" s="120"/>
      <c r="G35" s="120"/>
      <c r="H35" s="120"/>
      <c r="I35" s="120"/>
      <c r="J35" s="263"/>
    </row>
    <row r="36" spans="1:10">
      <c r="F36" s="2"/>
      <c r="G36" s="2"/>
      <c r="H36" s="2"/>
      <c r="I36" s="2"/>
      <c r="J36" s="263"/>
    </row>
    <row r="37" spans="1:10" ht="18.75">
      <c r="A37" s="22"/>
      <c r="B37" s="26"/>
      <c r="C37" s="2"/>
      <c r="D37" s="2"/>
      <c r="E37" s="2"/>
      <c r="F37" s="2"/>
      <c r="G37" s="2"/>
      <c r="H37" s="2"/>
      <c r="I37" s="2"/>
      <c r="J37" s="263"/>
    </row>
    <row r="38" spans="1:10" ht="18.75">
      <c r="A38" s="22"/>
      <c r="B38" s="27"/>
      <c r="C38" s="2"/>
      <c r="D38" s="2"/>
      <c r="E38" s="2"/>
      <c r="F38" s="2"/>
      <c r="G38" s="2"/>
      <c r="H38" s="2"/>
      <c r="I38" s="2"/>
      <c r="J38" s="263"/>
    </row>
    <row r="39" spans="1:10" ht="18.75">
      <c r="A39" s="27"/>
      <c r="B39" s="22"/>
      <c r="C39" s="2"/>
      <c r="D39" s="2"/>
      <c r="E39" s="2"/>
      <c r="F39" s="2"/>
      <c r="G39" s="2"/>
      <c r="H39" s="2"/>
      <c r="I39" s="2"/>
      <c r="J39" s="263"/>
    </row>
    <row r="40" spans="1:10" ht="18.75">
      <c r="A40" s="22"/>
      <c r="B40" s="26"/>
      <c r="C40" s="2"/>
      <c r="D40" s="2"/>
      <c r="E40" s="2"/>
      <c r="F40" s="2"/>
      <c r="G40" s="2"/>
      <c r="H40" s="2"/>
      <c r="I40" s="2"/>
      <c r="J40" s="263"/>
    </row>
    <row r="41" spans="1:10">
      <c r="A41" s="14"/>
      <c r="B41" s="2"/>
      <c r="C41" s="2"/>
      <c r="D41" s="2"/>
      <c r="E41" s="2"/>
      <c r="F41" s="2"/>
      <c r="G41" s="2"/>
      <c r="H41" s="2"/>
      <c r="I41" s="2"/>
      <c r="J41" s="263"/>
    </row>
    <row r="42" spans="1:10">
      <c r="A42" s="2"/>
      <c r="B42" s="14"/>
      <c r="C42" s="2"/>
      <c r="D42" s="2"/>
      <c r="E42" s="2"/>
      <c r="F42" s="2"/>
      <c r="G42" s="2"/>
      <c r="H42" s="2"/>
      <c r="I42" s="2"/>
      <c r="J42" s="263"/>
    </row>
    <row r="43" spans="1:10" ht="18.75">
      <c r="A43" s="22"/>
      <c r="B43" s="26"/>
      <c r="C43" s="2"/>
      <c r="D43" s="2"/>
      <c r="E43" s="2"/>
      <c r="F43" s="2"/>
      <c r="G43" s="2"/>
      <c r="H43" s="2"/>
      <c r="I43" s="2"/>
      <c r="J43" s="263"/>
    </row>
    <row r="44" spans="1:10">
      <c r="A44" s="14"/>
      <c r="B44" s="15"/>
      <c r="C44" s="2"/>
      <c r="D44" s="2"/>
      <c r="E44" s="2"/>
      <c r="F44" s="2"/>
      <c r="G44" s="2"/>
      <c r="H44" s="2"/>
      <c r="I44" s="2"/>
      <c r="J44" s="263"/>
    </row>
    <row r="45" spans="1:10">
      <c r="A45" s="2"/>
      <c r="B45" s="14"/>
      <c r="C45" s="2"/>
      <c r="D45" s="2"/>
      <c r="E45" s="2"/>
      <c r="F45" s="2"/>
      <c r="G45" s="2"/>
      <c r="H45" s="2"/>
      <c r="I45" s="2"/>
      <c r="J45" s="263"/>
    </row>
    <row r="46" spans="1:10" ht="18.75">
      <c r="A46" s="22"/>
      <c r="B46" s="26"/>
      <c r="C46" s="2"/>
      <c r="D46" s="2"/>
      <c r="E46" s="2"/>
      <c r="F46" s="2"/>
      <c r="G46" s="2"/>
      <c r="H46" s="2"/>
      <c r="I46" s="2"/>
      <c r="J46" s="263"/>
    </row>
    <row r="47" spans="1:10">
      <c r="F47" s="2"/>
      <c r="G47" s="2"/>
      <c r="H47" s="2"/>
      <c r="I47" s="2"/>
      <c r="J47" s="263"/>
    </row>
    <row r="48" spans="1:10">
      <c r="F48" s="2"/>
      <c r="G48" s="2"/>
      <c r="H48" s="2"/>
      <c r="I48" s="2"/>
      <c r="J48" s="263"/>
    </row>
    <row r="49" spans="1:10">
      <c r="F49" s="2"/>
      <c r="G49" s="2"/>
      <c r="H49" s="2"/>
      <c r="I49" s="2"/>
      <c r="J49" s="263"/>
    </row>
    <row r="50" spans="1:10">
      <c r="F50" s="2"/>
      <c r="G50" s="2"/>
      <c r="H50" s="19"/>
      <c r="I50" s="2"/>
      <c r="J50" s="263"/>
    </row>
    <row r="51" spans="1:10" ht="20.25">
      <c r="A51" s="119"/>
      <c r="B51" s="119"/>
      <c r="C51" s="119"/>
      <c r="D51" s="119"/>
      <c r="E51" s="119"/>
      <c r="F51" s="120"/>
      <c r="G51" s="120"/>
      <c r="H51" s="120"/>
      <c r="I51" s="120"/>
      <c r="J51" s="264"/>
    </row>
  </sheetData>
  <sheetProtection password="EBEA" sheet="1" objects="1" scenarios="1" selectLockedCells="1"/>
  <mergeCells count="8">
    <mergeCell ref="H18:J18"/>
    <mergeCell ref="H26:J26"/>
    <mergeCell ref="A10:I10"/>
    <mergeCell ref="H14:J14"/>
    <mergeCell ref="H16:J16"/>
    <mergeCell ref="H20:J20"/>
    <mergeCell ref="H22:J22"/>
    <mergeCell ref="H24:J24"/>
  </mergeCells>
  <phoneticPr fontId="0" type="noConversion"/>
  <pageMargins left="0.98402777777777772" right="0.27569444444444446" top="0.47222222222222221" bottom="0.47222222222222221" header="0.51180555555555551" footer="0.51180555555555551"/>
  <pageSetup paperSize="9" firstPageNumber="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906"/>
  <sheetViews>
    <sheetView workbookViewId="0">
      <selection activeCell="F16" sqref="F16"/>
    </sheetView>
  </sheetViews>
  <sheetFormatPr defaultColWidth="9.28515625" defaultRowHeight="12.75"/>
  <cols>
    <col min="1" max="1" width="7" style="1" customWidth="1"/>
    <col min="2" max="2" width="3.28515625" style="1" customWidth="1"/>
    <col min="3" max="3" width="45.42578125" style="29" customWidth="1"/>
    <col min="4" max="4" width="7.28515625" style="210" customWidth="1"/>
    <col min="5" max="5" width="9.28515625" style="217"/>
    <col min="6" max="6" width="8.28515625" style="688" customWidth="1"/>
    <col min="7" max="7" width="11.28515625" style="1" customWidth="1"/>
    <col min="8" max="9" width="9.28515625" style="1"/>
    <col min="10" max="10" width="9.5703125" style="30" customWidth="1"/>
    <col min="11" max="16384" width="9.28515625" style="1"/>
  </cols>
  <sheetData>
    <row r="1" spans="1:10" ht="14.25" customHeight="1" thickBot="1">
      <c r="A1" s="924"/>
      <c r="B1" s="925"/>
      <c r="C1" s="926"/>
      <c r="D1" s="927"/>
      <c r="E1" s="927"/>
      <c r="F1" s="928"/>
      <c r="G1" s="925"/>
      <c r="H1" s="33"/>
      <c r="I1" s="33"/>
      <c r="J1" s="32"/>
    </row>
    <row r="2" spans="1:10" ht="16.5" customHeight="1">
      <c r="A2" s="1039" t="s">
        <v>656</v>
      </c>
      <c r="B2" s="1040"/>
      <c r="C2" s="1043" t="s">
        <v>680</v>
      </c>
      <c r="D2" s="1045" t="s">
        <v>571</v>
      </c>
      <c r="E2" s="1045"/>
      <c r="F2" s="1046"/>
      <c r="G2" s="1037" t="s">
        <v>660</v>
      </c>
      <c r="H2" s="33"/>
      <c r="I2" s="33"/>
      <c r="J2" s="32"/>
    </row>
    <row r="3" spans="1:10" ht="22.5" customHeight="1" thickBot="1">
      <c r="A3" s="1041"/>
      <c r="B3" s="1042"/>
      <c r="C3" s="1044"/>
      <c r="D3" s="929" t="s">
        <v>657</v>
      </c>
      <c r="E3" s="929" t="s">
        <v>658</v>
      </c>
      <c r="F3" s="930" t="s">
        <v>659</v>
      </c>
      <c r="G3" s="1038"/>
      <c r="H3" s="33"/>
      <c r="I3" s="33"/>
      <c r="J3" s="32"/>
    </row>
    <row r="4" spans="1:10" ht="12.75" customHeight="1">
      <c r="A4" s="931"/>
      <c r="B4" s="932"/>
      <c r="C4" s="932"/>
      <c r="D4" s="927"/>
      <c r="E4" s="933"/>
      <c r="F4" s="934"/>
      <c r="G4" s="935"/>
      <c r="H4" s="33"/>
      <c r="I4" s="33"/>
      <c r="J4" s="32"/>
    </row>
    <row r="5" spans="1:10" ht="12" customHeight="1">
      <c r="A5" s="936"/>
      <c r="B5" s="937"/>
      <c r="C5" s="926"/>
      <c r="D5" s="938"/>
      <c r="E5" s="939"/>
      <c r="F5" s="940"/>
      <c r="G5" s="935"/>
      <c r="H5" s="33"/>
      <c r="I5" s="33"/>
      <c r="J5" s="32"/>
    </row>
    <row r="6" spans="1:10" s="40" customFormat="1" ht="15" customHeight="1">
      <c r="A6" s="941" t="s">
        <v>361</v>
      </c>
      <c r="B6" s="942"/>
      <c r="C6" s="943" t="s">
        <v>536</v>
      </c>
      <c r="D6" s="944"/>
      <c r="E6" s="944"/>
      <c r="F6" s="945"/>
      <c r="G6" s="946"/>
      <c r="H6" s="207"/>
      <c r="I6" s="207"/>
      <c r="J6" s="42"/>
    </row>
    <row r="7" spans="1:10" ht="12.75" customHeight="1">
      <c r="A7" s="947"/>
      <c r="B7" s="948"/>
      <c r="C7" s="949"/>
      <c r="D7" s="950"/>
      <c r="E7" s="950"/>
      <c r="F7" s="951"/>
      <c r="G7" s="952"/>
      <c r="H7" s="33"/>
      <c r="I7" s="33"/>
      <c r="J7" s="32"/>
    </row>
    <row r="8" spans="1:10" ht="12.75" customHeight="1">
      <c r="A8" s="947"/>
      <c r="B8" s="948"/>
      <c r="C8" s="953" t="s">
        <v>241</v>
      </c>
      <c r="D8" s="950"/>
      <c r="E8" s="950"/>
      <c r="F8" s="951"/>
      <c r="G8" s="952"/>
      <c r="H8" s="33"/>
      <c r="I8" s="33"/>
      <c r="J8" s="32"/>
    </row>
    <row r="9" spans="1:10" ht="46.5" customHeight="1">
      <c r="A9" s="954"/>
      <c r="B9" s="955"/>
      <c r="C9" s="158" t="s">
        <v>537</v>
      </c>
      <c r="D9" s="950"/>
      <c r="E9" s="956"/>
      <c r="F9" s="951"/>
      <c r="G9" s="952"/>
      <c r="J9" s="32"/>
    </row>
    <row r="10" spans="1:10" ht="215.25" customHeight="1">
      <c r="A10" s="947"/>
      <c r="B10" s="957"/>
      <c r="C10" s="158" t="s">
        <v>649</v>
      </c>
      <c r="D10" s="927"/>
      <c r="E10" s="927"/>
      <c r="F10" s="934"/>
      <c r="G10" s="958"/>
      <c r="J10" s="32"/>
    </row>
    <row r="11" spans="1:10" ht="177.75" customHeight="1">
      <c r="A11" s="947"/>
      <c r="B11" s="957"/>
      <c r="C11" s="959" t="s">
        <v>650</v>
      </c>
      <c r="D11" s="960"/>
      <c r="E11" s="956"/>
      <c r="F11" s="961"/>
      <c r="G11" s="962"/>
      <c r="J11" s="42"/>
    </row>
    <row r="12" spans="1:10" ht="171" customHeight="1">
      <c r="A12" s="947"/>
      <c r="B12" s="957"/>
      <c r="C12" s="959" t="s">
        <v>278</v>
      </c>
      <c r="D12" s="960"/>
      <c r="E12" s="956"/>
      <c r="F12" s="961"/>
      <c r="G12" s="962"/>
      <c r="J12" s="42"/>
    </row>
    <row r="13" spans="1:10" ht="35.25" customHeight="1">
      <c r="A13" s="947"/>
      <c r="B13" s="957"/>
      <c r="C13" s="963"/>
      <c r="D13" s="960"/>
      <c r="E13" s="956"/>
      <c r="F13" s="961"/>
      <c r="G13" s="962"/>
      <c r="J13" s="42"/>
    </row>
    <row r="14" spans="1:10" ht="48.75" customHeight="1">
      <c r="A14" s="931" t="s">
        <v>2103</v>
      </c>
      <c r="B14" s="925"/>
      <c r="C14" s="964" t="s">
        <v>1813</v>
      </c>
      <c r="D14" s="960"/>
      <c r="E14" s="956"/>
      <c r="F14" s="961"/>
      <c r="G14" s="962"/>
      <c r="J14" s="42"/>
    </row>
    <row r="15" spans="1:10" ht="312.75" customHeight="1">
      <c r="A15" s="947"/>
      <c r="B15" s="957"/>
      <c r="C15" s="965" t="s">
        <v>1812</v>
      </c>
      <c r="D15" s="960"/>
      <c r="E15" s="966"/>
      <c r="F15" s="961"/>
      <c r="G15" s="962"/>
      <c r="J15" s="42"/>
    </row>
    <row r="16" spans="1:10" ht="30.75" customHeight="1">
      <c r="A16" s="947"/>
      <c r="B16" s="957"/>
      <c r="C16" s="967" t="s">
        <v>280</v>
      </c>
      <c r="D16" s="968" t="s">
        <v>310</v>
      </c>
      <c r="E16" s="969">
        <v>87</v>
      </c>
      <c r="F16" s="909">
        <v>0</v>
      </c>
      <c r="G16" s="961">
        <f>PRODUCT(E16*F16)</f>
        <v>0</v>
      </c>
      <c r="J16" s="42"/>
    </row>
    <row r="17" spans="1:10" ht="30.75" customHeight="1">
      <c r="A17" s="947"/>
      <c r="B17" s="957"/>
      <c r="C17" s="967"/>
      <c r="D17" s="968"/>
      <c r="E17" s="969"/>
      <c r="F17" s="961"/>
      <c r="G17" s="961"/>
      <c r="J17" s="42"/>
    </row>
    <row r="18" spans="1:10" ht="41.25" customHeight="1">
      <c r="A18" s="931" t="s">
        <v>2104</v>
      </c>
      <c r="B18" s="925"/>
      <c r="C18" s="964" t="s">
        <v>1814</v>
      </c>
      <c r="D18" s="960"/>
      <c r="E18" s="956"/>
      <c r="F18" s="961"/>
      <c r="G18" s="962"/>
      <c r="J18" s="42"/>
    </row>
    <row r="19" spans="1:10" ht="305.25" customHeight="1">
      <c r="A19" s="947"/>
      <c r="B19" s="957"/>
      <c r="C19" s="965" t="s">
        <v>1815</v>
      </c>
      <c r="D19" s="960"/>
      <c r="E19" s="966"/>
      <c r="F19" s="961"/>
      <c r="G19" s="962"/>
      <c r="J19" s="42"/>
    </row>
    <row r="20" spans="1:10" ht="30.75" customHeight="1">
      <c r="A20" s="947"/>
      <c r="B20" s="957"/>
      <c r="C20" s="967" t="s">
        <v>280</v>
      </c>
      <c r="D20" s="968" t="s">
        <v>310</v>
      </c>
      <c r="E20" s="969">
        <f>20*3</f>
        <v>60</v>
      </c>
      <c r="F20" s="909">
        <v>0</v>
      </c>
      <c r="G20" s="961">
        <f>PRODUCT(E20*F20)</f>
        <v>0</v>
      </c>
      <c r="J20" s="42"/>
    </row>
    <row r="21" spans="1:10" ht="22.5" customHeight="1">
      <c r="A21" s="947"/>
      <c r="B21" s="957"/>
      <c r="C21" s="967"/>
      <c r="D21" s="968"/>
      <c r="E21" s="969"/>
      <c r="F21" s="961"/>
      <c r="G21" s="961"/>
      <c r="J21" s="42"/>
    </row>
    <row r="22" spans="1:10" ht="26.25" customHeight="1">
      <c r="A22" s="931" t="s">
        <v>445</v>
      </c>
      <c r="B22" s="925"/>
      <c r="C22" s="964" t="s">
        <v>189</v>
      </c>
      <c r="D22" s="968"/>
      <c r="E22" s="956"/>
      <c r="F22" s="961"/>
      <c r="G22" s="962"/>
      <c r="J22" s="42"/>
    </row>
    <row r="23" spans="1:10" ht="102.75" customHeight="1">
      <c r="A23" s="947"/>
      <c r="B23" s="957"/>
      <c r="C23" s="967" t="s">
        <v>187</v>
      </c>
      <c r="D23" s="968"/>
      <c r="E23" s="956"/>
      <c r="F23" s="961"/>
      <c r="G23" s="962"/>
      <c r="J23" s="42"/>
    </row>
    <row r="24" spans="1:10" ht="102.75" customHeight="1">
      <c r="A24" s="947"/>
      <c r="B24" s="957"/>
      <c r="C24" s="967" t="s">
        <v>188</v>
      </c>
      <c r="D24" s="960"/>
      <c r="E24" s="966"/>
      <c r="F24" s="961"/>
      <c r="G24" s="962"/>
      <c r="J24" s="42"/>
    </row>
    <row r="25" spans="1:10" ht="13.5" customHeight="1">
      <c r="A25" s="947"/>
      <c r="B25" s="957"/>
      <c r="C25" s="967" t="s">
        <v>190</v>
      </c>
      <c r="D25" s="968" t="s">
        <v>310</v>
      </c>
      <c r="E25" s="969">
        <v>580</v>
      </c>
      <c r="F25" s="909">
        <v>0</v>
      </c>
      <c r="G25" s="961">
        <f>PRODUCT(E25*F25)</f>
        <v>0</v>
      </c>
      <c r="J25" s="42"/>
    </row>
    <row r="26" spans="1:10" ht="13.5" customHeight="1">
      <c r="A26" s="947"/>
      <c r="B26" s="957"/>
      <c r="C26" s="963"/>
      <c r="D26" s="968"/>
      <c r="E26" s="956"/>
      <c r="F26" s="961"/>
      <c r="G26" s="962"/>
      <c r="J26" s="42"/>
    </row>
    <row r="27" spans="1:10" ht="13.5" customHeight="1">
      <c r="A27" s="931" t="s">
        <v>440</v>
      </c>
      <c r="B27" s="925"/>
      <c r="C27" s="970" t="s">
        <v>192</v>
      </c>
      <c r="D27" s="968"/>
      <c r="E27" s="956"/>
      <c r="F27" s="961"/>
      <c r="G27" s="962"/>
      <c r="J27" s="42"/>
    </row>
    <row r="28" spans="1:10" ht="298.5" customHeight="1">
      <c r="A28" s="947"/>
      <c r="B28" s="957"/>
      <c r="C28" s="967" t="s">
        <v>191</v>
      </c>
      <c r="D28" s="968"/>
      <c r="E28" s="971"/>
      <c r="F28" s="961"/>
      <c r="G28" s="961"/>
      <c r="J28" s="42"/>
    </row>
    <row r="29" spans="1:10" ht="13.5" customHeight="1">
      <c r="A29" s="947"/>
      <c r="B29" s="957"/>
      <c r="C29" s="967" t="s">
        <v>190</v>
      </c>
      <c r="D29" s="968" t="s">
        <v>310</v>
      </c>
      <c r="E29" s="969">
        <v>11</v>
      </c>
      <c r="F29" s="909">
        <v>0</v>
      </c>
      <c r="G29" s="961">
        <f>PRODUCT(E29*F29)</f>
        <v>0</v>
      </c>
      <c r="J29" s="42"/>
    </row>
    <row r="30" spans="1:10" ht="13.5" customHeight="1">
      <c r="A30" s="947"/>
      <c r="B30" s="957"/>
      <c r="C30" s="963"/>
      <c r="D30" s="968"/>
      <c r="E30" s="956"/>
      <c r="F30" s="961"/>
      <c r="G30" s="962"/>
      <c r="J30" s="42"/>
    </row>
    <row r="31" spans="1:10" ht="13.5" customHeight="1">
      <c r="A31" s="947"/>
      <c r="B31" s="957"/>
      <c r="C31" s="963"/>
      <c r="D31" s="968"/>
      <c r="E31" s="956"/>
      <c r="F31" s="961"/>
      <c r="G31" s="962"/>
      <c r="J31" s="42"/>
    </row>
    <row r="32" spans="1:10" ht="15.75" customHeight="1">
      <c r="A32" s="972" t="s">
        <v>361</v>
      </c>
      <c r="B32" s="973"/>
      <c r="C32" s="973" t="s">
        <v>651</v>
      </c>
      <c r="D32" s="974"/>
      <c r="E32" s="975"/>
      <c r="F32" s="976"/>
      <c r="G32" s="977">
        <f>SUM(G15:G31)</f>
        <v>0</v>
      </c>
      <c r="H32" s="46"/>
      <c r="I32" s="20"/>
      <c r="J32" s="32"/>
    </row>
    <row r="33" spans="1:10" ht="15" customHeight="1">
      <c r="A33" s="316"/>
      <c r="B33" s="317"/>
      <c r="C33" s="318"/>
      <c r="D33" s="319"/>
      <c r="E33" s="319"/>
      <c r="F33" s="319"/>
      <c r="G33" s="142"/>
      <c r="H33" s="46"/>
      <c r="I33" s="20"/>
      <c r="J33" s="32"/>
    </row>
    <row r="34" spans="1:10" ht="12.75" customHeight="1">
      <c r="A34" s="316"/>
      <c r="B34" s="1036"/>
      <c r="C34" s="1036"/>
      <c r="D34" s="357"/>
      <c r="E34" s="319"/>
      <c r="F34" s="319"/>
      <c r="G34" s="659"/>
      <c r="H34" s="46"/>
      <c r="I34" s="20"/>
      <c r="J34" s="32"/>
    </row>
    <row r="35" spans="1:10" ht="12" customHeight="1">
      <c r="A35" s="44"/>
      <c r="B35" s="39"/>
      <c r="C35" s="176"/>
      <c r="D35" s="206"/>
      <c r="E35" s="215"/>
      <c r="F35" s="689"/>
      <c r="G35" s="32"/>
      <c r="H35" s="46"/>
      <c r="I35" s="20"/>
      <c r="J35" s="32"/>
    </row>
    <row r="36" spans="1:10" ht="15.75" customHeight="1">
      <c r="H36" s="46"/>
      <c r="I36" s="20"/>
      <c r="J36" s="32"/>
    </row>
    <row r="37" spans="1:10" ht="12.75" customHeight="1">
      <c r="A37" s="57"/>
      <c r="B37" s="171"/>
      <c r="C37" s="160"/>
      <c r="D37" s="208"/>
      <c r="E37" s="164"/>
      <c r="F37" s="659"/>
      <c r="G37" s="142"/>
      <c r="H37" s="46"/>
      <c r="I37" s="20"/>
      <c r="J37" s="32"/>
    </row>
    <row r="38" spans="1:10" ht="13.5" customHeight="1">
      <c r="A38" s="57"/>
      <c r="B38" s="171"/>
      <c r="C38" s="160"/>
      <c r="D38" s="207"/>
      <c r="E38" s="162"/>
      <c r="F38" s="696"/>
      <c r="G38" s="142"/>
      <c r="H38" s="46"/>
      <c r="I38" s="20"/>
      <c r="J38" s="32"/>
    </row>
    <row r="39" spans="1:10" ht="12.75" customHeight="1">
      <c r="A39" s="44"/>
      <c r="B39" s="39"/>
      <c r="C39" s="176"/>
      <c r="D39" s="208"/>
      <c r="E39" s="162"/>
      <c r="F39" s="659"/>
      <c r="G39" s="42"/>
      <c r="H39" s="46"/>
      <c r="I39" s="20"/>
      <c r="J39" s="32"/>
    </row>
    <row r="40" spans="1:10" ht="12.75" customHeight="1">
      <c r="A40" s="169"/>
      <c r="B40" s="17"/>
      <c r="C40" s="176"/>
      <c r="D40" s="208"/>
      <c r="E40" s="162"/>
      <c r="F40" s="659"/>
      <c r="G40" s="42"/>
      <c r="H40" s="46"/>
      <c r="I40" s="20"/>
      <c r="J40" s="32"/>
    </row>
    <row r="41" spans="1:10" ht="12" customHeight="1">
      <c r="A41" s="169"/>
      <c r="B41" s="17"/>
      <c r="C41" s="176"/>
      <c r="D41" s="211"/>
      <c r="E41" s="218"/>
      <c r="F41" s="696"/>
      <c r="G41" s="142"/>
      <c r="H41" s="46"/>
      <c r="I41" s="20"/>
      <c r="J41" s="32"/>
    </row>
    <row r="42" spans="1:10" ht="14.25" customHeight="1">
      <c r="A42" s="57"/>
      <c r="B42" s="171"/>
      <c r="C42" s="160"/>
      <c r="D42" s="207"/>
      <c r="E42" s="162"/>
      <c r="F42" s="696"/>
      <c r="G42" s="142"/>
      <c r="H42" s="46"/>
      <c r="I42" s="20"/>
      <c r="J42" s="32"/>
    </row>
    <row r="43" spans="1:10" ht="12.75" customHeight="1">
      <c r="A43" s="44"/>
      <c r="B43" s="39"/>
      <c r="C43" s="176"/>
      <c r="D43" s="208"/>
      <c r="E43" s="164"/>
      <c r="F43" s="659"/>
      <c r="G43" s="142"/>
      <c r="H43" s="46"/>
      <c r="I43" s="20"/>
      <c r="J43" s="32"/>
    </row>
    <row r="44" spans="1:10" ht="13.5" customHeight="1">
      <c r="C44" s="139"/>
      <c r="D44" s="208"/>
      <c r="E44" s="162"/>
      <c r="F44" s="659"/>
      <c r="G44" s="42"/>
      <c r="H44" s="197"/>
      <c r="I44" s="19"/>
      <c r="J44" s="32"/>
    </row>
    <row r="45" spans="1:10" ht="12.75" customHeight="1">
      <c r="A45" s="168"/>
      <c r="B45" s="170"/>
      <c r="C45" s="166"/>
      <c r="D45" s="206"/>
      <c r="E45" s="61"/>
      <c r="F45" s="689"/>
      <c r="G45" s="32"/>
      <c r="H45" s="197"/>
      <c r="I45" s="19"/>
      <c r="J45" s="32"/>
    </row>
    <row r="46" spans="1:10" ht="14.25" customHeight="1">
      <c r="A46" s="57"/>
      <c r="B46" s="171"/>
      <c r="C46" s="160"/>
      <c r="D46" s="208"/>
      <c r="E46" s="164"/>
      <c r="F46" s="659"/>
      <c r="G46" s="142"/>
      <c r="H46" s="197"/>
      <c r="I46" s="19"/>
      <c r="J46" s="32"/>
    </row>
    <row r="47" spans="1:10" ht="12.75" customHeight="1">
      <c r="A47" s="57"/>
      <c r="B47" s="171"/>
      <c r="C47" s="45"/>
      <c r="D47" s="207"/>
      <c r="E47" s="162"/>
      <c r="F47" s="696"/>
      <c r="G47" s="142"/>
      <c r="H47" s="197"/>
      <c r="I47" s="19"/>
      <c r="J47" s="32"/>
    </row>
    <row r="48" spans="1:10" ht="12.75" customHeight="1">
      <c r="A48" s="57"/>
      <c r="B48" s="171"/>
      <c r="C48" s="160"/>
      <c r="D48" s="207"/>
      <c r="E48" s="162"/>
      <c r="F48" s="696"/>
      <c r="G48" s="142"/>
      <c r="H48" s="46"/>
      <c r="I48" s="20"/>
      <c r="J48" s="32"/>
    </row>
    <row r="49" spans="1:10" ht="15" customHeight="1">
      <c r="A49" s="57"/>
      <c r="B49" s="171"/>
      <c r="C49" s="176"/>
      <c r="D49" s="207"/>
      <c r="E49" s="162"/>
      <c r="F49" s="696"/>
      <c r="G49" s="142"/>
      <c r="H49" s="46"/>
      <c r="I49" s="20"/>
      <c r="J49" s="32"/>
    </row>
    <row r="50" spans="1:10" ht="12.75" customHeight="1">
      <c r="A50" s="2"/>
      <c r="B50" s="2"/>
      <c r="C50" s="50"/>
      <c r="D50" s="211"/>
      <c r="E50" s="219"/>
      <c r="F50" s="831"/>
      <c r="G50" s="100"/>
      <c r="H50" s="46"/>
      <c r="I50" s="20"/>
      <c r="J50" s="32"/>
    </row>
    <row r="51" spans="1:10" ht="13.5" customHeight="1">
      <c r="A51" s="71"/>
      <c r="B51" s="198"/>
      <c r="C51" s="172"/>
      <c r="D51" s="211"/>
      <c r="E51" s="219"/>
      <c r="F51" s="831"/>
      <c r="G51" s="100"/>
      <c r="H51" s="46"/>
      <c r="I51" s="20"/>
      <c r="J51" s="32"/>
    </row>
    <row r="52" spans="1:10" ht="62.25" customHeight="1">
      <c r="A52" s="71"/>
      <c r="B52" s="198"/>
      <c r="C52" s="172"/>
      <c r="D52" s="212"/>
      <c r="E52" s="219"/>
      <c r="F52" s="830"/>
      <c r="G52" s="167"/>
      <c r="H52" s="46"/>
      <c r="I52" s="20"/>
      <c r="J52" s="32"/>
    </row>
    <row r="53" spans="1:10" ht="12.75" customHeight="1">
      <c r="A53" s="99"/>
      <c r="B53" s="56"/>
      <c r="C53" s="56"/>
      <c r="D53" s="213"/>
      <c r="E53" s="220"/>
      <c r="F53" s="894"/>
      <c r="G53" s="65"/>
      <c r="H53" s="46"/>
      <c r="I53" s="20"/>
      <c r="J53" s="32"/>
    </row>
    <row r="54" spans="1:10" ht="12.75" customHeight="1">
      <c r="A54" s="57"/>
      <c r="B54" s="171"/>
      <c r="C54" s="163"/>
      <c r="D54" s="208"/>
      <c r="E54" s="162"/>
      <c r="F54" s="659"/>
      <c r="G54" s="42"/>
      <c r="H54" s="46"/>
      <c r="I54" s="20"/>
      <c r="J54" s="32"/>
    </row>
    <row r="55" spans="1:10" ht="13.5" hidden="1" customHeight="1">
      <c r="A55" s="57"/>
      <c r="B55" s="40"/>
      <c r="C55" s="160"/>
      <c r="D55" s="207"/>
      <c r="E55" s="164"/>
      <c r="F55" s="659"/>
      <c r="G55" s="142"/>
      <c r="H55" s="46"/>
      <c r="I55" s="20"/>
      <c r="J55" s="32"/>
    </row>
    <row r="56" spans="1:10" ht="12.75" customHeight="1">
      <c r="A56" s="57"/>
      <c r="B56" s="171"/>
      <c r="C56" s="160"/>
      <c r="D56" s="207"/>
      <c r="E56" s="162"/>
      <c r="F56" s="696"/>
      <c r="G56" s="142"/>
      <c r="H56" s="46"/>
      <c r="I56" s="20"/>
      <c r="J56" s="32"/>
    </row>
    <row r="57" spans="1:10" ht="14.25" customHeight="1">
      <c r="A57" s="44"/>
      <c r="B57" s="39"/>
      <c r="C57" s="176"/>
      <c r="D57" s="206"/>
      <c r="E57" s="215"/>
      <c r="F57" s="689"/>
      <c r="G57" s="32"/>
      <c r="H57" s="46"/>
      <c r="I57" s="20"/>
      <c r="J57" s="32"/>
    </row>
    <row r="58" spans="1:10" ht="27" customHeight="1">
      <c r="A58" s="44"/>
      <c r="B58" s="39"/>
      <c r="C58" s="196"/>
      <c r="D58" s="208"/>
      <c r="E58" s="162"/>
      <c r="F58" s="659"/>
      <c r="G58" s="42"/>
      <c r="H58" s="46"/>
      <c r="I58" s="20"/>
      <c r="J58" s="32"/>
    </row>
    <row r="59" spans="1:10" ht="65.25" customHeight="1">
      <c r="D59" s="206"/>
      <c r="E59" s="61"/>
      <c r="F59" s="689"/>
      <c r="G59" s="32"/>
      <c r="H59" s="46"/>
      <c r="I59" s="20"/>
      <c r="J59" s="32"/>
    </row>
    <row r="60" spans="1:10" ht="12.75" customHeight="1">
      <c r="A60" s="57"/>
      <c r="B60" s="171"/>
      <c r="C60" s="160"/>
      <c r="D60" s="207"/>
      <c r="E60" s="162"/>
      <c r="F60" s="696"/>
      <c r="G60" s="142"/>
      <c r="H60" s="46"/>
      <c r="I60" s="20"/>
      <c r="J60" s="32"/>
    </row>
    <row r="61" spans="1:10" ht="13.5" customHeight="1">
      <c r="A61" s="57"/>
      <c r="B61" s="40"/>
      <c r="C61" s="176"/>
      <c r="D61" s="207"/>
      <c r="E61" s="164"/>
      <c r="F61" s="659"/>
      <c r="G61" s="142"/>
      <c r="H61" s="46"/>
      <c r="I61" s="20"/>
      <c r="J61" s="32"/>
    </row>
    <row r="62" spans="1:10" ht="0.75" customHeight="1">
      <c r="A62" s="44"/>
      <c r="B62" s="39"/>
      <c r="C62" s="163"/>
      <c r="D62" s="208"/>
      <c r="E62" s="162"/>
      <c r="F62" s="659"/>
      <c r="G62" s="42"/>
      <c r="H62" s="46"/>
      <c r="I62" s="20"/>
      <c r="J62" s="32"/>
    </row>
    <row r="63" spans="1:10" ht="13.5" customHeight="1">
      <c r="A63" s="44"/>
      <c r="B63" s="39"/>
      <c r="C63" s="196"/>
      <c r="D63" s="206"/>
      <c r="E63" s="61"/>
      <c r="F63" s="689"/>
      <c r="G63" s="32"/>
      <c r="J63" s="1"/>
    </row>
    <row r="64" spans="1:10" ht="40.5" customHeight="1">
      <c r="D64" s="206"/>
      <c r="E64" s="61"/>
      <c r="F64" s="689"/>
      <c r="G64" s="32"/>
      <c r="J64" s="1"/>
    </row>
    <row r="65" spans="1:10" ht="65.25" customHeight="1">
      <c r="A65" s="57"/>
      <c r="B65" s="58"/>
      <c r="C65" s="37"/>
      <c r="D65" s="206"/>
      <c r="E65" s="61"/>
      <c r="F65" s="689"/>
      <c r="G65" s="32"/>
      <c r="J65" s="1"/>
    </row>
    <row r="66" spans="1:10" ht="14.25" customHeight="1">
      <c r="J66" s="1"/>
    </row>
    <row r="67" spans="1:10" ht="12.75" customHeight="1">
      <c r="J67" s="1"/>
    </row>
    <row r="68" spans="1:10" ht="13.5" customHeight="1">
      <c r="A68" s="44"/>
      <c r="B68" s="39"/>
      <c r="C68" s="163"/>
      <c r="D68" s="206"/>
      <c r="E68" s="215"/>
      <c r="F68" s="689"/>
      <c r="G68" s="32"/>
      <c r="J68" s="1"/>
    </row>
    <row r="69" spans="1:10" ht="26.25" customHeight="1">
      <c r="A69" s="44"/>
      <c r="B69" s="39"/>
      <c r="C69" s="196"/>
      <c r="D69" s="206"/>
      <c r="E69" s="61"/>
      <c r="F69" s="689"/>
      <c r="G69" s="32"/>
      <c r="J69" s="1"/>
    </row>
    <row r="70" spans="1:10" ht="66" customHeight="1">
      <c r="D70" s="206"/>
      <c r="E70" s="61"/>
      <c r="F70" s="689"/>
      <c r="G70" s="32"/>
      <c r="J70" s="1"/>
    </row>
    <row r="71" spans="1:10" ht="14.25" customHeight="1">
      <c r="A71" s="57"/>
      <c r="D71" s="59"/>
      <c r="E71" s="61"/>
      <c r="F71" s="613"/>
      <c r="G71" s="23"/>
      <c r="J71" s="1"/>
    </row>
    <row r="72" spans="1:10" ht="14.25" customHeight="1">
      <c r="A72" s="57"/>
      <c r="B72" s="58"/>
      <c r="C72" s="37"/>
      <c r="D72" s="59"/>
      <c r="E72" s="61"/>
      <c r="F72" s="613"/>
      <c r="G72" s="32"/>
      <c r="J72" s="1"/>
    </row>
    <row r="73" spans="1:10">
      <c r="A73" s="57"/>
      <c r="B73" s="40"/>
      <c r="C73" s="160"/>
      <c r="D73" s="207"/>
      <c r="E73" s="164"/>
      <c r="F73" s="659"/>
      <c r="G73" s="142"/>
      <c r="J73" s="1"/>
    </row>
    <row r="74" spans="1:10" ht="53.25" customHeight="1">
      <c r="A74" s="44"/>
      <c r="B74" s="39"/>
      <c r="C74" s="163"/>
      <c r="D74" s="206"/>
      <c r="E74" s="215"/>
      <c r="F74" s="689"/>
      <c r="G74" s="32"/>
      <c r="J74" s="1"/>
    </row>
    <row r="75" spans="1:10" ht="27.75" customHeight="1">
      <c r="A75" s="44"/>
      <c r="B75" s="39"/>
      <c r="C75" s="196"/>
      <c r="D75" s="206"/>
      <c r="E75" s="61"/>
      <c r="F75" s="689"/>
      <c r="G75" s="32"/>
      <c r="J75" s="1"/>
    </row>
    <row r="76" spans="1:10" ht="41.25" customHeight="1">
      <c r="D76" s="206"/>
      <c r="E76" s="61"/>
      <c r="F76" s="689"/>
      <c r="G76" s="32"/>
      <c r="J76" s="1"/>
    </row>
    <row r="77" spans="1:10" ht="27" customHeight="1">
      <c r="A77" s="55"/>
      <c r="B77" s="58"/>
      <c r="C77" s="176"/>
      <c r="D77" s="59"/>
      <c r="E77" s="61"/>
      <c r="F77" s="613"/>
      <c r="G77" s="23"/>
      <c r="J77" s="1"/>
    </row>
    <row r="78" spans="1:10" ht="66" customHeight="1">
      <c r="A78" s="57"/>
      <c r="B78" s="40"/>
      <c r="C78" s="160"/>
      <c r="D78" s="207"/>
      <c r="E78" s="164"/>
      <c r="F78" s="659"/>
      <c r="G78" s="142"/>
      <c r="J78" s="1"/>
    </row>
    <row r="79" spans="1:10">
      <c r="A79" s="44"/>
      <c r="B79" s="39"/>
      <c r="C79" s="163"/>
      <c r="D79" s="206"/>
      <c r="E79" s="215"/>
      <c r="F79" s="689"/>
      <c r="G79" s="32"/>
      <c r="J79" s="1"/>
    </row>
    <row r="80" spans="1:10">
      <c r="A80" s="44"/>
      <c r="B80" s="39"/>
      <c r="C80" s="196"/>
      <c r="D80" s="206"/>
      <c r="E80" s="61"/>
      <c r="F80" s="689"/>
      <c r="G80" s="32"/>
      <c r="J80" s="1"/>
    </row>
    <row r="81" spans="1:10" ht="14.25" customHeight="1">
      <c r="D81" s="206"/>
      <c r="E81" s="61"/>
      <c r="F81" s="689"/>
      <c r="G81" s="32"/>
      <c r="J81" s="1"/>
    </row>
    <row r="82" spans="1:10">
      <c r="A82" s="60"/>
      <c r="B82" s="2"/>
      <c r="C82" s="139"/>
      <c r="D82" s="206"/>
      <c r="E82" s="61"/>
      <c r="F82" s="689"/>
      <c r="G82" s="32"/>
      <c r="J82" s="1"/>
    </row>
    <row r="83" spans="1:10" ht="25.5" customHeight="1">
      <c r="A83" s="57"/>
      <c r="B83" s="40"/>
      <c r="C83" s="160"/>
      <c r="D83" s="207"/>
      <c r="E83" s="164"/>
      <c r="F83" s="659"/>
      <c r="G83" s="142"/>
      <c r="J83" s="1"/>
    </row>
    <row r="84" spans="1:10">
      <c r="C84" s="45"/>
      <c r="J84" s="1"/>
    </row>
    <row r="85" spans="1:10" ht="26.25" customHeight="1">
      <c r="A85" s="44"/>
      <c r="B85" s="39"/>
      <c r="C85" s="45"/>
      <c r="D85" s="206"/>
      <c r="E85" s="215"/>
      <c r="F85" s="689"/>
      <c r="G85" s="32"/>
      <c r="J85" s="1"/>
    </row>
    <row r="86" spans="1:10">
      <c r="A86" s="57"/>
      <c r="C86" s="45"/>
      <c r="D86" s="59"/>
      <c r="E86" s="61"/>
      <c r="F86" s="613"/>
      <c r="J86" s="1"/>
    </row>
    <row r="87" spans="1:10" ht="17.25" customHeight="1">
      <c r="A87" s="44"/>
      <c r="B87" s="39"/>
      <c r="C87" s="45"/>
      <c r="D87" s="33"/>
      <c r="E87" s="67"/>
      <c r="F87" s="689"/>
      <c r="G87" s="32"/>
      <c r="J87" s="1"/>
    </row>
    <row r="88" spans="1:10">
      <c r="A88" s="47"/>
      <c r="B88" s="39"/>
      <c r="C88" s="45"/>
      <c r="D88" s="33"/>
      <c r="E88" s="67"/>
      <c r="F88" s="689"/>
      <c r="G88" s="32"/>
      <c r="J88" s="1"/>
    </row>
    <row r="89" spans="1:10" ht="12.75" customHeight="1">
      <c r="A89" s="44"/>
      <c r="B89" s="39"/>
      <c r="C89" s="134"/>
      <c r="D89" s="206"/>
      <c r="E89" s="61"/>
      <c r="F89" s="689"/>
      <c r="G89" s="32"/>
      <c r="J89" s="1"/>
    </row>
    <row r="90" spans="1:10">
      <c r="A90" s="44"/>
      <c r="B90" s="39"/>
      <c r="C90" s="152"/>
      <c r="D90" s="214"/>
      <c r="E90" s="215"/>
      <c r="F90" s="899"/>
      <c r="G90" s="178"/>
      <c r="J90" s="1"/>
    </row>
    <row r="91" spans="1:10" ht="28.5" customHeight="1">
      <c r="A91" s="57"/>
      <c r="B91" s="40"/>
      <c r="C91" s="160"/>
      <c r="D91" s="207"/>
      <c r="E91" s="164"/>
      <c r="F91" s="659"/>
      <c r="G91" s="142"/>
      <c r="J91" s="1"/>
    </row>
    <row r="92" spans="1:10">
      <c r="C92" s="45"/>
      <c r="J92" s="1"/>
    </row>
    <row r="93" spans="1:10" ht="27" customHeight="1">
      <c r="A93" s="44"/>
      <c r="B93" s="39"/>
      <c r="C93" s="45"/>
      <c r="D93" s="206"/>
      <c r="E93" s="215"/>
      <c r="F93" s="689"/>
      <c r="G93" s="32"/>
      <c r="J93" s="1"/>
    </row>
    <row r="94" spans="1:10" ht="67.5" customHeight="1">
      <c r="A94" s="57"/>
      <c r="C94" s="45"/>
      <c r="D94" s="59"/>
      <c r="E94" s="61"/>
      <c r="F94" s="613"/>
      <c r="J94" s="1"/>
    </row>
    <row r="95" spans="1:10" ht="12.75" customHeight="1">
      <c r="A95" s="44"/>
      <c r="B95" s="39"/>
      <c r="C95" s="45"/>
      <c r="D95" s="33"/>
      <c r="E95" s="67"/>
      <c r="F95" s="689"/>
      <c r="G95" s="32"/>
      <c r="J95" s="1"/>
    </row>
    <row r="96" spans="1:10" ht="14.25" customHeight="1">
      <c r="A96" s="47"/>
      <c r="B96" s="39"/>
      <c r="C96" s="45"/>
      <c r="D96" s="33"/>
      <c r="E96" s="67"/>
      <c r="F96" s="689"/>
      <c r="G96" s="32"/>
      <c r="J96" s="1"/>
    </row>
    <row r="97" spans="1:10">
      <c r="A97" s="44"/>
      <c r="B97" s="39"/>
      <c r="C97" s="134"/>
      <c r="D97" s="206"/>
      <c r="E97" s="61"/>
      <c r="F97" s="689"/>
      <c r="G97" s="32"/>
      <c r="J97" s="1"/>
    </row>
    <row r="98" spans="1:10">
      <c r="C98" s="1"/>
      <c r="D98" s="206"/>
      <c r="E98" s="206"/>
      <c r="F98" s="424"/>
      <c r="J98" s="1"/>
    </row>
    <row r="99" spans="1:10" ht="27.75" customHeight="1">
      <c r="A99" s="57"/>
      <c r="B99" s="40"/>
      <c r="C99" s="160"/>
      <c r="D99" s="207"/>
      <c r="E99" s="164"/>
      <c r="F99" s="659"/>
      <c r="G99" s="142"/>
      <c r="J99" s="1"/>
    </row>
    <row r="100" spans="1:10" ht="26.25" customHeight="1">
      <c r="C100" s="45"/>
      <c r="J100" s="1"/>
    </row>
    <row r="101" spans="1:10">
      <c r="A101" s="44"/>
      <c r="B101" s="39"/>
      <c r="C101" s="45"/>
      <c r="D101" s="206"/>
      <c r="E101" s="215"/>
      <c r="F101" s="689"/>
      <c r="G101" s="32"/>
      <c r="J101" s="1"/>
    </row>
    <row r="102" spans="1:10" ht="69.75" customHeight="1">
      <c r="A102" s="57"/>
      <c r="C102" s="45"/>
      <c r="D102" s="59"/>
      <c r="E102" s="61"/>
      <c r="F102" s="613"/>
      <c r="J102" s="1"/>
    </row>
    <row r="103" spans="1:10">
      <c r="A103" s="44"/>
      <c r="B103" s="39"/>
      <c r="C103" s="45"/>
      <c r="D103" s="33"/>
      <c r="E103" s="67"/>
      <c r="F103" s="689"/>
      <c r="G103" s="32"/>
      <c r="J103" s="1"/>
    </row>
    <row r="104" spans="1:10" ht="12.75" customHeight="1">
      <c r="A104" s="47"/>
      <c r="B104" s="39"/>
      <c r="C104" s="45"/>
      <c r="D104" s="33"/>
      <c r="E104" s="67"/>
      <c r="F104" s="689"/>
      <c r="G104" s="32"/>
      <c r="J104" s="1"/>
    </row>
    <row r="105" spans="1:10" ht="13.5" customHeight="1">
      <c r="A105" s="44"/>
      <c r="B105" s="39"/>
      <c r="C105" s="134"/>
      <c r="D105" s="206"/>
      <c r="E105" s="61"/>
      <c r="F105" s="689"/>
      <c r="G105" s="32"/>
      <c r="J105" s="1"/>
    </row>
    <row r="106" spans="1:10" ht="15" customHeight="1">
      <c r="J106" s="1"/>
    </row>
    <row r="107" spans="1:10">
      <c r="A107" s="57"/>
      <c r="B107" s="40"/>
      <c r="C107" s="160"/>
      <c r="D107" s="207"/>
      <c r="E107" s="164"/>
      <c r="F107" s="659"/>
      <c r="G107" s="142"/>
      <c r="J107" s="1"/>
    </row>
    <row r="108" spans="1:10" ht="13.5" customHeight="1">
      <c r="C108" s="45"/>
      <c r="J108" s="1"/>
    </row>
    <row r="109" spans="1:10">
      <c r="C109" s="45"/>
      <c r="D109" s="206"/>
      <c r="E109" s="215"/>
      <c r="F109" s="689"/>
      <c r="G109" s="32"/>
      <c r="J109" s="1"/>
    </row>
    <row r="110" spans="1:10">
      <c r="C110" s="45"/>
      <c r="D110" s="59"/>
      <c r="E110" s="61"/>
      <c r="F110" s="613"/>
      <c r="J110" s="1"/>
    </row>
    <row r="111" spans="1:10">
      <c r="A111" s="57"/>
      <c r="B111" s="40"/>
      <c r="C111" s="45"/>
      <c r="D111" s="33"/>
      <c r="E111" s="67"/>
      <c r="F111" s="689"/>
      <c r="G111" s="32"/>
      <c r="J111" s="1"/>
    </row>
    <row r="112" spans="1:10" ht="13.5" customHeight="1">
      <c r="C112" s="45"/>
      <c r="D112" s="33"/>
      <c r="E112" s="67"/>
      <c r="F112" s="689"/>
      <c r="G112" s="32"/>
      <c r="J112" s="1"/>
    </row>
    <row r="113" spans="3:10" ht="15.75" customHeight="1">
      <c r="C113" s="134"/>
      <c r="D113" s="206"/>
      <c r="E113" s="61"/>
      <c r="F113" s="689"/>
      <c r="G113" s="32"/>
      <c r="J113" s="1"/>
    </row>
    <row r="114" spans="3:10" ht="14.25" customHeight="1">
      <c r="C114" s="30"/>
      <c r="D114" s="206"/>
      <c r="E114" s="206"/>
      <c r="F114" s="424"/>
      <c r="J114" s="1"/>
    </row>
    <row r="115" spans="3:10" ht="14.25" customHeight="1">
      <c r="J115" s="1"/>
    </row>
    <row r="116" spans="3:10" ht="15" customHeight="1">
      <c r="C116" s="30"/>
      <c r="D116" s="206"/>
      <c r="E116" s="206"/>
      <c r="F116" s="424"/>
      <c r="J116" s="1"/>
    </row>
    <row r="117" spans="3:10" ht="15" customHeight="1">
      <c r="C117" s="30"/>
      <c r="D117" s="206"/>
      <c r="E117" s="206"/>
      <c r="F117" s="424"/>
      <c r="J117" s="1"/>
    </row>
    <row r="118" spans="3:10" ht="15" customHeight="1">
      <c r="C118" s="30"/>
      <c r="D118" s="206"/>
      <c r="E118" s="206"/>
      <c r="F118" s="424"/>
      <c r="J118" s="1"/>
    </row>
    <row r="119" spans="3:10" ht="13.5" customHeight="1">
      <c r="C119" s="30"/>
      <c r="D119" s="206"/>
      <c r="E119" s="206"/>
      <c r="F119" s="424"/>
      <c r="J119" s="1"/>
    </row>
    <row r="120" spans="3:10" ht="78.75" customHeight="1">
      <c r="C120" s="30"/>
      <c r="D120" s="206"/>
      <c r="E120" s="206"/>
      <c r="F120" s="424"/>
      <c r="J120" s="1"/>
    </row>
    <row r="121" spans="3:10" ht="24" customHeight="1">
      <c r="C121" s="30"/>
      <c r="D121" s="206"/>
      <c r="E121" s="206"/>
      <c r="F121" s="424"/>
      <c r="J121" s="1"/>
    </row>
    <row r="122" spans="3:10" ht="15" customHeight="1">
      <c r="J122" s="1"/>
    </row>
    <row r="123" spans="3:10" ht="213" customHeight="1">
      <c r="C123" s="30"/>
      <c r="D123" s="206"/>
      <c r="E123" s="206"/>
      <c r="F123" s="424"/>
      <c r="J123" s="1"/>
    </row>
    <row r="124" spans="3:10">
      <c r="C124" s="30"/>
      <c r="D124" s="206"/>
      <c r="E124" s="206"/>
      <c r="F124" s="424"/>
      <c r="J124" s="1"/>
    </row>
    <row r="125" spans="3:10">
      <c r="C125" s="30"/>
      <c r="D125" s="206"/>
      <c r="E125" s="206"/>
      <c r="F125" s="424"/>
      <c r="J125" s="1"/>
    </row>
    <row r="126" spans="3:10" ht="140.25" customHeight="1">
      <c r="C126" s="30"/>
      <c r="D126" s="206"/>
      <c r="E126" s="206"/>
      <c r="F126" s="424"/>
      <c r="J126" s="1"/>
    </row>
    <row r="127" spans="3:10" ht="82.5" customHeight="1">
      <c r="C127" s="30"/>
      <c r="D127" s="206"/>
      <c r="E127" s="206"/>
      <c r="F127" s="424"/>
      <c r="J127" s="1"/>
    </row>
    <row r="128" spans="3:10">
      <c r="C128" s="30"/>
      <c r="D128" s="206"/>
      <c r="E128" s="206"/>
      <c r="F128" s="424"/>
      <c r="J128" s="1"/>
    </row>
    <row r="129" spans="3:10">
      <c r="C129" s="30"/>
      <c r="D129" s="206"/>
      <c r="E129" s="206"/>
      <c r="F129" s="424"/>
      <c r="J129" s="1"/>
    </row>
    <row r="130" spans="3:10" ht="53.25" customHeight="1">
      <c r="C130" s="30"/>
      <c r="D130" s="206"/>
      <c r="E130" s="206"/>
      <c r="F130" s="424"/>
      <c r="J130" s="1"/>
    </row>
    <row r="131" spans="3:10">
      <c r="C131" s="30"/>
      <c r="D131" s="206"/>
      <c r="E131" s="206"/>
      <c r="F131" s="424"/>
      <c r="J131" s="1"/>
    </row>
    <row r="132" spans="3:10">
      <c r="C132" s="30"/>
      <c r="D132" s="206"/>
      <c r="E132" s="206"/>
      <c r="F132" s="424"/>
      <c r="J132" s="1"/>
    </row>
    <row r="133" spans="3:10">
      <c r="C133" s="30"/>
      <c r="D133" s="206"/>
      <c r="E133" s="206"/>
      <c r="F133" s="424"/>
      <c r="J133" s="1"/>
    </row>
    <row r="134" spans="3:10">
      <c r="C134" s="30"/>
      <c r="D134" s="206"/>
      <c r="E134" s="206"/>
      <c r="F134" s="424"/>
      <c r="J134" s="1"/>
    </row>
    <row r="135" spans="3:10" ht="13.5" customHeight="1">
      <c r="C135" s="30"/>
      <c r="D135" s="206"/>
      <c r="E135" s="206"/>
      <c r="F135" s="424"/>
      <c r="J135" s="1"/>
    </row>
    <row r="136" spans="3:10" ht="12.75" customHeight="1">
      <c r="C136" s="30"/>
      <c r="D136" s="206"/>
      <c r="E136" s="206"/>
      <c r="F136" s="424"/>
      <c r="J136" s="1"/>
    </row>
    <row r="137" spans="3:10" ht="15" customHeight="1">
      <c r="C137" s="30"/>
      <c r="D137" s="206"/>
      <c r="E137" s="206"/>
      <c r="F137" s="424"/>
      <c r="J137" s="1"/>
    </row>
    <row r="138" spans="3:10">
      <c r="C138" s="30"/>
      <c r="D138" s="206"/>
      <c r="E138" s="206"/>
      <c r="F138" s="424"/>
      <c r="J138" s="1"/>
    </row>
    <row r="139" spans="3:10" ht="12" customHeight="1">
      <c r="C139" s="30"/>
      <c r="D139" s="206"/>
      <c r="E139" s="206"/>
      <c r="F139" s="424"/>
      <c r="J139" s="1"/>
    </row>
    <row r="140" spans="3:10">
      <c r="C140" s="30"/>
      <c r="D140" s="206"/>
      <c r="E140" s="206"/>
      <c r="F140" s="424"/>
      <c r="J140" s="1"/>
    </row>
    <row r="141" spans="3:10">
      <c r="C141" s="30"/>
      <c r="D141" s="206"/>
      <c r="E141" s="206"/>
      <c r="F141" s="424"/>
      <c r="J141" s="1"/>
    </row>
    <row r="142" spans="3:10" ht="37.5" customHeight="1">
      <c r="C142" s="30"/>
      <c r="D142" s="206"/>
      <c r="E142" s="206"/>
      <c r="F142" s="424"/>
      <c r="J142" s="1"/>
    </row>
    <row r="143" spans="3:10" ht="12.75" customHeight="1">
      <c r="C143" s="30"/>
      <c r="D143" s="206"/>
      <c r="E143" s="206"/>
      <c r="F143" s="424"/>
      <c r="J143" s="1"/>
    </row>
    <row r="144" spans="3:10">
      <c r="C144" s="30"/>
      <c r="D144" s="206"/>
      <c r="E144" s="206"/>
      <c r="F144" s="424"/>
      <c r="J144" s="1"/>
    </row>
    <row r="145" spans="3:10" ht="13.5" customHeight="1">
      <c r="C145" s="30"/>
      <c r="D145" s="206"/>
      <c r="E145" s="206"/>
      <c r="F145" s="424"/>
      <c r="J145" s="1"/>
    </row>
    <row r="146" spans="3:10" ht="90" customHeight="1">
      <c r="C146" s="30"/>
      <c r="D146" s="206"/>
      <c r="E146" s="206"/>
      <c r="F146" s="424"/>
      <c r="J146" s="1"/>
    </row>
    <row r="147" spans="3:10">
      <c r="C147" s="30"/>
      <c r="D147" s="206"/>
      <c r="E147" s="206"/>
      <c r="F147" s="424"/>
      <c r="J147" s="1"/>
    </row>
    <row r="148" spans="3:10">
      <c r="C148" s="30"/>
      <c r="D148" s="206"/>
      <c r="E148" s="206"/>
      <c r="F148" s="424"/>
      <c r="J148" s="1"/>
    </row>
    <row r="149" spans="3:10" ht="15.75" customHeight="1">
      <c r="C149" s="30"/>
      <c r="D149" s="206"/>
      <c r="E149" s="206"/>
      <c r="F149" s="424"/>
      <c r="J149" s="1"/>
    </row>
    <row r="150" spans="3:10">
      <c r="C150" s="30"/>
      <c r="D150" s="206"/>
      <c r="E150" s="206"/>
      <c r="F150" s="424"/>
      <c r="J150" s="1"/>
    </row>
    <row r="151" spans="3:10">
      <c r="C151" s="30"/>
      <c r="D151" s="206"/>
      <c r="E151" s="206"/>
      <c r="F151" s="424"/>
      <c r="J151" s="1"/>
    </row>
    <row r="152" spans="3:10">
      <c r="C152" s="30"/>
      <c r="D152" s="206"/>
      <c r="E152" s="206"/>
      <c r="F152" s="424"/>
      <c r="J152" s="1"/>
    </row>
    <row r="153" spans="3:10" ht="14.25" customHeight="1">
      <c r="C153" s="30"/>
      <c r="D153" s="206"/>
      <c r="E153" s="206"/>
      <c r="F153" s="424"/>
      <c r="J153" s="1"/>
    </row>
    <row r="154" spans="3:10" ht="66.75" customHeight="1">
      <c r="C154" s="30"/>
      <c r="D154" s="206"/>
      <c r="E154" s="206"/>
      <c r="F154" s="424"/>
      <c r="J154" s="1"/>
    </row>
    <row r="155" spans="3:10">
      <c r="C155" s="30"/>
      <c r="D155" s="206"/>
      <c r="E155" s="206"/>
      <c r="F155" s="424"/>
      <c r="J155" s="1"/>
    </row>
    <row r="156" spans="3:10">
      <c r="C156" s="30"/>
      <c r="D156" s="206"/>
      <c r="E156" s="206"/>
      <c r="F156" s="424"/>
      <c r="J156" s="1"/>
    </row>
    <row r="157" spans="3:10">
      <c r="C157" s="30"/>
      <c r="D157" s="206"/>
      <c r="E157" s="206"/>
      <c r="F157" s="424"/>
      <c r="J157" s="1"/>
    </row>
    <row r="158" spans="3:10" ht="66" customHeight="1">
      <c r="C158" s="30"/>
      <c r="D158" s="206"/>
      <c r="E158" s="206"/>
      <c r="F158" s="424"/>
      <c r="J158" s="1"/>
    </row>
    <row r="159" spans="3:10">
      <c r="C159" s="30"/>
      <c r="D159" s="206"/>
      <c r="E159" s="206"/>
      <c r="F159" s="424"/>
      <c r="J159" s="1"/>
    </row>
    <row r="160" spans="3:10">
      <c r="C160" s="30"/>
      <c r="D160" s="206"/>
      <c r="E160" s="206"/>
      <c r="F160" s="424"/>
      <c r="J160" s="1"/>
    </row>
    <row r="161" spans="3:10">
      <c r="C161" s="30"/>
      <c r="D161" s="206"/>
      <c r="E161" s="206"/>
      <c r="F161" s="424"/>
      <c r="J161" s="1"/>
    </row>
    <row r="162" spans="3:10">
      <c r="C162" s="30"/>
      <c r="D162" s="206"/>
      <c r="E162" s="206"/>
      <c r="F162" s="424"/>
      <c r="J162" s="1"/>
    </row>
    <row r="163" spans="3:10">
      <c r="C163" s="30"/>
      <c r="D163" s="206"/>
      <c r="E163" s="206"/>
      <c r="F163" s="424"/>
      <c r="J163" s="1"/>
    </row>
    <row r="164" spans="3:10">
      <c r="C164" s="30"/>
      <c r="D164" s="206"/>
      <c r="E164" s="206"/>
      <c r="F164" s="424"/>
      <c r="J164" s="1"/>
    </row>
    <row r="165" spans="3:10">
      <c r="C165" s="30"/>
      <c r="D165" s="206"/>
      <c r="E165" s="206"/>
      <c r="F165" s="424"/>
      <c r="J165" s="1"/>
    </row>
    <row r="166" spans="3:10">
      <c r="C166" s="30"/>
      <c r="D166" s="206"/>
      <c r="E166" s="206"/>
      <c r="F166" s="424"/>
      <c r="J166" s="1"/>
    </row>
    <row r="167" spans="3:10">
      <c r="C167" s="30"/>
      <c r="D167" s="206"/>
      <c r="E167" s="206"/>
      <c r="F167" s="424"/>
      <c r="J167" s="1"/>
    </row>
    <row r="168" spans="3:10">
      <c r="C168" s="30"/>
      <c r="D168" s="206"/>
      <c r="E168" s="206"/>
      <c r="F168" s="424"/>
      <c r="J168" s="1"/>
    </row>
    <row r="169" spans="3:10">
      <c r="C169" s="30"/>
      <c r="D169" s="206"/>
      <c r="E169" s="206"/>
      <c r="F169" s="424"/>
      <c r="J169" s="1"/>
    </row>
    <row r="170" spans="3:10">
      <c r="C170" s="30"/>
      <c r="D170" s="206"/>
      <c r="E170" s="206"/>
      <c r="F170" s="424"/>
      <c r="J170" s="1"/>
    </row>
    <row r="171" spans="3:10">
      <c r="C171" s="30"/>
      <c r="D171" s="206"/>
      <c r="E171" s="206"/>
      <c r="F171" s="424"/>
      <c r="J171" s="1"/>
    </row>
    <row r="172" spans="3:10">
      <c r="C172" s="30"/>
      <c r="D172" s="206"/>
      <c r="E172" s="206"/>
      <c r="F172" s="424"/>
      <c r="J172" s="1"/>
    </row>
    <row r="173" spans="3:10">
      <c r="C173" s="30"/>
      <c r="D173" s="206"/>
      <c r="E173" s="206"/>
      <c r="F173" s="424"/>
      <c r="J173" s="1"/>
    </row>
    <row r="174" spans="3:10">
      <c r="C174" s="30"/>
      <c r="D174" s="206"/>
      <c r="E174" s="206"/>
      <c r="F174" s="424"/>
      <c r="J174" s="1"/>
    </row>
    <row r="175" spans="3:10">
      <c r="C175" s="30"/>
      <c r="D175" s="206"/>
      <c r="E175" s="206"/>
      <c r="F175" s="424"/>
      <c r="J175" s="1"/>
    </row>
    <row r="176" spans="3:10">
      <c r="C176" s="30"/>
      <c r="D176" s="206"/>
      <c r="E176" s="206"/>
      <c r="F176" s="424"/>
      <c r="J176" s="1"/>
    </row>
    <row r="177" spans="3:10">
      <c r="C177" s="30"/>
      <c r="D177" s="206"/>
      <c r="E177" s="206"/>
      <c r="F177" s="424"/>
      <c r="J177" s="1"/>
    </row>
    <row r="178" spans="3:10">
      <c r="C178" s="30"/>
      <c r="D178" s="206"/>
      <c r="E178" s="206"/>
      <c r="F178" s="424"/>
      <c r="J178" s="1"/>
    </row>
    <row r="179" spans="3:10">
      <c r="C179" s="30"/>
      <c r="D179" s="206"/>
      <c r="E179" s="206"/>
      <c r="F179" s="424"/>
      <c r="J179" s="1"/>
    </row>
    <row r="180" spans="3:10">
      <c r="C180" s="30"/>
      <c r="D180" s="206"/>
      <c r="E180" s="206"/>
      <c r="F180" s="424"/>
      <c r="J180" s="1"/>
    </row>
    <row r="181" spans="3:10">
      <c r="C181" s="30"/>
      <c r="D181" s="206"/>
      <c r="E181" s="206"/>
      <c r="F181" s="424"/>
      <c r="J181" s="1"/>
    </row>
    <row r="182" spans="3:10" ht="37.5" customHeight="1">
      <c r="C182" s="30"/>
      <c r="D182" s="206"/>
      <c r="E182" s="206"/>
      <c r="F182" s="424"/>
      <c r="J182" s="1"/>
    </row>
    <row r="183" spans="3:10">
      <c r="C183" s="30"/>
      <c r="D183" s="206"/>
      <c r="E183" s="206"/>
      <c r="F183" s="424"/>
      <c r="J183" s="1"/>
    </row>
    <row r="184" spans="3:10">
      <c r="C184" s="30"/>
      <c r="D184" s="206"/>
      <c r="E184" s="206"/>
      <c r="F184" s="424"/>
      <c r="J184" s="1"/>
    </row>
    <row r="185" spans="3:10">
      <c r="C185" s="30"/>
      <c r="D185" s="206"/>
      <c r="E185" s="206"/>
      <c r="F185" s="424"/>
      <c r="J185" s="1"/>
    </row>
    <row r="186" spans="3:10">
      <c r="C186" s="30"/>
      <c r="D186" s="206"/>
      <c r="E186" s="206"/>
      <c r="F186" s="424"/>
      <c r="J186" s="1"/>
    </row>
    <row r="187" spans="3:10">
      <c r="C187" s="30"/>
      <c r="D187" s="206"/>
      <c r="E187" s="206"/>
      <c r="F187" s="424"/>
      <c r="J187" s="1"/>
    </row>
    <row r="188" spans="3:10">
      <c r="C188" s="30"/>
      <c r="D188" s="206"/>
      <c r="E188" s="206"/>
      <c r="F188" s="424"/>
      <c r="J188" s="1"/>
    </row>
    <row r="189" spans="3:10">
      <c r="C189" s="30"/>
      <c r="D189" s="206"/>
      <c r="E189" s="206"/>
      <c r="F189" s="424"/>
      <c r="J189" s="1"/>
    </row>
    <row r="190" spans="3:10" ht="40.5" customHeight="1">
      <c r="C190" s="30"/>
      <c r="D190" s="206"/>
      <c r="E190" s="206"/>
      <c r="F190" s="424"/>
      <c r="J190" s="1"/>
    </row>
    <row r="191" spans="3:10">
      <c r="C191" s="30"/>
      <c r="D191" s="206"/>
      <c r="E191" s="206"/>
      <c r="F191" s="424"/>
      <c r="J191" s="1"/>
    </row>
    <row r="192" spans="3:10">
      <c r="C192" s="30"/>
      <c r="D192" s="206"/>
      <c r="E192" s="206"/>
      <c r="F192" s="424"/>
      <c r="J192" s="1"/>
    </row>
    <row r="193" spans="3:10">
      <c r="C193" s="30"/>
      <c r="D193" s="206"/>
      <c r="E193" s="206"/>
      <c r="F193" s="424"/>
      <c r="J193" s="1"/>
    </row>
    <row r="194" spans="3:10" ht="53.25" customHeight="1">
      <c r="C194" s="30"/>
      <c r="D194" s="206"/>
      <c r="E194" s="206"/>
      <c r="F194" s="424"/>
      <c r="J194" s="1"/>
    </row>
    <row r="195" spans="3:10">
      <c r="C195" s="30"/>
      <c r="D195" s="206"/>
      <c r="E195" s="206"/>
      <c r="F195" s="424"/>
      <c r="J195" s="1"/>
    </row>
    <row r="196" spans="3:10">
      <c r="C196" s="30"/>
      <c r="D196" s="206"/>
      <c r="E196" s="206"/>
      <c r="F196" s="424"/>
      <c r="J196" s="1"/>
    </row>
    <row r="197" spans="3:10" ht="15" customHeight="1">
      <c r="C197" s="30"/>
      <c r="D197" s="206"/>
      <c r="E197" s="206"/>
      <c r="F197" s="424"/>
      <c r="J197" s="1"/>
    </row>
    <row r="198" spans="3:10">
      <c r="C198" s="30"/>
      <c r="D198" s="206"/>
      <c r="E198" s="206"/>
      <c r="F198" s="424"/>
      <c r="J198" s="1"/>
    </row>
    <row r="199" spans="3:10">
      <c r="C199" s="30"/>
      <c r="D199" s="206"/>
      <c r="E199" s="206"/>
      <c r="F199" s="424"/>
      <c r="J199" s="1"/>
    </row>
    <row r="200" spans="3:10" ht="14.25" customHeight="1">
      <c r="C200" s="30"/>
      <c r="D200" s="206"/>
      <c r="E200" s="206"/>
      <c r="F200" s="424"/>
      <c r="J200" s="1"/>
    </row>
    <row r="201" spans="3:10">
      <c r="C201" s="30"/>
      <c r="D201" s="206"/>
      <c r="E201" s="206"/>
      <c r="F201" s="424"/>
      <c r="J201" s="1"/>
    </row>
    <row r="202" spans="3:10">
      <c r="C202" s="30"/>
      <c r="D202" s="206"/>
      <c r="E202" s="206"/>
      <c r="F202" s="424"/>
      <c r="J202" s="1"/>
    </row>
    <row r="203" spans="3:10">
      <c r="C203" s="30"/>
      <c r="D203" s="206"/>
      <c r="E203" s="206"/>
      <c r="F203" s="424"/>
      <c r="J203" s="1"/>
    </row>
    <row r="204" spans="3:10">
      <c r="C204" s="30"/>
      <c r="D204" s="206"/>
      <c r="E204" s="206"/>
      <c r="F204" s="424"/>
      <c r="J204" s="1"/>
    </row>
    <row r="205" spans="3:10">
      <c r="C205" s="30"/>
      <c r="D205" s="206"/>
      <c r="E205" s="206"/>
      <c r="F205" s="424"/>
      <c r="J205" s="1"/>
    </row>
    <row r="206" spans="3:10">
      <c r="C206" s="30"/>
      <c r="D206" s="206"/>
      <c r="E206" s="206"/>
      <c r="F206" s="424"/>
      <c r="J206" s="1"/>
    </row>
    <row r="207" spans="3:10">
      <c r="C207" s="30"/>
      <c r="D207" s="206"/>
      <c r="E207" s="206"/>
      <c r="F207" s="424"/>
      <c r="J207" s="1"/>
    </row>
    <row r="208" spans="3:10">
      <c r="C208" s="30"/>
      <c r="D208" s="206"/>
      <c r="E208" s="206"/>
      <c r="F208" s="424"/>
      <c r="J208" s="1"/>
    </row>
    <row r="209" spans="3:10">
      <c r="C209" s="30"/>
      <c r="D209" s="206"/>
      <c r="E209" s="206"/>
      <c r="F209" s="424"/>
      <c r="J209" s="1"/>
    </row>
    <row r="210" spans="3:10" ht="12.75" customHeight="1">
      <c r="C210" s="30"/>
      <c r="D210" s="206"/>
      <c r="E210" s="206"/>
      <c r="F210" s="424"/>
      <c r="J210" s="1"/>
    </row>
    <row r="211" spans="3:10">
      <c r="C211" s="30"/>
      <c r="D211" s="206"/>
      <c r="E211" s="206"/>
      <c r="F211" s="424"/>
      <c r="J211" s="1"/>
    </row>
    <row r="212" spans="3:10" ht="14.25" customHeight="1">
      <c r="C212" s="30"/>
      <c r="D212" s="206"/>
      <c r="E212" s="206"/>
      <c r="F212" s="424"/>
      <c r="J212" s="1"/>
    </row>
    <row r="213" spans="3:10">
      <c r="C213" s="30"/>
      <c r="D213" s="206"/>
      <c r="E213" s="206"/>
      <c r="F213" s="424"/>
      <c r="J213" s="1"/>
    </row>
    <row r="214" spans="3:10" ht="51" customHeight="1">
      <c r="C214" s="30"/>
      <c r="D214" s="206"/>
      <c r="E214" s="206"/>
      <c r="F214" s="424"/>
      <c r="J214" s="1"/>
    </row>
    <row r="215" spans="3:10" ht="12.75" customHeight="1">
      <c r="C215" s="30"/>
      <c r="D215" s="206"/>
      <c r="E215" s="206"/>
      <c r="F215" s="424"/>
      <c r="J215" s="1"/>
    </row>
    <row r="216" spans="3:10">
      <c r="C216" s="30"/>
      <c r="D216" s="206"/>
      <c r="E216" s="206"/>
      <c r="F216" s="424"/>
      <c r="J216" s="1"/>
    </row>
    <row r="217" spans="3:10">
      <c r="C217" s="30"/>
      <c r="D217" s="206"/>
      <c r="E217" s="206"/>
      <c r="F217" s="424"/>
      <c r="J217" s="1"/>
    </row>
    <row r="218" spans="3:10">
      <c r="C218" s="30"/>
      <c r="D218" s="206"/>
      <c r="E218" s="206"/>
      <c r="F218" s="424"/>
      <c r="J218" s="1"/>
    </row>
    <row r="219" spans="3:10">
      <c r="C219" s="30"/>
      <c r="D219" s="206"/>
      <c r="E219" s="206"/>
      <c r="F219" s="424"/>
      <c r="J219" s="1"/>
    </row>
    <row r="220" spans="3:10">
      <c r="C220" s="30"/>
      <c r="D220" s="206"/>
      <c r="E220" s="206"/>
      <c r="F220" s="424"/>
      <c r="J220" s="1"/>
    </row>
    <row r="221" spans="3:10">
      <c r="C221" s="30"/>
      <c r="D221" s="206"/>
      <c r="E221" s="206"/>
      <c r="F221" s="424"/>
      <c r="J221" s="1"/>
    </row>
    <row r="222" spans="3:10">
      <c r="C222" s="30"/>
      <c r="D222" s="206"/>
      <c r="E222" s="206"/>
      <c r="F222" s="424"/>
      <c r="J222" s="1"/>
    </row>
    <row r="223" spans="3:10">
      <c r="C223" s="30"/>
      <c r="D223" s="206"/>
      <c r="E223" s="206"/>
      <c r="F223" s="424"/>
      <c r="J223" s="1"/>
    </row>
    <row r="224" spans="3:10" ht="15" customHeight="1">
      <c r="C224" s="30"/>
      <c r="D224" s="206"/>
      <c r="E224" s="206"/>
      <c r="F224" s="424"/>
      <c r="J224" s="1"/>
    </row>
    <row r="225" spans="3:10">
      <c r="C225" s="30"/>
      <c r="D225" s="206"/>
      <c r="E225" s="206"/>
      <c r="F225" s="424"/>
      <c r="J225" s="1"/>
    </row>
    <row r="226" spans="3:10" ht="147.75" customHeight="1">
      <c r="C226" s="30"/>
      <c r="D226" s="206"/>
      <c r="E226" s="206"/>
      <c r="F226" s="424"/>
      <c r="J226" s="1"/>
    </row>
    <row r="227" spans="3:10" ht="82.5" customHeight="1">
      <c r="C227" s="30"/>
      <c r="D227" s="206"/>
      <c r="E227" s="206"/>
      <c r="F227" s="424"/>
      <c r="J227" s="1"/>
    </row>
    <row r="228" spans="3:10" ht="12.75" customHeight="1">
      <c r="C228" s="30"/>
      <c r="D228" s="206"/>
      <c r="E228" s="206"/>
      <c r="F228" s="424"/>
      <c r="J228" s="1"/>
    </row>
    <row r="229" spans="3:10" ht="106.5" customHeight="1">
      <c r="C229" s="30"/>
      <c r="D229" s="206"/>
      <c r="E229" s="206"/>
      <c r="F229" s="424"/>
      <c r="J229" s="1"/>
    </row>
    <row r="230" spans="3:10" ht="227.25" customHeight="1">
      <c r="C230" s="30"/>
      <c r="D230" s="206"/>
      <c r="E230" s="206"/>
      <c r="F230" s="424"/>
      <c r="J230" s="1"/>
    </row>
    <row r="231" spans="3:10" ht="135" customHeight="1">
      <c r="C231" s="30"/>
      <c r="D231" s="206"/>
      <c r="E231" s="206"/>
      <c r="F231" s="424"/>
      <c r="J231" s="1"/>
    </row>
    <row r="232" spans="3:10" ht="81" customHeight="1">
      <c r="C232" s="30"/>
      <c r="D232" s="206"/>
      <c r="E232" s="206"/>
      <c r="F232" s="424"/>
      <c r="J232" s="1"/>
    </row>
    <row r="233" spans="3:10" ht="14.25" customHeight="1">
      <c r="C233" s="30"/>
      <c r="D233" s="206"/>
      <c r="E233" s="206"/>
      <c r="F233" s="424"/>
      <c r="J233" s="1"/>
    </row>
    <row r="234" spans="3:10" ht="13.5" customHeight="1">
      <c r="C234" s="30"/>
      <c r="D234" s="206"/>
      <c r="E234" s="206"/>
      <c r="F234" s="424"/>
      <c r="J234" s="1"/>
    </row>
    <row r="235" spans="3:10" ht="39" customHeight="1">
      <c r="C235" s="30"/>
      <c r="D235" s="206"/>
      <c r="E235" s="206"/>
      <c r="F235" s="424"/>
      <c r="J235" s="1"/>
    </row>
    <row r="236" spans="3:10" ht="27" customHeight="1">
      <c r="C236" s="30"/>
      <c r="D236" s="206"/>
      <c r="E236" s="206"/>
      <c r="F236" s="424"/>
      <c r="J236" s="1"/>
    </row>
    <row r="237" spans="3:10">
      <c r="C237" s="30"/>
      <c r="D237" s="206"/>
      <c r="E237" s="206"/>
      <c r="F237" s="424"/>
      <c r="J237" s="1"/>
    </row>
    <row r="238" spans="3:10">
      <c r="C238" s="30"/>
      <c r="D238" s="206"/>
      <c r="E238" s="206"/>
      <c r="F238" s="424"/>
      <c r="J238" s="1"/>
    </row>
    <row r="239" spans="3:10">
      <c r="C239" s="30"/>
      <c r="D239" s="206"/>
      <c r="E239" s="206"/>
      <c r="F239" s="424"/>
      <c r="J239" s="1"/>
    </row>
    <row r="240" spans="3:10">
      <c r="C240" s="30"/>
      <c r="D240" s="206"/>
      <c r="E240" s="206"/>
      <c r="F240" s="424"/>
      <c r="J240" s="1"/>
    </row>
    <row r="241" spans="3:10">
      <c r="C241" s="30"/>
      <c r="D241" s="206"/>
      <c r="E241" s="206"/>
      <c r="F241" s="424"/>
      <c r="J241" s="1"/>
    </row>
    <row r="242" spans="3:10">
      <c r="C242" s="30"/>
      <c r="D242" s="206"/>
      <c r="E242" s="206"/>
      <c r="F242" s="424"/>
      <c r="J242" s="1"/>
    </row>
    <row r="243" spans="3:10">
      <c r="C243" s="30"/>
      <c r="D243" s="206"/>
      <c r="E243" s="206"/>
      <c r="F243" s="424"/>
      <c r="J243" s="1"/>
    </row>
    <row r="244" spans="3:10">
      <c r="C244" s="30"/>
      <c r="D244" s="206"/>
      <c r="E244" s="206"/>
      <c r="F244" s="424"/>
      <c r="J244" s="1"/>
    </row>
    <row r="245" spans="3:10" ht="12.75" customHeight="1">
      <c r="C245" s="30"/>
      <c r="D245" s="206"/>
      <c r="E245" s="206"/>
      <c r="F245" s="424"/>
      <c r="J245" s="1"/>
    </row>
    <row r="246" spans="3:10">
      <c r="C246" s="30"/>
      <c r="D246" s="206"/>
      <c r="E246" s="206"/>
      <c r="F246" s="424"/>
      <c r="J246" s="1"/>
    </row>
    <row r="247" spans="3:10">
      <c r="C247" s="30"/>
      <c r="D247" s="206"/>
      <c r="E247" s="206"/>
      <c r="F247" s="424"/>
      <c r="J247" s="1"/>
    </row>
    <row r="248" spans="3:10" ht="156.75" customHeight="1">
      <c r="C248" s="30"/>
      <c r="D248" s="206"/>
      <c r="E248" s="206"/>
      <c r="F248" s="424"/>
      <c r="J248" s="1"/>
    </row>
    <row r="249" spans="3:10" ht="169.5" customHeight="1">
      <c r="C249" s="30"/>
      <c r="D249" s="206"/>
      <c r="E249" s="206"/>
      <c r="F249" s="424"/>
      <c r="J249" s="1"/>
    </row>
    <row r="250" spans="3:10" ht="12.75" customHeight="1">
      <c r="C250" s="30"/>
      <c r="D250" s="206"/>
      <c r="E250" s="206"/>
      <c r="F250" s="424"/>
      <c r="J250" s="1"/>
    </row>
    <row r="251" spans="3:10" ht="168.75" customHeight="1">
      <c r="C251" s="30"/>
      <c r="D251" s="206"/>
      <c r="E251" s="206"/>
      <c r="F251" s="424"/>
      <c r="J251" s="1"/>
    </row>
    <row r="252" spans="3:10" ht="113.25" customHeight="1">
      <c r="C252" s="30"/>
      <c r="D252" s="206"/>
      <c r="E252" s="206"/>
      <c r="F252" s="424"/>
      <c r="J252" s="1"/>
    </row>
    <row r="253" spans="3:10" ht="123.75" customHeight="1">
      <c r="C253" s="30"/>
      <c r="D253" s="206"/>
      <c r="E253" s="206"/>
      <c r="F253" s="424"/>
      <c r="J253" s="1"/>
    </row>
    <row r="254" spans="3:10" ht="191.25" customHeight="1">
      <c r="C254" s="30"/>
      <c r="D254" s="206"/>
      <c r="E254" s="206"/>
      <c r="F254" s="424"/>
      <c r="J254" s="1"/>
    </row>
    <row r="255" spans="3:10" ht="13.5" customHeight="1">
      <c r="C255" s="30"/>
      <c r="D255" s="206"/>
      <c r="E255" s="206"/>
      <c r="F255" s="424"/>
      <c r="J255" s="1"/>
    </row>
    <row r="256" spans="3:10" ht="28.5" customHeight="1">
      <c r="C256" s="30"/>
      <c r="D256" s="206"/>
      <c r="E256" s="206"/>
      <c r="F256" s="424"/>
      <c r="J256" s="1"/>
    </row>
    <row r="257" spans="3:10" ht="39" customHeight="1">
      <c r="C257" s="30"/>
      <c r="D257" s="206"/>
      <c r="E257" s="206"/>
      <c r="F257" s="424"/>
      <c r="J257" s="1"/>
    </row>
    <row r="258" spans="3:10">
      <c r="C258" s="30"/>
      <c r="D258" s="206"/>
      <c r="E258" s="206"/>
      <c r="F258" s="424"/>
      <c r="J258" s="1"/>
    </row>
    <row r="259" spans="3:10">
      <c r="C259" s="30"/>
      <c r="D259" s="206"/>
      <c r="E259" s="206"/>
      <c r="F259" s="424"/>
      <c r="J259" s="1"/>
    </row>
    <row r="260" spans="3:10">
      <c r="C260" s="30"/>
      <c r="D260" s="206"/>
      <c r="E260" s="206"/>
      <c r="F260" s="424"/>
      <c r="J260" s="1"/>
    </row>
    <row r="261" spans="3:10">
      <c r="C261" s="30"/>
      <c r="D261" s="206"/>
      <c r="E261" s="206"/>
      <c r="F261" s="424"/>
      <c r="J261" s="1"/>
    </row>
    <row r="262" spans="3:10">
      <c r="C262" s="30"/>
      <c r="D262" s="206"/>
      <c r="E262" s="206"/>
      <c r="F262" s="424"/>
      <c r="J262" s="1"/>
    </row>
    <row r="263" spans="3:10">
      <c r="C263" s="30"/>
      <c r="D263" s="206"/>
      <c r="E263" s="206"/>
      <c r="F263" s="424"/>
      <c r="J263" s="1"/>
    </row>
    <row r="264" spans="3:10">
      <c r="C264" s="30"/>
      <c r="D264" s="206"/>
      <c r="E264" s="206"/>
      <c r="F264" s="424"/>
      <c r="J264" s="1"/>
    </row>
    <row r="265" spans="3:10">
      <c r="C265" s="30"/>
      <c r="D265" s="206"/>
      <c r="E265" s="206"/>
      <c r="F265" s="424"/>
      <c r="J265" s="1"/>
    </row>
    <row r="266" spans="3:10">
      <c r="C266" s="30"/>
      <c r="D266" s="206"/>
      <c r="E266" s="206"/>
      <c r="F266" s="424"/>
      <c r="J266" s="1"/>
    </row>
    <row r="267" spans="3:10">
      <c r="C267" s="30"/>
      <c r="D267" s="206"/>
      <c r="E267" s="206"/>
      <c r="F267" s="424"/>
      <c r="J267" s="1"/>
    </row>
    <row r="268" spans="3:10">
      <c r="C268" s="30"/>
      <c r="D268" s="206"/>
      <c r="E268" s="206"/>
      <c r="F268" s="424"/>
      <c r="J268" s="1"/>
    </row>
    <row r="269" spans="3:10">
      <c r="C269" s="30"/>
      <c r="D269" s="206"/>
      <c r="E269" s="206"/>
      <c r="F269" s="424"/>
      <c r="J269" s="1"/>
    </row>
    <row r="270" spans="3:10">
      <c r="C270" s="30"/>
      <c r="D270" s="206"/>
      <c r="E270" s="206"/>
      <c r="F270" s="424"/>
      <c r="J270" s="1"/>
    </row>
    <row r="271" spans="3:10">
      <c r="C271" s="30"/>
      <c r="D271" s="206"/>
      <c r="E271" s="206"/>
      <c r="F271" s="424"/>
      <c r="J271" s="1"/>
    </row>
    <row r="272" spans="3:10">
      <c r="C272" s="30"/>
      <c r="D272" s="206"/>
      <c r="E272" s="206"/>
      <c r="F272" s="424"/>
      <c r="J272" s="1"/>
    </row>
    <row r="273" spans="3:10">
      <c r="C273" s="30"/>
      <c r="D273" s="206"/>
      <c r="E273" s="206"/>
      <c r="F273" s="424"/>
      <c r="J273" s="1"/>
    </row>
    <row r="274" spans="3:10">
      <c r="C274" s="30"/>
      <c r="D274" s="206"/>
      <c r="E274" s="206"/>
      <c r="F274" s="424"/>
      <c r="J274" s="1"/>
    </row>
    <row r="275" spans="3:10">
      <c r="C275" s="30"/>
      <c r="D275" s="206"/>
      <c r="E275" s="206"/>
      <c r="F275" s="424"/>
      <c r="J275" s="1"/>
    </row>
    <row r="276" spans="3:10">
      <c r="C276" s="30"/>
      <c r="D276" s="206"/>
      <c r="E276" s="206"/>
      <c r="F276" s="424"/>
      <c r="J276" s="1"/>
    </row>
    <row r="277" spans="3:10">
      <c r="C277" s="30"/>
      <c r="D277" s="206"/>
      <c r="E277" s="206"/>
      <c r="F277" s="424"/>
      <c r="J277" s="1"/>
    </row>
    <row r="278" spans="3:10">
      <c r="C278" s="30"/>
      <c r="D278" s="206"/>
      <c r="E278" s="206"/>
      <c r="F278" s="424"/>
      <c r="J278" s="1"/>
    </row>
    <row r="279" spans="3:10">
      <c r="C279" s="30"/>
      <c r="D279" s="206"/>
      <c r="E279" s="206"/>
      <c r="F279" s="424"/>
      <c r="J279" s="1"/>
    </row>
    <row r="280" spans="3:10" ht="13.5" customHeight="1">
      <c r="C280" s="30"/>
      <c r="D280" s="206"/>
      <c r="E280" s="206"/>
      <c r="F280" s="424"/>
      <c r="J280" s="1"/>
    </row>
    <row r="281" spans="3:10">
      <c r="C281" s="30"/>
      <c r="D281" s="206"/>
      <c r="E281" s="206"/>
      <c r="F281" s="424"/>
      <c r="J281" s="1"/>
    </row>
    <row r="282" spans="3:10">
      <c r="C282" s="30"/>
      <c r="D282" s="206"/>
      <c r="E282" s="206"/>
      <c r="F282" s="424"/>
      <c r="J282" s="1"/>
    </row>
    <row r="283" spans="3:10">
      <c r="C283" s="30"/>
      <c r="D283" s="206"/>
      <c r="E283" s="206"/>
      <c r="F283" s="424"/>
      <c r="J283" s="1"/>
    </row>
    <row r="284" spans="3:10">
      <c r="C284" s="30"/>
      <c r="D284" s="206"/>
      <c r="E284" s="206"/>
      <c r="F284" s="424"/>
      <c r="J284" s="1"/>
    </row>
    <row r="285" spans="3:10">
      <c r="C285" s="30"/>
      <c r="D285" s="206"/>
      <c r="E285" s="206"/>
      <c r="F285" s="424"/>
      <c r="J285" s="1"/>
    </row>
    <row r="286" spans="3:10">
      <c r="C286" s="30"/>
      <c r="D286" s="206"/>
      <c r="E286" s="206"/>
      <c r="F286" s="424"/>
      <c r="J286" s="1"/>
    </row>
    <row r="287" spans="3:10">
      <c r="C287" s="30"/>
      <c r="D287" s="206"/>
      <c r="E287" s="206"/>
      <c r="F287" s="424"/>
      <c r="J287" s="1"/>
    </row>
    <row r="288" spans="3:10">
      <c r="C288" s="30"/>
      <c r="D288" s="206"/>
      <c r="E288" s="206"/>
      <c r="F288" s="424"/>
      <c r="J288" s="1"/>
    </row>
    <row r="289" spans="3:10">
      <c r="C289" s="30"/>
      <c r="D289" s="206"/>
      <c r="E289" s="206"/>
      <c r="F289" s="424"/>
      <c r="J289" s="1"/>
    </row>
    <row r="290" spans="3:10">
      <c r="C290" s="30"/>
      <c r="D290" s="206"/>
      <c r="E290" s="206"/>
      <c r="F290" s="424"/>
      <c r="J290" s="1"/>
    </row>
    <row r="291" spans="3:10">
      <c r="C291" s="30"/>
      <c r="D291" s="206"/>
      <c r="E291" s="206"/>
      <c r="F291" s="424"/>
      <c r="J291" s="1"/>
    </row>
    <row r="292" spans="3:10">
      <c r="C292" s="30"/>
      <c r="D292" s="206"/>
      <c r="E292" s="206"/>
      <c r="F292" s="424"/>
      <c r="J292" s="1"/>
    </row>
    <row r="293" spans="3:10">
      <c r="C293" s="30"/>
      <c r="D293" s="206"/>
      <c r="E293" s="206"/>
      <c r="F293" s="424"/>
      <c r="J293" s="1"/>
    </row>
    <row r="294" spans="3:10">
      <c r="C294" s="30"/>
      <c r="D294" s="206"/>
      <c r="E294" s="206"/>
      <c r="F294" s="424"/>
      <c r="J294" s="1"/>
    </row>
    <row r="295" spans="3:10">
      <c r="C295" s="30"/>
      <c r="D295" s="206"/>
      <c r="E295" s="206"/>
      <c r="F295" s="424"/>
      <c r="J295" s="1"/>
    </row>
    <row r="296" spans="3:10">
      <c r="C296" s="30"/>
      <c r="D296" s="206"/>
      <c r="E296" s="206"/>
      <c r="F296" s="424"/>
      <c r="J296" s="1"/>
    </row>
    <row r="297" spans="3:10">
      <c r="C297" s="30"/>
      <c r="D297" s="206"/>
      <c r="E297" s="206"/>
      <c r="F297" s="424"/>
      <c r="J297" s="1"/>
    </row>
    <row r="298" spans="3:10">
      <c r="C298" s="30"/>
      <c r="D298" s="206"/>
      <c r="E298" s="206"/>
      <c r="F298" s="424"/>
      <c r="J298" s="1"/>
    </row>
    <row r="299" spans="3:10">
      <c r="C299" s="30"/>
      <c r="D299" s="206"/>
      <c r="E299" s="206"/>
      <c r="F299" s="424"/>
      <c r="J299" s="1"/>
    </row>
    <row r="300" spans="3:10">
      <c r="C300" s="30"/>
      <c r="D300" s="206"/>
      <c r="E300" s="206"/>
      <c r="F300" s="424"/>
      <c r="J300" s="1"/>
    </row>
    <row r="301" spans="3:10">
      <c r="C301" s="30"/>
      <c r="D301" s="206"/>
      <c r="E301" s="206"/>
      <c r="F301" s="424"/>
      <c r="J301" s="1"/>
    </row>
    <row r="302" spans="3:10">
      <c r="C302" s="30"/>
      <c r="D302" s="206"/>
      <c r="E302" s="206"/>
      <c r="F302" s="424"/>
      <c r="J302" s="1"/>
    </row>
    <row r="303" spans="3:10">
      <c r="C303" s="30"/>
      <c r="D303" s="206"/>
      <c r="E303" s="206"/>
      <c r="F303" s="424"/>
      <c r="J303" s="1"/>
    </row>
    <row r="304" spans="3:10">
      <c r="C304" s="30"/>
      <c r="D304" s="206"/>
      <c r="E304" s="206"/>
      <c r="F304" s="424"/>
      <c r="J304" s="1"/>
    </row>
    <row r="305" spans="3:10">
      <c r="C305" s="30"/>
      <c r="D305" s="206"/>
      <c r="E305" s="206"/>
      <c r="F305" s="424"/>
      <c r="J305" s="1"/>
    </row>
    <row r="306" spans="3:10">
      <c r="C306" s="30"/>
      <c r="D306" s="206"/>
      <c r="E306" s="206"/>
      <c r="F306" s="424"/>
      <c r="J306" s="1"/>
    </row>
    <row r="307" spans="3:10">
      <c r="C307" s="30"/>
      <c r="D307" s="206"/>
      <c r="E307" s="206"/>
      <c r="F307" s="424"/>
      <c r="J307" s="1"/>
    </row>
    <row r="308" spans="3:10">
      <c r="C308" s="30"/>
      <c r="D308" s="206"/>
      <c r="E308" s="206"/>
      <c r="F308" s="424"/>
      <c r="J308" s="1"/>
    </row>
    <row r="309" spans="3:10">
      <c r="C309" s="30"/>
      <c r="D309" s="206"/>
      <c r="E309" s="206"/>
      <c r="F309" s="424"/>
      <c r="J309" s="1"/>
    </row>
    <row r="310" spans="3:10">
      <c r="C310" s="30"/>
      <c r="D310" s="206"/>
      <c r="E310" s="206"/>
      <c r="F310" s="424"/>
      <c r="J310" s="1"/>
    </row>
    <row r="311" spans="3:10">
      <c r="C311" s="30"/>
      <c r="D311" s="206"/>
      <c r="E311" s="206"/>
      <c r="F311" s="424"/>
      <c r="J311" s="1"/>
    </row>
    <row r="312" spans="3:10">
      <c r="C312" s="30"/>
      <c r="D312" s="206"/>
      <c r="E312" s="206"/>
      <c r="F312" s="424"/>
      <c r="J312" s="1"/>
    </row>
    <row r="313" spans="3:10" ht="15" customHeight="1">
      <c r="C313" s="30"/>
      <c r="D313" s="206"/>
      <c r="E313" s="206"/>
      <c r="F313" s="424"/>
      <c r="J313" s="1"/>
    </row>
    <row r="314" spans="3:10">
      <c r="C314" s="30"/>
      <c r="D314" s="206"/>
      <c r="E314" s="206"/>
      <c r="F314" s="424"/>
      <c r="J314" s="1"/>
    </row>
    <row r="315" spans="3:10">
      <c r="C315" s="30"/>
      <c r="D315" s="206"/>
      <c r="E315" s="206"/>
      <c r="F315" s="424"/>
      <c r="J315" s="1"/>
    </row>
    <row r="316" spans="3:10">
      <c r="C316" s="30"/>
      <c r="D316" s="206"/>
      <c r="E316" s="206"/>
      <c r="F316" s="424"/>
      <c r="J316" s="1"/>
    </row>
    <row r="317" spans="3:10" ht="12.75" customHeight="1">
      <c r="C317" s="30"/>
      <c r="D317" s="206"/>
      <c r="E317" s="206"/>
      <c r="F317" s="424"/>
      <c r="J317" s="1"/>
    </row>
    <row r="318" spans="3:10" ht="12.75" customHeight="1">
      <c r="C318" s="30"/>
      <c r="D318" s="206"/>
      <c r="E318" s="206"/>
      <c r="F318" s="424"/>
      <c r="J318" s="1"/>
    </row>
    <row r="319" spans="3:10" ht="129" customHeight="1">
      <c r="C319" s="30"/>
      <c r="D319" s="206"/>
      <c r="E319" s="206"/>
      <c r="F319" s="424"/>
      <c r="J319" s="1"/>
    </row>
    <row r="320" spans="3:10" ht="180" customHeight="1">
      <c r="C320" s="30"/>
      <c r="D320" s="206"/>
      <c r="E320" s="206"/>
      <c r="F320" s="424"/>
      <c r="J320" s="1"/>
    </row>
    <row r="321" spans="3:10" ht="80.25" customHeight="1">
      <c r="C321" s="30"/>
      <c r="D321" s="206"/>
      <c r="E321" s="206"/>
      <c r="F321" s="424"/>
      <c r="J321" s="1"/>
    </row>
    <row r="322" spans="3:10" ht="103.5" customHeight="1">
      <c r="C322" s="30"/>
      <c r="D322" s="206"/>
      <c r="E322" s="206"/>
      <c r="F322" s="424"/>
      <c r="J322" s="1"/>
    </row>
    <row r="323" spans="3:10" ht="15" customHeight="1">
      <c r="C323" s="30"/>
      <c r="D323" s="206"/>
      <c r="E323" s="206"/>
      <c r="F323" s="424"/>
      <c r="J323" s="1"/>
    </row>
    <row r="324" spans="3:10">
      <c r="C324" s="30"/>
      <c r="D324" s="206"/>
      <c r="E324" s="206"/>
      <c r="F324" s="424"/>
      <c r="J324" s="1"/>
    </row>
    <row r="325" spans="3:10" ht="27" customHeight="1">
      <c r="C325" s="30"/>
      <c r="D325" s="206"/>
      <c r="E325" s="206"/>
      <c r="F325" s="424"/>
      <c r="J325" s="1"/>
    </row>
    <row r="326" spans="3:10" ht="13.5" customHeight="1">
      <c r="C326" s="30"/>
      <c r="D326" s="206"/>
      <c r="E326" s="206"/>
      <c r="F326" s="424"/>
      <c r="J326" s="1"/>
    </row>
    <row r="327" spans="3:10" ht="53.25" customHeight="1">
      <c r="C327" s="30"/>
      <c r="D327" s="206"/>
      <c r="E327" s="206"/>
      <c r="F327" s="424"/>
      <c r="J327" s="1"/>
    </row>
    <row r="328" spans="3:10" ht="12.75" customHeight="1">
      <c r="C328" s="30"/>
      <c r="D328" s="206"/>
      <c r="E328" s="206"/>
      <c r="F328" s="424"/>
      <c r="J328" s="1"/>
    </row>
    <row r="329" spans="3:10" ht="13.5" customHeight="1">
      <c r="C329" s="30"/>
      <c r="D329" s="206"/>
      <c r="E329" s="206"/>
      <c r="F329" s="424"/>
      <c r="J329" s="1"/>
    </row>
    <row r="330" spans="3:10">
      <c r="C330" s="30"/>
      <c r="D330" s="206"/>
      <c r="E330" s="206"/>
      <c r="F330" s="424"/>
      <c r="J330" s="1"/>
    </row>
    <row r="331" spans="3:10">
      <c r="C331" s="30"/>
      <c r="D331" s="206"/>
      <c r="E331" s="206"/>
      <c r="F331" s="424"/>
      <c r="J331" s="1"/>
    </row>
    <row r="332" spans="3:10" ht="27" customHeight="1">
      <c r="C332" s="30"/>
      <c r="D332" s="206"/>
      <c r="E332" s="206"/>
      <c r="F332" s="424"/>
      <c r="J332" s="1"/>
    </row>
    <row r="333" spans="3:10" ht="12.75" customHeight="1">
      <c r="C333" s="30"/>
      <c r="D333" s="206"/>
      <c r="E333" s="206"/>
      <c r="F333" s="424"/>
      <c r="J333" s="1"/>
    </row>
    <row r="334" spans="3:10" ht="12" customHeight="1">
      <c r="C334" s="30"/>
      <c r="D334" s="206"/>
      <c r="E334" s="206"/>
      <c r="F334" s="424"/>
      <c r="J334" s="1"/>
    </row>
    <row r="335" spans="3:10">
      <c r="C335" s="30"/>
      <c r="D335" s="206"/>
      <c r="E335" s="206"/>
      <c r="F335" s="424"/>
      <c r="J335" s="1"/>
    </row>
    <row r="336" spans="3:10" ht="13.5" customHeight="1">
      <c r="C336" s="30"/>
      <c r="D336" s="206"/>
      <c r="E336" s="206"/>
      <c r="F336" s="424"/>
      <c r="J336" s="1"/>
    </row>
    <row r="337" spans="3:10">
      <c r="C337" s="30"/>
      <c r="D337" s="206"/>
      <c r="E337" s="206"/>
      <c r="F337" s="424"/>
      <c r="J337" s="1"/>
    </row>
    <row r="338" spans="3:10" ht="15.75" customHeight="1">
      <c r="C338" s="30"/>
      <c r="D338" s="206"/>
      <c r="E338" s="206"/>
      <c r="F338" s="424"/>
      <c r="J338" s="1"/>
    </row>
    <row r="339" spans="3:10">
      <c r="C339" s="30"/>
      <c r="D339" s="206"/>
      <c r="E339" s="206"/>
      <c r="F339" s="424"/>
      <c r="J339" s="1"/>
    </row>
    <row r="340" spans="3:10">
      <c r="C340" s="30"/>
      <c r="D340" s="206"/>
      <c r="E340" s="206"/>
      <c r="F340" s="424"/>
      <c r="J340" s="1"/>
    </row>
    <row r="341" spans="3:10">
      <c r="C341" s="30"/>
      <c r="D341" s="206"/>
      <c r="E341" s="206"/>
      <c r="F341" s="424"/>
      <c r="J341" s="1"/>
    </row>
    <row r="342" spans="3:10" ht="14.25" customHeight="1">
      <c r="C342" s="30"/>
      <c r="D342" s="206"/>
      <c r="E342" s="206"/>
      <c r="F342" s="424"/>
      <c r="J342" s="1"/>
    </row>
    <row r="343" spans="3:10" ht="54" customHeight="1">
      <c r="C343" s="30"/>
      <c r="D343" s="206"/>
      <c r="E343" s="206"/>
      <c r="F343" s="424"/>
      <c r="J343" s="1"/>
    </row>
    <row r="344" spans="3:10">
      <c r="C344" s="30"/>
      <c r="D344" s="206"/>
      <c r="E344" s="206"/>
      <c r="F344" s="424"/>
      <c r="J344" s="1"/>
    </row>
    <row r="345" spans="3:10">
      <c r="C345" s="30"/>
      <c r="D345" s="206"/>
      <c r="E345" s="206"/>
      <c r="F345" s="424"/>
      <c r="J345" s="1"/>
    </row>
    <row r="346" spans="3:10" ht="15" customHeight="1">
      <c r="C346" s="30"/>
      <c r="D346" s="206"/>
      <c r="E346" s="206"/>
      <c r="F346" s="424"/>
      <c r="J346" s="1"/>
    </row>
    <row r="347" spans="3:10">
      <c r="C347" s="30"/>
      <c r="D347" s="206"/>
      <c r="E347" s="206"/>
      <c r="F347" s="424"/>
      <c r="J347" s="1"/>
    </row>
    <row r="348" spans="3:10">
      <c r="C348" s="30"/>
      <c r="D348" s="206"/>
      <c r="E348" s="206"/>
      <c r="F348" s="424"/>
      <c r="J348" s="1"/>
    </row>
    <row r="349" spans="3:10">
      <c r="C349" s="30"/>
      <c r="D349" s="206"/>
      <c r="E349" s="206"/>
      <c r="F349" s="424"/>
      <c r="J349" s="1"/>
    </row>
    <row r="350" spans="3:10" ht="27.75" customHeight="1">
      <c r="C350" s="30"/>
      <c r="D350" s="206"/>
      <c r="E350" s="206"/>
      <c r="F350" s="424"/>
      <c r="J350" s="1"/>
    </row>
    <row r="351" spans="3:10">
      <c r="C351" s="30"/>
      <c r="D351" s="206"/>
      <c r="E351" s="206"/>
      <c r="F351" s="424"/>
      <c r="J351" s="1"/>
    </row>
    <row r="352" spans="3:10">
      <c r="C352" s="30"/>
      <c r="D352" s="206"/>
      <c r="E352" s="206"/>
      <c r="F352" s="424"/>
      <c r="J352" s="1"/>
    </row>
    <row r="353" spans="3:10" ht="13.5" customHeight="1">
      <c r="C353" s="30"/>
      <c r="D353" s="206"/>
      <c r="E353" s="206"/>
      <c r="F353" s="424"/>
      <c r="J353" s="1"/>
    </row>
    <row r="354" spans="3:10">
      <c r="C354" s="30"/>
      <c r="D354" s="206"/>
      <c r="E354" s="206"/>
      <c r="F354" s="424"/>
      <c r="J354" s="1"/>
    </row>
    <row r="355" spans="3:10">
      <c r="C355" s="30"/>
      <c r="D355" s="206"/>
      <c r="E355" s="206"/>
      <c r="F355" s="424"/>
      <c r="J355" s="1"/>
    </row>
    <row r="356" spans="3:10">
      <c r="C356" s="30"/>
      <c r="D356" s="206"/>
      <c r="E356" s="206"/>
      <c r="F356" s="424"/>
      <c r="J356" s="1"/>
    </row>
    <row r="357" spans="3:10">
      <c r="C357" s="30"/>
      <c r="D357" s="206"/>
      <c r="E357" s="206"/>
      <c r="F357" s="424"/>
      <c r="J357" s="1"/>
    </row>
    <row r="358" spans="3:10" ht="12.75" customHeight="1">
      <c r="C358" s="30"/>
      <c r="D358" s="206"/>
      <c r="E358" s="206"/>
      <c r="F358" s="424"/>
      <c r="J358" s="1"/>
    </row>
    <row r="359" spans="3:10">
      <c r="C359" s="30"/>
      <c r="D359" s="206"/>
      <c r="E359" s="206"/>
      <c r="F359" s="424"/>
      <c r="J359" s="1"/>
    </row>
    <row r="360" spans="3:10">
      <c r="C360" s="30"/>
      <c r="D360" s="206"/>
      <c r="E360" s="206"/>
      <c r="F360" s="424"/>
      <c r="J360" s="1"/>
    </row>
    <row r="361" spans="3:10">
      <c r="C361" s="30"/>
      <c r="D361" s="206"/>
      <c r="E361" s="206"/>
      <c r="F361" s="424"/>
      <c r="J361" s="1"/>
    </row>
    <row r="362" spans="3:10">
      <c r="C362" s="30"/>
      <c r="D362" s="206"/>
      <c r="E362" s="206"/>
      <c r="F362" s="424"/>
      <c r="J362" s="1"/>
    </row>
    <row r="363" spans="3:10">
      <c r="C363" s="30"/>
      <c r="D363" s="206"/>
      <c r="E363" s="206"/>
      <c r="F363" s="424"/>
      <c r="J363" s="1"/>
    </row>
    <row r="364" spans="3:10">
      <c r="C364" s="30"/>
      <c r="D364" s="206"/>
      <c r="E364" s="206"/>
      <c r="F364" s="424"/>
      <c r="J364" s="1"/>
    </row>
    <row r="365" spans="3:10">
      <c r="C365" s="30"/>
      <c r="D365" s="206"/>
      <c r="E365" s="206"/>
      <c r="F365" s="424"/>
      <c r="J365" s="1"/>
    </row>
    <row r="366" spans="3:10" ht="15" customHeight="1">
      <c r="C366" s="30"/>
      <c r="D366" s="206"/>
      <c r="E366" s="206"/>
      <c r="F366" s="424"/>
      <c r="J366" s="1"/>
    </row>
    <row r="367" spans="3:10">
      <c r="C367" s="30"/>
      <c r="D367" s="206"/>
      <c r="E367" s="206"/>
      <c r="F367" s="424"/>
      <c r="J367" s="1"/>
    </row>
    <row r="368" spans="3:10">
      <c r="C368" s="30"/>
      <c r="D368" s="206"/>
      <c r="E368" s="206"/>
      <c r="F368" s="424"/>
      <c r="J368" s="1"/>
    </row>
    <row r="369" spans="3:10">
      <c r="C369" s="30"/>
      <c r="D369" s="206"/>
      <c r="E369" s="206"/>
      <c r="F369" s="424"/>
      <c r="J369" s="1"/>
    </row>
    <row r="370" spans="3:10">
      <c r="C370" s="30"/>
      <c r="D370" s="206"/>
      <c r="E370" s="206"/>
      <c r="F370" s="424"/>
      <c r="J370" s="1"/>
    </row>
    <row r="371" spans="3:10">
      <c r="C371" s="30"/>
      <c r="D371" s="206"/>
      <c r="E371" s="206"/>
      <c r="F371" s="424"/>
      <c r="J371" s="1"/>
    </row>
    <row r="372" spans="3:10">
      <c r="C372" s="30"/>
      <c r="D372" s="206"/>
      <c r="E372" s="206"/>
      <c r="F372" s="424"/>
      <c r="J372" s="1"/>
    </row>
    <row r="373" spans="3:10">
      <c r="C373" s="30"/>
      <c r="D373" s="206"/>
      <c r="E373" s="206"/>
      <c r="F373" s="424"/>
      <c r="J373" s="1"/>
    </row>
    <row r="374" spans="3:10">
      <c r="C374" s="30"/>
      <c r="D374" s="206"/>
      <c r="E374" s="206"/>
      <c r="F374" s="424"/>
      <c r="J374" s="1"/>
    </row>
    <row r="375" spans="3:10">
      <c r="C375" s="30"/>
      <c r="D375" s="206"/>
      <c r="E375" s="206"/>
      <c r="F375" s="424"/>
      <c r="J375" s="1"/>
    </row>
    <row r="376" spans="3:10">
      <c r="C376" s="30"/>
      <c r="D376" s="206"/>
      <c r="E376" s="206"/>
      <c r="F376" s="424"/>
      <c r="J376" s="1"/>
    </row>
    <row r="377" spans="3:10">
      <c r="C377" s="30"/>
      <c r="D377" s="206"/>
      <c r="E377" s="206"/>
      <c r="F377" s="424"/>
      <c r="J377" s="1"/>
    </row>
    <row r="378" spans="3:10">
      <c r="C378" s="30"/>
      <c r="D378" s="206"/>
      <c r="E378" s="206"/>
      <c r="F378" s="424"/>
      <c r="J378" s="1"/>
    </row>
    <row r="379" spans="3:10">
      <c r="C379" s="30"/>
      <c r="D379" s="206"/>
      <c r="E379" s="206"/>
      <c r="F379" s="424"/>
      <c r="J379" s="1"/>
    </row>
    <row r="380" spans="3:10">
      <c r="C380" s="30"/>
      <c r="D380" s="206"/>
      <c r="E380" s="206"/>
      <c r="F380" s="424"/>
      <c r="J380" s="1"/>
    </row>
    <row r="381" spans="3:10">
      <c r="C381" s="30"/>
      <c r="D381" s="206"/>
      <c r="E381" s="206"/>
      <c r="F381" s="424"/>
      <c r="J381" s="1"/>
    </row>
    <row r="382" spans="3:10">
      <c r="C382" s="30"/>
      <c r="D382" s="206"/>
      <c r="E382" s="206"/>
      <c r="F382" s="424"/>
      <c r="J382" s="1"/>
    </row>
    <row r="383" spans="3:10">
      <c r="C383" s="30"/>
      <c r="D383" s="206"/>
      <c r="E383" s="206"/>
      <c r="F383" s="424"/>
      <c r="J383" s="1"/>
    </row>
    <row r="384" spans="3:10">
      <c r="C384" s="30"/>
      <c r="D384" s="206"/>
      <c r="E384" s="206"/>
      <c r="F384" s="424"/>
      <c r="J384" s="1"/>
    </row>
    <row r="385" spans="3:10">
      <c r="C385" s="30"/>
      <c r="D385" s="206"/>
      <c r="E385" s="206"/>
      <c r="F385" s="424"/>
      <c r="J385" s="1"/>
    </row>
    <row r="386" spans="3:10">
      <c r="C386" s="30"/>
      <c r="D386" s="206"/>
      <c r="E386" s="206"/>
      <c r="F386" s="424"/>
      <c r="J386" s="1"/>
    </row>
    <row r="387" spans="3:10">
      <c r="C387" s="30"/>
      <c r="D387" s="206"/>
      <c r="E387" s="206"/>
      <c r="F387" s="424"/>
      <c r="J387" s="1"/>
    </row>
    <row r="388" spans="3:10">
      <c r="C388" s="30"/>
      <c r="D388" s="206"/>
      <c r="E388" s="206"/>
      <c r="F388" s="424"/>
      <c r="J388" s="1"/>
    </row>
    <row r="389" spans="3:10">
      <c r="C389" s="30"/>
      <c r="D389" s="206"/>
      <c r="E389" s="206"/>
      <c r="F389" s="424"/>
      <c r="J389" s="1"/>
    </row>
    <row r="390" spans="3:10">
      <c r="C390" s="30"/>
      <c r="D390" s="206"/>
      <c r="E390" s="206"/>
      <c r="F390" s="424"/>
      <c r="J390" s="1"/>
    </row>
    <row r="391" spans="3:10">
      <c r="C391" s="30"/>
      <c r="D391" s="206"/>
      <c r="E391" s="206"/>
      <c r="F391" s="424"/>
      <c r="J391" s="1"/>
    </row>
    <row r="392" spans="3:10">
      <c r="C392" s="30"/>
      <c r="D392" s="206"/>
      <c r="E392" s="206"/>
      <c r="F392" s="424"/>
      <c r="J392" s="1"/>
    </row>
    <row r="393" spans="3:10">
      <c r="C393" s="30"/>
      <c r="D393" s="206"/>
      <c r="E393" s="206"/>
      <c r="F393" s="424"/>
      <c r="J393" s="1"/>
    </row>
    <row r="394" spans="3:10">
      <c r="C394" s="30"/>
      <c r="D394" s="206"/>
      <c r="E394" s="206"/>
      <c r="F394" s="424"/>
      <c r="J394" s="1"/>
    </row>
    <row r="395" spans="3:10">
      <c r="C395" s="30"/>
      <c r="D395" s="206"/>
      <c r="E395" s="206"/>
      <c r="F395" s="424"/>
      <c r="J395" s="1"/>
    </row>
    <row r="396" spans="3:10">
      <c r="C396" s="30"/>
      <c r="D396" s="206"/>
      <c r="E396" s="206"/>
      <c r="F396" s="424"/>
      <c r="J396" s="1"/>
    </row>
    <row r="397" spans="3:10">
      <c r="C397" s="30"/>
      <c r="D397" s="206"/>
      <c r="E397" s="206"/>
      <c r="F397" s="424"/>
      <c r="J397" s="1"/>
    </row>
    <row r="398" spans="3:10">
      <c r="C398" s="30"/>
      <c r="D398" s="206"/>
      <c r="E398" s="206"/>
      <c r="F398" s="424"/>
      <c r="J398" s="1"/>
    </row>
    <row r="399" spans="3:10">
      <c r="C399" s="30"/>
      <c r="D399" s="206"/>
      <c r="E399" s="206"/>
      <c r="F399" s="424"/>
      <c r="J399" s="1"/>
    </row>
    <row r="400" spans="3:10">
      <c r="C400" s="30"/>
      <c r="D400" s="206"/>
      <c r="E400" s="206"/>
      <c r="F400" s="424"/>
      <c r="J400" s="1"/>
    </row>
    <row r="401" spans="3:10">
      <c r="C401" s="30"/>
      <c r="D401" s="206"/>
      <c r="E401" s="206"/>
      <c r="F401" s="424"/>
      <c r="J401" s="1"/>
    </row>
    <row r="402" spans="3:10">
      <c r="C402" s="30"/>
      <c r="D402" s="206"/>
      <c r="E402" s="206"/>
      <c r="F402" s="424"/>
      <c r="J402" s="1"/>
    </row>
    <row r="403" spans="3:10">
      <c r="C403" s="30"/>
      <c r="D403" s="206"/>
      <c r="E403" s="206"/>
      <c r="F403" s="424"/>
      <c r="J403" s="1"/>
    </row>
    <row r="404" spans="3:10">
      <c r="C404" s="30"/>
      <c r="D404" s="206"/>
      <c r="E404" s="206"/>
      <c r="F404" s="424"/>
      <c r="J404" s="1"/>
    </row>
    <row r="405" spans="3:10" ht="52.5" customHeight="1">
      <c r="C405" s="30"/>
      <c r="D405" s="206"/>
      <c r="E405" s="206"/>
      <c r="F405" s="424"/>
      <c r="J405" s="1"/>
    </row>
    <row r="406" spans="3:10">
      <c r="C406" s="30"/>
      <c r="D406" s="206"/>
      <c r="E406" s="206"/>
      <c r="F406" s="424"/>
      <c r="J406" s="1"/>
    </row>
    <row r="407" spans="3:10">
      <c r="C407" s="30"/>
      <c r="D407" s="206"/>
      <c r="E407" s="206"/>
      <c r="F407" s="424"/>
      <c r="J407" s="1"/>
    </row>
    <row r="408" spans="3:10">
      <c r="C408" s="30"/>
      <c r="D408" s="206"/>
      <c r="E408" s="206"/>
      <c r="F408" s="424"/>
      <c r="J408" s="1"/>
    </row>
    <row r="409" spans="3:10">
      <c r="C409" s="30"/>
      <c r="D409" s="206"/>
      <c r="E409" s="206"/>
      <c r="F409" s="424"/>
      <c r="J409" s="1"/>
    </row>
    <row r="410" spans="3:10">
      <c r="C410" s="30"/>
      <c r="D410" s="206"/>
      <c r="E410" s="206"/>
      <c r="F410" s="424"/>
      <c r="J410" s="1"/>
    </row>
    <row r="411" spans="3:10" ht="51.75" customHeight="1">
      <c r="C411" s="30"/>
      <c r="D411" s="206"/>
      <c r="E411" s="206"/>
      <c r="F411" s="424"/>
      <c r="J411" s="1"/>
    </row>
    <row r="412" spans="3:10">
      <c r="C412" s="30"/>
      <c r="D412" s="206"/>
      <c r="E412" s="206"/>
      <c r="F412" s="424"/>
      <c r="J412" s="1"/>
    </row>
    <row r="413" spans="3:10">
      <c r="C413" s="30"/>
      <c r="D413" s="206"/>
      <c r="E413" s="206"/>
      <c r="F413" s="424"/>
      <c r="J413" s="1"/>
    </row>
    <row r="414" spans="3:10" ht="54.75" customHeight="1">
      <c r="C414" s="30"/>
      <c r="D414" s="206"/>
      <c r="E414" s="206"/>
      <c r="F414" s="424"/>
      <c r="J414" s="1"/>
    </row>
    <row r="415" spans="3:10" ht="13.5" customHeight="1">
      <c r="C415" s="30"/>
      <c r="D415" s="206"/>
      <c r="E415" s="206"/>
      <c r="F415" s="424"/>
      <c r="J415" s="1"/>
    </row>
    <row r="416" spans="3:10" ht="13.5" customHeight="1">
      <c r="C416" s="30"/>
      <c r="D416" s="206"/>
      <c r="E416" s="206"/>
      <c r="F416" s="424"/>
      <c r="J416" s="1"/>
    </row>
    <row r="417" spans="3:10">
      <c r="C417" s="30"/>
      <c r="D417" s="206"/>
      <c r="E417" s="206"/>
      <c r="F417" s="424"/>
      <c r="J417" s="1"/>
    </row>
    <row r="418" spans="3:10" ht="88.5" customHeight="1">
      <c r="C418" s="30"/>
      <c r="D418" s="206"/>
      <c r="E418" s="206"/>
      <c r="F418" s="424"/>
      <c r="J418" s="1"/>
    </row>
    <row r="419" spans="3:10" ht="54" customHeight="1">
      <c r="C419" s="30"/>
      <c r="D419" s="206"/>
      <c r="E419" s="206"/>
      <c r="F419" s="424"/>
      <c r="J419" s="1"/>
    </row>
    <row r="420" spans="3:10">
      <c r="C420" s="30"/>
      <c r="D420" s="206"/>
      <c r="E420" s="206"/>
      <c r="F420" s="424"/>
      <c r="J420" s="1"/>
    </row>
    <row r="421" spans="3:10">
      <c r="C421" s="30"/>
      <c r="D421" s="206"/>
      <c r="E421" s="206"/>
      <c r="F421" s="424"/>
      <c r="J421" s="1"/>
    </row>
    <row r="422" spans="3:10" ht="55.5" customHeight="1">
      <c r="C422" s="30"/>
      <c r="D422" s="206"/>
      <c r="E422" s="206"/>
      <c r="F422" s="424"/>
      <c r="J422" s="1"/>
    </row>
    <row r="423" spans="3:10">
      <c r="C423" s="30"/>
      <c r="D423" s="206"/>
      <c r="E423" s="206"/>
      <c r="F423" s="424"/>
      <c r="J423" s="1"/>
    </row>
    <row r="424" spans="3:10">
      <c r="C424" s="30"/>
      <c r="D424" s="206"/>
      <c r="E424" s="206"/>
      <c r="F424" s="424"/>
      <c r="J424" s="1"/>
    </row>
    <row r="425" spans="3:10">
      <c r="C425" s="30"/>
      <c r="D425" s="206"/>
      <c r="E425" s="206"/>
      <c r="F425" s="424"/>
      <c r="J425" s="1"/>
    </row>
    <row r="426" spans="3:10" ht="51" customHeight="1">
      <c r="C426" s="30"/>
      <c r="D426" s="206"/>
      <c r="E426" s="206"/>
      <c r="F426" s="424"/>
      <c r="J426" s="1"/>
    </row>
    <row r="427" spans="3:10" ht="56.25" customHeight="1">
      <c r="C427" s="30"/>
      <c r="D427" s="206"/>
      <c r="E427" s="206"/>
      <c r="F427" s="424"/>
      <c r="J427" s="1"/>
    </row>
    <row r="428" spans="3:10">
      <c r="C428" s="30"/>
      <c r="D428" s="206"/>
      <c r="E428" s="206"/>
      <c r="F428" s="424"/>
      <c r="J428" s="1"/>
    </row>
    <row r="429" spans="3:10">
      <c r="C429" s="30"/>
      <c r="D429" s="206"/>
      <c r="E429" s="206"/>
      <c r="F429" s="424"/>
      <c r="J429" s="1"/>
    </row>
    <row r="430" spans="3:10" ht="54.75" customHeight="1">
      <c r="C430" s="30"/>
      <c r="D430" s="206"/>
      <c r="E430" s="206"/>
      <c r="F430" s="424"/>
      <c r="J430" s="1"/>
    </row>
    <row r="431" spans="3:10">
      <c r="C431" s="30"/>
      <c r="D431" s="206"/>
      <c r="E431" s="206"/>
      <c r="F431" s="424"/>
      <c r="J431" s="1"/>
    </row>
    <row r="432" spans="3:10">
      <c r="C432" s="30"/>
      <c r="D432" s="206"/>
      <c r="E432" s="206"/>
      <c r="F432" s="424"/>
      <c r="J432" s="1"/>
    </row>
    <row r="433" spans="3:10" ht="15.75" customHeight="1">
      <c r="C433" s="30"/>
      <c r="D433" s="206"/>
      <c r="E433" s="206"/>
      <c r="F433" s="424"/>
      <c r="J433" s="1"/>
    </row>
    <row r="434" spans="3:10" ht="39.75" customHeight="1">
      <c r="C434" s="30"/>
      <c r="D434" s="206"/>
      <c r="E434" s="206"/>
      <c r="F434" s="424"/>
      <c r="J434" s="1"/>
    </row>
    <row r="435" spans="3:10">
      <c r="C435" s="30"/>
      <c r="D435" s="206"/>
      <c r="E435" s="206"/>
      <c r="F435" s="424"/>
      <c r="J435" s="1"/>
    </row>
    <row r="436" spans="3:10">
      <c r="C436" s="30"/>
      <c r="D436" s="206"/>
      <c r="E436" s="206"/>
      <c r="F436" s="424"/>
      <c r="J436" s="1"/>
    </row>
    <row r="437" spans="3:10">
      <c r="C437" s="30"/>
      <c r="D437" s="206"/>
      <c r="E437" s="206"/>
      <c r="F437" s="424"/>
      <c r="J437" s="1"/>
    </row>
    <row r="438" spans="3:10">
      <c r="C438" s="30"/>
      <c r="D438" s="206"/>
      <c r="E438" s="206"/>
      <c r="F438" s="424"/>
      <c r="J438" s="1"/>
    </row>
    <row r="439" spans="3:10">
      <c r="C439" s="30"/>
      <c r="D439" s="206"/>
      <c r="E439" s="206"/>
      <c r="F439" s="424"/>
      <c r="J439" s="1"/>
    </row>
    <row r="440" spans="3:10">
      <c r="C440" s="30"/>
      <c r="D440" s="206"/>
      <c r="E440" s="206"/>
      <c r="F440" s="424"/>
      <c r="J440" s="1"/>
    </row>
    <row r="441" spans="3:10">
      <c r="C441" s="30"/>
      <c r="D441" s="206"/>
      <c r="E441" s="206"/>
      <c r="F441" s="424"/>
      <c r="J441" s="1"/>
    </row>
    <row r="442" spans="3:10">
      <c r="C442" s="30"/>
      <c r="D442" s="206"/>
      <c r="E442" s="206"/>
      <c r="F442" s="424"/>
      <c r="J442" s="1"/>
    </row>
    <row r="443" spans="3:10">
      <c r="C443" s="30"/>
      <c r="D443" s="206"/>
      <c r="E443" s="206"/>
      <c r="F443" s="424"/>
      <c r="J443" s="1"/>
    </row>
    <row r="444" spans="3:10">
      <c r="C444" s="30"/>
      <c r="D444" s="206"/>
      <c r="E444" s="206"/>
      <c r="F444" s="424"/>
      <c r="J444" s="1"/>
    </row>
    <row r="445" spans="3:10">
      <c r="C445" s="30"/>
      <c r="D445" s="206"/>
      <c r="E445" s="206"/>
      <c r="F445" s="424"/>
      <c r="J445" s="1"/>
    </row>
    <row r="446" spans="3:10">
      <c r="C446" s="30"/>
      <c r="D446" s="206"/>
      <c r="E446" s="206"/>
      <c r="F446" s="424"/>
      <c r="J446" s="1"/>
    </row>
    <row r="447" spans="3:10">
      <c r="C447" s="30"/>
      <c r="D447" s="206"/>
      <c r="E447" s="206"/>
      <c r="F447" s="424"/>
      <c r="J447" s="1"/>
    </row>
    <row r="448" spans="3:10">
      <c r="C448" s="30"/>
      <c r="D448" s="206"/>
      <c r="E448" s="206"/>
      <c r="F448" s="424"/>
      <c r="J448" s="1"/>
    </row>
    <row r="449" spans="3:10">
      <c r="C449" s="30"/>
      <c r="D449" s="206"/>
      <c r="E449" s="206"/>
      <c r="F449" s="424"/>
      <c r="J449" s="1"/>
    </row>
    <row r="450" spans="3:10">
      <c r="C450" s="30"/>
      <c r="D450" s="206"/>
      <c r="E450" s="206"/>
      <c r="F450" s="424"/>
      <c r="J450" s="1"/>
    </row>
    <row r="451" spans="3:10">
      <c r="C451" s="30"/>
      <c r="D451" s="206"/>
      <c r="E451" s="206"/>
      <c r="F451" s="424"/>
      <c r="J451" s="1"/>
    </row>
    <row r="452" spans="3:10">
      <c r="C452" s="30"/>
      <c r="D452" s="206"/>
      <c r="E452" s="206"/>
      <c r="F452" s="424"/>
      <c r="J452" s="1"/>
    </row>
    <row r="453" spans="3:10">
      <c r="C453" s="30"/>
      <c r="D453" s="206"/>
      <c r="E453" s="206"/>
      <c r="F453" s="424"/>
      <c r="J453" s="1"/>
    </row>
    <row r="454" spans="3:10">
      <c r="C454" s="30"/>
      <c r="D454" s="206"/>
      <c r="E454" s="206"/>
      <c r="F454" s="424"/>
      <c r="J454" s="1"/>
    </row>
    <row r="455" spans="3:10">
      <c r="C455" s="30"/>
      <c r="D455" s="206"/>
      <c r="E455" s="206"/>
      <c r="F455" s="424"/>
      <c r="J455" s="1"/>
    </row>
    <row r="456" spans="3:10">
      <c r="C456" s="30"/>
      <c r="D456" s="206"/>
      <c r="E456" s="206"/>
      <c r="F456" s="424"/>
      <c r="J456" s="1"/>
    </row>
    <row r="457" spans="3:10">
      <c r="C457" s="30"/>
      <c r="D457" s="206"/>
      <c r="E457" s="206"/>
      <c r="F457" s="424"/>
      <c r="J457" s="1"/>
    </row>
    <row r="458" spans="3:10">
      <c r="C458" s="30"/>
      <c r="D458" s="206"/>
      <c r="E458" s="206"/>
      <c r="F458" s="424"/>
      <c r="J458" s="1"/>
    </row>
    <row r="459" spans="3:10">
      <c r="C459" s="30"/>
      <c r="D459" s="206"/>
      <c r="E459" s="206"/>
      <c r="F459" s="424"/>
      <c r="J459" s="1"/>
    </row>
    <row r="460" spans="3:10">
      <c r="C460" s="30"/>
      <c r="D460" s="206"/>
      <c r="E460" s="206"/>
      <c r="F460" s="424"/>
      <c r="J460" s="1"/>
    </row>
    <row r="461" spans="3:10">
      <c r="C461" s="30"/>
      <c r="D461" s="206"/>
      <c r="E461" s="206"/>
      <c r="F461" s="424"/>
      <c r="J461" s="1"/>
    </row>
    <row r="462" spans="3:10" ht="14.25" customHeight="1">
      <c r="C462" s="30"/>
      <c r="D462" s="206"/>
      <c r="E462" s="206"/>
      <c r="F462" s="424"/>
      <c r="J462" s="1"/>
    </row>
    <row r="463" spans="3:10">
      <c r="C463" s="30"/>
      <c r="D463" s="206"/>
      <c r="E463" s="206"/>
      <c r="F463" s="424"/>
      <c r="J463" s="1"/>
    </row>
    <row r="464" spans="3:10" ht="28.5" customHeight="1">
      <c r="C464" s="30"/>
      <c r="D464" s="206"/>
      <c r="E464" s="206"/>
      <c r="F464" s="424"/>
      <c r="J464" s="1"/>
    </row>
    <row r="465" spans="3:10">
      <c r="C465" s="30"/>
      <c r="D465" s="206"/>
      <c r="E465" s="206"/>
      <c r="F465" s="424"/>
      <c r="J465" s="1"/>
    </row>
    <row r="466" spans="3:10">
      <c r="C466" s="30"/>
      <c r="D466" s="206"/>
      <c r="E466" s="206"/>
      <c r="F466" s="424"/>
      <c r="J466" s="1"/>
    </row>
    <row r="467" spans="3:10" ht="15" customHeight="1">
      <c r="C467" s="30"/>
      <c r="D467" s="206"/>
      <c r="E467" s="206"/>
      <c r="F467" s="424"/>
      <c r="J467" s="1"/>
    </row>
    <row r="468" spans="3:10">
      <c r="C468" s="30"/>
      <c r="D468" s="206"/>
      <c r="E468" s="206"/>
      <c r="F468" s="424"/>
      <c r="J468" s="1"/>
    </row>
    <row r="469" spans="3:10">
      <c r="C469" s="30"/>
      <c r="D469" s="206"/>
      <c r="E469" s="206"/>
      <c r="F469" s="424"/>
      <c r="J469" s="1"/>
    </row>
    <row r="470" spans="3:10">
      <c r="C470" s="30"/>
      <c r="D470" s="206"/>
      <c r="E470" s="206"/>
      <c r="F470" s="424"/>
      <c r="J470" s="1"/>
    </row>
    <row r="471" spans="3:10">
      <c r="C471" s="30"/>
      <c r="D471" s="206"/>
      <c r="E471" s="206"/>
      <c r="F471" s="424"/>
      <c r="J471" s="1"/>
    </row>
    <row r="472" spans="3:10" ht="15" customHeight="1">
      <c r="C472" s="30"/>
      <c r="D472" s="206"/>
      <c r="E472" s="206"/>
      <c r="F472" s="424"/>
      <c r="J472" s="1"/>
    </row>
    <row r="473" spans="3:10" ht="26.25" customHeight="1">
      <c r="C473" s="30"/>
      <c r="D473" s="206"/>
      <c r="E473" s="206"/>
      <c r="F473" s="424"/>
      <c r="J473" s="1"/>
    </row>
    <row r="474" spans="3:10">
      <c r="C474" s="30"/>
      <c r="D474" s="206"/>
      <c r="E474" s="206"/>
      <c r="F474" s="424"/>
      <c r="J474" s="1"/>
    </row>
    <row r="475" spans="3:10">
      <c r="C475" s="30"/>
      <c r="D475" s="206"/>
      <c r="E475" s="206"/>
      <c r="F475" s="424"/>
      <c r="J475" s="1"/>
    </row>
    <row r="476" spans="3:10">
      <c r="C476" s="30"/>
      <c r="D476" s="206"/>
      <c r="E476" s="206"/>
      <c r="F476" s="424"/>
      <c r="J476" s="1"/>
    </row>
    <row r="477" spans="3:10">
      <c r="C477" s="30"/>
      <c r="D477" s="206"/>
      <c r="E477" s="206"/>
      <c r="F477" s="424"/>
      <c r="J477" s="1"/>
    </row>
    <row r="478" spans="3:10">
      <c r="C478" s="30"/>
      <c r="D478" s="206"/>
      <c r="E478" s="206"/>
      <c r="F478" s="424"/>
      <c r="J478" s="1"/>
    </row>
    <row r="479" spans="3:10">
      <c r="C479" s="30"/>
      <c r="D479" s="206"/>
      <c r="E479" s="206"/>
      <c r="F479" s="424"/>
      <c r="J479" s="1"/>
    </row>
    <row r="480" spans="3:10">
      <c r="C480" s="30"/>
      <c r="D480" s="206"/>
      <c r="E480" s="206"/>
      <c r="F480" s="424"/>
      <c r="J480" s="1"/>
    </row>
    <row r="481" spans="3:10">
      <c r="C481" s="30"/>
      <c r="D481" s="206"/>
      <c r="E481" s="206"/>
      <c r="F481" s="424"/>
      <c r="J481" s="1"/>
    </row>
    <row r="482" spans="3:10">
      <c r="C482" s="30"/>
      <c r="D482" s="206"/>
      <c r="E482" s="206"/>
      <c r="F482" s="424"/>
      <c r="J482" s="1"/>
    </row>
    <row r="483" spans="3:10">
      <c r="C483" s="30"/>
      <c r="D483" s="206"/>
      <c r="E483" s="206"/>
      <c r="F483" s="424"/>
      <c r="J483" s="1"/>
    </row>
    <row r="484" spans="3:10">
      <c r="C484" s="30"/>
      <c r="D484" s="206"/>
      <c r="E484" s="206"/>
      <c r="F484" s="424"/>
      <c r="J484" s="1"/>
    </row>
    <row r="485" spans="3:10">
      <c r="C485" s="30"/>
      <c r="D485" s="206"/>
      <c r="E485" s="206"/>
      <c r="F485" s="424"/>
      <c r="J485" s="1"/>
    </row>
    <row r="486" spans="3:10">
      <c r="C486" s="30"/>
      <c r="D486" s="206"/>
      <c r="E486" s="206"/>
      <c r="F486" s="424"/>
      <c r="J486" s="1"/>
    </row>
    <row r="487" spans="3:10">
      <c r="C487" s="30"/>
      <c r="D487" s="206"/>
      <c r="E487" s="206"/>
      <c r="F487" s="424"/>
      <c r="J487" s="1"/>
    </row>
    <row r="488" spans="3:10">
      <c r="C488" s="30"/>
      <c r="D488" s="206"/>
      <c r="E488" s="206"/>
      <c r="F488" s="424"/>
      <c r="J488" s="1"/>
    </row>
    <row r="489" spans="3:10">
      <c r="C489" s="30"/>
      <c r="D489" s="206"/>
      <c r="E489" s="206"/>
      <c r="F489" s="424"/>
      <c r="J489" s="1"/>
    </row>
    <row r="490" spans="3:10">
      <c r="C490" s="30"/>
      <c r="D490" s="206"/>
      <c r="E490" s="206"/>
      <c r="F490" s="424"/>
      <c r="J490" s="1"/>
    </row>
    <row r="491" spans="3:10">
      <c r="C491" s="30"/>
      <c r="D491" s="206"/>
      <c r="E491" s="206"/>
      <c r="F491" s="424"/>
      <c r="J491" s="1"/>
    </row>
    <row r="492" spans="3:10">
      <c r="C492" s="30"/>
      <c r="D492" s="206"/>
      <c r="E492" s="206"/>
      <c r="F492" s="424"/>
      <c r="J492" s="1"/>
    </row>
    <row r="493" spans="3:10">
      <c r="C493" s="30"/>
      <c r="D493" s="206"/>
      <c r="E493" s="206"/>
      <c r="F493" s="424"/>
      <c r="J493" s="1"/>
    </row>
    <row r="494" spans="3:10">
      <c r="C494" s="30"/>
      <c r="D494" s="206"/>
      <c r="E494" s="206"/>
      <c r="F494" s="424"/>
      <c r="J494" s="1"/>
    </row>
    <row r="495" spans="3:10">
      <c r="C495" s="30"/>
      <c r="D495" s="206"/>
      <c r="E495" s="206"/>
      <c r="F495" s="424"/>
      <c r="J495" s="1"/>
    </row>
    <row r="496" spans="3:10">
      <c r="C496" s="30"/>
      <c r="D496" s="206"/>
      <c r="E496" s="206"/>
      <c r="F496" s="424"/>
      <c r="J496" s="1"/>
    </row>
    <row r="497" spans="3:10">
      <c r="C497" s="30"/>
      <c r="D497" s="206"/>
      <c r="E497" s="206"/>
      <c r="F497" s="424"/>
      <c r="J497" s="1"/>
    </row>
    <row r="498" spans="3:10">
      <c r="C498" s="30"/>
      <c r="D498" s="206"/>
      <c r="E498" s="206"/>
      <c r="F498" s="424"/>
      <c r="J498" s="1"/>
    </row>
    <row r="499" spans="3:10">
      <c r="C499" s="30"/>
      <c r="D499" s="206"/>
      <c r="E499" s="206"/>
      <c r="F499" s="424"/>
      <c r="J499" s="1"/>
    </row>
    <row r="500" spans="3:10" ht="16.5" customHeight="1">
      <c r="C500" s="30"/>
      <c r="D500" s="206"/>
      <c r="E500" s="206"/>
      <c r="F500" s="424"/>
      <c r="J500" s="1"/>
    </row>
    <row r="501" spans="3:10">
      <c r="C501" s="30"/>
      <c r="D501" s="206"/>
      <c r="E501" s="206"/>
      <c r="F501" s="424"/>
      <c r="J501" s="1"/>
    </row>
    <row r="502" spans="3:10">
      <c r="C502" s="30"/>
      <c r="D502" s="206"/>
      <c r="E502" s="206"/>
      <c r="F502" s="424"/>
      <c r="J502" s="1"/>
    </row>
    <row r="503" spans="3:10">
      <c r="C503" s="30"/>
      <c r="D503" s="206"/>
      <c r="E503" s="206"/>
      <c r="F503" s="424"/>
      <c r="J503" s="1"/>
    </row>
    <row r="504" spans="3:10">
      <c r="C504" s="30"/>
      <c r="D504" s="206"/>
      <c r="E504" s="206"/>
      <c r="F504" s="424"/>
      <c r="J504" s="1"/>
    </row>
    <row r="505" spans="3:10">
      <c r="C505" s="30"/>
      <c r="D505" s="206"/>
      <c r="E505" s="206"/>
      <c r="F505" s="424"/>
      <c r="J505" s="1"/>
    </row>
    <row r="506" spans="3:10">
      <c r="C506" s="30"/>
      <c r="D506" s="206"/>
      <c r="E506" s="206"/>
      <c r="F506" s="424"/>
      <c r="J506" s="1"/>
    </row>
    <row r="507" spans="3:10">
      <c r="C507" s="30"/>
      <c r="D507" s="206"/>
      <c r="E507" s="206"/>
      <c r="F507" s="424"/>
      <c r="J507" s="1"/>
    </row>
    <row r="508" spans="3:10">
      <c r="C508" s="30"/>
      <c r="D508" s="206"/>
      <c r="E508" s="206"/>
      <c r="F508" s="424"/>
      <c r="J508" s="1"/>
    </row>
    <row r="509" spans="3:10">
      <c r="C509" s="30"/>
      <c r="D509" s="206"/>
      <c r="E509" s="206"/>
      <c r="F509" s="424"/>
      <c r="J509" s="1"/>
    </row>
    <row r="510" spans="3:10">
      <c r="C510" s="30"/>
      <c r="D510" s="206"/>
      <c r="E510" s="206"/>
      <c r="F510" s="424"/>
      <c r="J510" s="1"/>
    </row>
    <row r="511" spans="3:10">
      <c r="C511" s="30"/>
      <c r="D511" s="206"/>
      <c r="E511" s="206"/>
      <c r="F511" s="424"/>
      <c r="J511" s="1"/>
    </row>
    <row r="512" spans="3:10">
      <c r="C512" s="30"/>
      <c r="D512" s="206"/>
      <c r="E512" s="206"/>
      <c r="F512" s="424"/>
      <c r="J512" s="1"/>
    </row>
    <row r="513" spans="3:10">
      <c r="C513" s="30"/>
      <c r="D513" s="206"/>
      <c r="E513" s="206"/>
      <c r="F513" s="424"/>
      <c r="J513" s="1"/>
    </row>
    <row r="514" spans="3:10">
      <c r="C514" s="30"/>
      <c r="D514" s="206"/>
      <c r="E514" s="206"/>
      <c r="F514" s="424"/>
      <c r="J514" s="1"/>
    </row>
    <row r="515" spans="3:10">
      <c r="C515" s="30"/>
      <c r="D515" s="206"/>
      <c r="E515" s="206"/>
      <c r="F515" s="424"/>
      <c r="J515" s="1"/>
    </row>
    <row r="516" spans="3:10">
      <c r="C516" s="30"/>
      <c r="D516" s="206"/>
      <c r="E516" s="206"/>
      <c r="F516" s="424"/>
      <c r="J516" s="1"/>
    </row>
    <row r="517" spans="3:10">
      <c r="C517" s="30"/>
      <c r="D517" s="206"/>
      <c r="E517" s="206"/>
      <c r="F517" s="424"/>
      <c r="J517" s="1"/>
    </row>
    <row r="518" spans="3:10">
      <c r="C518" s="30"/>
      <c r="D518" s="206"/>
      <c r="E518" s="206"/>
      <c r="F518" s="424"/>
      <c r="J518" s="1"/>
    </row>
    <row r="519" spans="3:10">
      <c r="C519" s="30"/>
      <c r="D519" s="206"/>
      <c r="E519" s="206"/>
      <c r="F519" s="424"/>
      <c r="J519" s="1"/>
    </row>
    <row r="520" spans="3:10">
      <c r="C520" s="30"/>
      <c r="D520" s="206"/>
      <c r="E520" s="206"/>
      <c r="F520" s="424"/>
      <c r="J520" s="1"/>
    </row>
    <row r="521" spans="3:10">
      <c r="C521" s="30"/>
      <c r="D521" s="206"/>
      <c r="E521" s="206"/>
      <c r="F521" s="424"/>
      <c r="J521" s="1"/>
    </row>
    <row r="522" spans="3:10">
      <c r="C522" s="30"/>
      <c r="D522" s="206"/>
      <c r="E522" s="206"/>
      <c r="F522" s="424"/>
      <c r="J522" s="1"/>
    </row>
    <row r="523" spans="3:10">
      <c r="C523" s="30"/>
      <c r="D523" s="206"/>
      <c r="E523" s="206"/>
      <c r="F523" s="424"/>
      <c r="J523" s="1"/>
    </row>
    <row r="524" spans="3:10">
      <c r="C524" s="30"/>
      <c r="D524" s="206"/>
      <c r="E524" s="206"/>
      <c r="F524" s="424"/>
      <c r="J524" s="1"/>
    </row>
    <row r="525" spans="3:10">
      <c r="C525" s="30"/>
      <c r="D525" s="206"/>
      <c r="E525" s="206"/>
      <c r="F525" s="424"/>
      <c r="J525" s="1"/>
    </row>
    <row r="526" spans="3:10">
      <c r="C526" s="30"/>
      <c r="D526" s="206"/>
      <c r="E526" s="206"/>
      <c r="F526" s="424"/>
      <c r="J526" s="1"/>
    </row>
    <row r="527" spans="3:10" ht="53.25" customHeight="1">
      <c r="C527" s="30"/>
      <c r="D527" s="206"/>
      <c r="E527" s="206"/>
      <c r="F527" s="424"/>
      <c r="J527" s="1"/>
    </row>
    <row r="528" spans="3:10" ht="13.5" customHeight="1">
      <c r="C528" s="30"/>
      <c r="D528" s="206"/>
      <c r="E528" s="206"/>
      <c r="F528" s="424"/>
      <c r="J528" s="1"/>
    </row>
    <row r="529" spans="3:10">
      <c r="C529" s="30"/>
      <c r="D529" s="206"/>
      <c r="E529" s="206"/>
      <c r="F529" s="424"/>
      <c r="J529" s="1"/>
    </row>
    <row r="530" spans="3:10">
      <c r="C530" s="30"/>
      <c r="D530" s="206"/>
      <c r="E530" s="206"/>
      <c r="F530" s="424"/>
      <c r="J530" s="1"/>
    </row>
    <row r="531" spans="3:10" ht="66.75" customHeight="1">
      <c r="C531" s="30"/>
      <c r="D531" s="206"/>
      <c r="E531" s="206"/>
      <c r="F531" s="424"/>
      <c r="J531" s="1"/>
    </row>
    <row r="532" spans="3:10" ht="14.25" customHeight="1">
      <c r="C532" s="30"/>
      <c r="D532" s="206"/>
      <c r="E532" s="206"/>
      <c r="F532" s="424"/>
      <c r="J532" s="1"/>
    </row>
    <row r="533" spans="3:10">
      <c r="C533" s="30"/>
      <c r="D533" s="206"/>
      <c r="E533" s="206"/>
      <c r="F533" s="424"/>
      <c r="J533" s="1"/>
    </row>
    <row r="534" spans="3:10">
      <c r="C534" s="30"/>
      <c r="D534" s="206"/>
      <c r="E534" s="206"/>
      <c r="F534" s="424"/>
      <c r="J534" s="1"/>
    </row>
    <row r="535" spans="3:10">
      <c r="C535" s="30"/>
      <c r="D535" s="206"/>
      <c r="E535" s="206"/>
      <c r="F535" s="424"/>
      <c r="J535" s="1"/>
    </row>
    <row r="536" spans="3:10" ht="12.75" customHeight="1">
      <c r="C536" s="30"/>
      <c r="D536" s="206"/>
      <c r="E536" s="206"/>
      <c r="F536" s="424"/>
      <c r="J536" s="1"/>
    </row>
    <row r="537" spans="3:10">
      <c r="C537" s="30"/>
      <c r="D537" s="206"/>
      <c r="E537" s="206"/>
      <c r="F537" s="424"/>
      <c r="J537" s="1"/>
    </row>
    <row r="538" spans="3:10">
      <c r="C538" s="30"/>
      <c r="D538" s="206"/>
      <c r="E538" s="206"/>
      <c r="F538" s="424"/>
      <c r="J538" s="1"/>
    </row>
    <row r="539" spans="3:10">
      <c r="C539" s="30"/>
      <c r="D539" s="206"/>
      <c r="E539" s="206"/>
      <c r="F539" s="424"/>
      <c r="J539" s="1"/>
    </row>
    <row r="540" spans="3:10">
      <c r="C540" s="30"/>
      <c r="D540" s="206"/>
      <c r="E540" s="206"/>
      <c r="F540" s="424"/>
      <c r="J540" s="1"/>
    </row>
    <row r="541" spans="3:10">
      <c r="C541" s="30"/>
      <c r="D541" s="206"/>
      <c r="E541" s="206"/>
      <c r="F541" s="424"/>
      <c r="J541" s="1"/>
    </row>
    <row r="542" spans="3:10">
      <c r="C542" s="30"/>
      <c r="D542" s="206"/>
      <c r="E542" s="206"/>
      <c r="F542" s="424"/>
      <c r="J542" s="1"/>
    </row>
    <row r="543" spans="3:10">
      <c r="C543" s="30"/>
      <c r="D543" s="206"/>
      <c r="E543" s="206"/>
      <c r="F543" s="424"/>
      <c r="J543" s="1"/>
    </row>
    <row r="544" spans="3:10">
      <c r="C544" s="30"/>
      <c r="D544" s="206"/>
      <c r="E544" s="206"/>
      <c r="F544" s="424"/>
      <c r="J544" s="1"/>
    </row>
    <row r="545" spans="3:10">
      <c r="C545" s="30"/>
      <c r="D545" s="206"/>
      <c r="E545" s="206"/>
      <c r="F545" s="424"/>
      <c r="J545" s="1"/>
    </row>
    <row r="546" spans="3:10">
      <c r="C546" s="30"/>
      <c r="D546" s="206"/>
      <c r="E546" s="206"/>
      <c r="F546" s="424"/>
      <c r="J546" s="1"/>
    </row>
    <row r="547" spans="3:10">
      <c r="C547" s="30"/>
      <c r="D547" s="206"/>
      <c r="E547" s="206"/>
      <c r="F547" s="424"/>
      <c r="J547" s="1"/>
    </row>
    <row r="548" spans="3:10">
      <c r="C548" s="30"/>
      <c r="D548" s="206"/>
      <c r="E548" s="206"/>
      <c r="F548" s="424"/>
      <c r="J548" s="1"/>
    </row>
    <row r="549" spans="3:10">
      <c r="C549" s="30"/>
      <c r="D549" s="206"/>
      <c r="E549" s="206"/>
      <c r="F549" s="424"/>
      <c r="J549" s="1"/>
    </row>
    <row r="550" spans="3:10">
      <c r="C550" s="30"/>
      <c r="D550" s="206"/>
      <c r="E550" s="206"/>
      <c r="F550" s="424"/>
      <c r="J550" s="1"/>
    </row>
    <row r="551" spans="3:10">
      <c r="C551" s="30"/>
      <c r="D551" s="206"/>
      <c r="E551" s="221"/>
      <c r="F551" s="424"/>
      <c r="J551" s="1"/>
    </row>
    <row r="552" spans="3:10" ht="55.5" customHeight="1">
      <c r="C552" s="30"/>
      <c r="D552" s="206"/>
      <c r="E552" s="206"/>
      <c r="F552" s="424"/>
      <c r="J552" s="1"/>
    </row>
    <row r="553" spans="3:10">
      <c r="C553" s="30"/>
      <c r="D553" s="206"/>
      <c r="E553" s="206"/>
      <c r="F553" s="424"/>
      <c r="J553" s="1"/>
    </row>
    <row r="554" spans="3:10">
      <c r="C554" s="30"/>
      <c r="D554" s="206"/>
      <c r="E554" s="206"/>
      <c r="F554" s="424"/>
      <c r="J554" s="1"/>
    </row>
    <row r="555" spans="3:10">
      <c r="C555" s="30"/>
      <c r="D555" s="206"/>
      <c r="E555" s="206"/>
      <c r="F555" s="424"/>
      <c r="J555" s="1"/>
    </row>
    <row r="556" spans="3:10">
      <c r="C556" s="30"/>
      <c r="D556" s="206"/>
      <c r="E556" s="206"/>
      <c r="F556" s="424"/>
      <c r="J556" s="1"/>
    </row>
    <row r="557" spans="3:10">
      <c r="C557" s="30"/>
      <c r="D557" s="206"/>
      <c r="E557" s="206"/>
      <c r="F557" s="424"/>
      <c r="J557" s="1"/>
    </row>
    <row r="558" spans="3:10">
      <c r="C558" s="30"/>
      <c r="D558" s="206"/>
      <c r="E558" s="206"/>
      <c r="F558" s="424"/>
      <c r="J558" s="1"/>
    </row>
    <row r="559" spans="3:10" ht="12.75" customHeight="1">
      <c r="C559" s="30"/>
      <c r="D559" s="206"/>
      <c r="E559" s="206"/>
      <c r="F559" s="424"/>
      <c r="J559" s="1"/>
    </row>
    <row r="560" spans="3:10">
      <c r="C560" s="30"/>
      <c r="D560" s="206"/>
      <c r="E560" s="206"/>
      <c r="F560" s="424"/>
      <c r="J560" s="1"/>
    </row>
    <row r="561" spans="3:10">
      <c r="C561" s="30"/>
      <c r="D561" s="206"/>
      <c r="E561" s="206"/>
      <c r="F561" s="424"/>
      <c r="J561" s="1"/>
    </row>
    <row r="562" spans="3:10">
      <c r="C562" s="30"/>
      <c r="D562" s="206"/>
      <c r="E562" s="206"/>
      <c r="F562" s="424"/>
      <c r="J562" s="1"/>
    </row>
    <row r="563" spans="3:10">
      <c r="C563" s="30"/>
      <c r="D563" s="206"/>
      <c r="E563" s="206"/>
      <c r="F563" s="424"/>
      <c r="J563" s="1"/>
    </row>
    <row r="564" spans="3:10">
      <c r="C564" s="30"/>
      <c r="D564" s="206"/>
      <c r="E564" s="206"/>
      <c r="F564" s="424"/>
      <c r="J564" s="1"/>
    </row>
    <row r="565" spans="3:10">
      <c r="C565" s="30"/>
      <c r="D565" s="206"/>
      <c r="E565" s="206"/>
      <c r="F565" s="424"/>
      <c r="J565" s="1"/>
    </row>
    <row r="566" spans="3:10">
      <c r="C566" s="30"/>
      <c r="D566" s="206"/>
      <c r="E566" s="206"/>
      <c r="F566" s="424"/>
      <c r="J566" s="1"/>
    </row>
    <row r="567" spans="3:10">
      <c r="C567" s="30"/>
      <c r="D567" s="206"/>
      <c r="E567" s="206"/>
      <c r="F567" s="424"/>
      <c r="J567" s="1"/>
    </row>
    <row r="568" spans="3:10">
      <c r="C568" s="30"/>
      <c r="D568" s="206"/>
      <c r="E568" s="206"/>
      <c r="F568" s="424"/>
      <c r="J568" s="1"/>
    </row>
    <row r="569" spans="3:10">
      <c r="C569" s="30"/>
      <c r="D569" s="206"/>
      <c r="E569" s="206"/>
      <c r="F569" s="424"/>
      <c r="J569" s="1"/>
    </row>
    <row r="570" spans="3:10">
      <c r="C570" s="30"/>
      <c r="D570" s="206"/>
      <c r="E570" s="206"/>
      <c r="F570" s="424"/>
      <c r="J570" s="1"/>
    </row>
    <row r="571" spans="3:10">
      <c r="C571" s="30"/>
      <c r="D571" s="206"/>
      <c r="E571" s="206"/>
      <c r="F571" s="424"/>
      <c r="J571" s="1"/>
    </row>
    <row r="572" spans="3:10">
      <c r="C572" s="30"/>
      <c r="D572" s="206"/>
      <c r="E572" s="206"/>
      <c r="F572" s="424"/>
      <c r="J572" s="1"/>
    </row>
    <row r="573" spans="3:10">
      <c r="C573" s="30"/>
      <c r="D573" s="206"/>
      <c r="E573" s="206"/>
      <c r="F573" s="424"/>
      <c r="J573" s="1"/>
    </row>
    <row r="574" spans="3:10" ht="15.75" customHeight="1">
      <c r="C574" s="30"/>
      <c r="D574" s="206"/>
      <c r="E574" s="206"/>
      <c r="F574" s="424"/>
      <c r="J574" s="1"/>
    </row>
    <row r="575" spans="3:10">
      <c r="C575" s="30"/>
      <c r="D575" s="206"/>
      <c r="E575" s="206"/>
      <c r="F575" s="424"/>
      <c r="J575" s="1"/>
    </row>
    <row r="576" spans="3:10">
      <c r="C576" s="30"/>
      <c r="D576" s="206"/>
      <c r="E576" s="206"/>
      <c r="F576" s="424"/>
      <c r="J576" s="1"/>
    </row>
    <row r="577" spans="3:10" ht="13.5" customHeight="1">
      <c r="C577" s="30"/>
      <c r="D577" s="206"/>
      <c r="E577" s="206"/>
      <c r="F577" s="424"/>
      <c r="J577" s="1"/>
    </row>
    <row r="578" spans="3:10">
      <c r="C578" s="30"/>
      <c r="D578" s="206"/>
      <c r="E578" s="206"/>
      <c r="F578" s="424"/>
      <c r="J578" s="1"/>
    </row>
    <row r="579" spans="3:10">
      <c r="C579" s="30"/>
      <c r="D579" s="206"/>
      <c r="E579" s="206"/>
      <c r="F579" s="424"/>
      <c r="J579" s="1"/>
    </row>
    <row r="580" spans="3:10">
      <c r="C580" s="30"/>
      <c r="D580" s="206"/>
      <c r="E580" s="206"/>
      <c r="F580" s="424"/>
      <c r="J580" s="1"/>
    </row>
    <row r="581" spans="3:10">
      <c r="C581" s="30"/>
      <c r="D581" s="206"/>
      <c r="E581" s="206"/>
      <c r="F581" s="424"/>
      <c r="J581" s="1"/>
    </row>
    <row r="582" spans="3:10">
      <c r="C582" s="30"/>
      <c r="D582" s="206"/>
      <c r="E582" s="206"/>
      <c r="F582" s="424"/>
      <c r="J582" s="1"/>
    </row>
    <row r="583" spans="3:10">
      <c r="C583" s="30"/>
      <c r="D583" s="206"/>
      <c r="E583" s="206"/>
      <c r="F583" s="424"/>
      <c r="J583" s="1"/>
    </row>
    <row r="584" spans="3:10">
      <c r="C584" s="30"/>
      <c r="D584" s="206"/>
      <c r="E584" s="206"/>
      <c r="F584" s="424"/>
      <c r="J584" s="1"/>
    </row>
    <row r="585" spans="3:10">
      <c r="C585" s="30"/>
      <c r="D585" s="206"/>
      <c r="E585" s="206"/>
      <c r="F585" s="424"/>
      <c r="J585" s="1"/>
    </row>
    <row r="586" spans="3:10">
      <c r="C586" s="30"/>
      <c r="D586" s="206"/>
      <c r="E586" s="206"/>
      <c r="F586" s="424"/>
      <c r="J586" s="1"/>
    </row>
    <row r="587" spans="3:10">
      <c r="C587" s="30"/>
      <c r="D587" s="206"/>
      <c r="E587" s="206"/>
      <c r="F587" s="424"/>
      <c r="J587" s="1"/>
    </row>
    <row r="588" spans="3:10">
      <c r="C588" s="30"/>
      <c r="D588" s="206"/>
      <c r="E588" s="206"/>
      <c r="F588" s="424"/>
      <c r="J588" s="1"/>
    </row>
    <row r="589" spans="3:10">
      <c r="C589" s="30"/>
      <c r="D589" s="206"/>
      <c r="E589" s="206"/>
      <c r="F589" s="424"/>
      <c r="J589" s="1"/>
    </row>
    <row r="590" spans="3:10">
      <c r="C590" s="30"/>
      <c r="D590" s="206"/>
      <c r="E590" s="206"/>
      <c r="F590" s="424"/>
      <c r="J590" s="1"/>
    </row>
    <row r="591" spans="3:10">
      <c r="C591" s="30"/>
      <c r="D591" s="206"/>
      <c r="E591" s="206"/>
      <c r="F591" s="424"/>
      <c r="J591" s="1"/>
    </row>
    <row r="592" spans="3:10">
      <c r="C592" s="30"/>
      <c r="D592" s="206"/>
      <c r="E592" s="206"/>
      <c r="F592" s="424"/>
      <c r="J592" s="1"/>
    </row>
    <row r="593" spans="3:10">
      <c r="C593" s="30"/>
      <c r="D593" s="206"/>
      <c r="E593" s="206"/>
      <c r="F593" s="424"/>
      <c r="J593" s="1"/>
    </row>
    <row r="594" spans="3:10">
      <c r="C594" s="30"/>
      <c r="D594" s="206"/>
      <c r="E594" s="206"/>
      <c r="F594" s="424"/>
      <c r="J594" s="1"/>
    </row>
    <row r="595" spans="3:10">
      <c r="C595" s="30"/>
      <c r="D595" s="206"/>
      <c r="E595" s="206"/>
      <c r="F595" s="424"/>
      <c r="J595" s="1"/>
    </row>
    <row r="596" spans="3:10">
      <c r="C596" s="30"/>
      <c r="D596" s="206"/>
      <c r="E596" s="206"/>
      <c r="F596" s="424"/>
      <c r="J596" s="1"/>
    </row>
    <row r="597" spans="3:10">
      <c r="C597" s="30"/>
      <c r="D597" s="206"/>
      <c r="E597" s="206"/>
      <c r="F597" s="424"/>
      <c r="J597" s="1"/>
    </row>
    <row r="598" spans="3:10">
      <c r="C598" s="30"/>
      <c r="D598" s="206"/>
      <c r="E598" s="206"/>
      <c r="F598" s="424"/>
      <c r="J598" s="1"/>
    </row>
    <row r="599" spans="3:10">
      <c r="C599" s="30"/>
      <c r="D599" s="206"/>
      <c r="E599" s="206"/>
      <c r="F599" s="424"/>
      <c r="J599" s="1"/>
    </row>
    <row r="600" spans="3:10" ht="28.5" customHeight="1">
      <c r="C600" s="30"/>
      <c r="D600" s="206"/>
      <c r="E600" s="206"/>
      <c r="F600" s="424"/>
      <c r="J600" s="1"/>
    </row>
    <row r="601" spans="3:10" ht="15.75" customHeight="1">
      <c r="C601" s="30"/>
      <c r="D601" s="206"/>
      <c r="E601" s="206"/>
      <c r="F601" s="424"/>
      <c r="J601" s="1"/>
    </row>
    <row r="602" spans="3:10" ht="14.25" customHeight="1">
      <c r="C602" s="30"/>
      <c r="D602" s="206"/>
      <c r="E602" s="206"/>
      <c r="F602" s="424"/>
      <c r="J602" s="1"/>
    </row>
    <row r="603" spans="3:10">
      <c r="C603" s="30"/>
      <c r="D603" s="206"/>
      <c r="E603" s="206"/>
      <c r="F603" s="424"/>
      <c r="J603" s="1"/>
    </row>
    <row r="604" spans="3:10">
      <c r="C604" s="30"/>
      <c r="D604" s="206"/>
      <c r="E604" s="206"/>
      <c r="F604" s="424"/>
      <c r="J604" s="1"/>
    </row>
    <row r="605" spans="3:10">
      <c r="C605" s="30"/>
      <c r="D605" s="206"/>
      <c r="E605" s="206"/>
      <c r="F605" s="424"/>
      <c r="J605" s="1"/>
    </row>
    <row r="606" spans="3:10">
      <c r="C606" s="30"/>
      <c r="D606" s="206"/>
      <c r="E606" s="206"/>
      <c r="F606" s="424"/>
      <c r="J606" s="1"/>
    </row>
    <row r="607" spans="3:10">
      <c r="C607" s="30"/>
      <c r="D607" s="206"/>
      <c r="E607" s="206"/>
      <c r="F607" s="424"/>
      <c r="J607" s="1"/>
    </row>
    <row r="608" spans="3:10">
      <c r="C608" s="30"/>
      <c r="D608" s="206"/>
      <c r="E608" s="206"/>
      <c r="F608" s="424"/>
      <c r="J608" s="1"/>
    </row>
    <row r="609" spans="3:10">
      <c r="C609" s="30"/>
      <c r="D609" s="206"/>
      <c r="E609" s="206"/>
      <c r="F609" s="424"/>
      <c r="J609" s="1"/>
    </row>
    <row r="610" spans="3:10">
      <c r="C610" s="30"/>
      <c r="D610" s="206"/>
      <c r="E610" s="206"/>
      <c r="F610" s="424"/>
      <c r="J610" s="1"/>
    </row>
    <row r="611" spans="3:10">
      <c r="C611" s="30"/>
      <c r="D611" s="206"/>
      <c r="E611" s="206"/>
      <c r="F611" s="424"/>
      <c r="J611" s="1"/>
    </row>
    <row r="612" spans="3:10">
      <c r="C612" s="30"/>
      <c r="D612" s="206"/>
      <c r="E612" s="206"/>
      <c r="F612" s="424"/>
      <c r="J612" s="1"/>
    </row>
    <row r="613" spans="3:10">
      <c r="C613" s="30"/>
      <c r="D613" s="206"/>
      <c r="E613" s="206"/>
      <c r="F613" s="424"/>
      <c r="J613" s="1"/>
    </row>
    <row r="614" spans="3:10">
      <c r="C614" s="30"/>
      <c r="D614" s="206"/>
      <c r="E614" s="206"/>
      <c r="F614" s="424"/>
      <c r="J614" s="1"/>
    </row>
    <row r="615" spans="3:10">
      <c r="C615" s="30"/>
      <c r="D615" s="206"/>
      <c r="E615" s="206"/>
      <c r="F615" s="424"/>
      <c r="J615" s="1"/>
    </row>
    <row r="616" spans="3:10">
      <c r="C616" s="30"/>
      <c r="D616" s="206"/>
      <c r="E616" s="206"/>
      <c r="F616" s="424"/>
      <c r="J616" s="1"/>
    </row>
    <row r="617" spans="3:10">
      <c r="C617" s="30"/>
      <c r="D617" s="206"/>
      <c r="E617" s="206"/>
      <c r="F617" s="424"/>
      <c r="J617" s="1"/>
    </row>
    <row r="618" spans="3:10">
      <c r="C618" s="30"/>
      <c r="D618" s="206"/>
      <c r="E618" s="206"/>
      <c r="F618" s="424"/>
      <c r="J618" s="1"/>
    </row>
    <row r="619" spans="3:10">
      <c r="C619" s="30"/>
      <c r="D619" s="206"/>
      <c r="E619" s="206"/>
      <c r="F619" s="424"/>
      <c r="J619" s="1"/>
    </row>
    <row r="620" spans="3:10">
      <c r="C620" s="30"/>
      <c r="D620" s="206"/>
      <c r="E620" s="206"/>
      <c r="F620" s="424"/>
      <c r="J620" s="1"/>
    </row>
    <row r="621" spans="3:10">
      <c r="C621" s="30"/>
      <c r="D621" s="206"/>
      <c r="E621" s="206"/>
      <c r="F621" s="424"/>
      <c r="J621" s="1"/>
    </row>
    <row r="622" spans="3:10">
      <c r="C622" s="30"/>
      <c r="D622" s="206"/>
      <c r="E622" s="206"/>
      <c r="F622" s="424"/>
      <c r="J622" s="1"/>
    </row>
    <row r="623" spans="3:10" ht="15" customHeight="1">
      <c r="C623" s="30"/>
      <c r="D623" s="206"/>
      <c r="E623" s="206"/>
      <c r="F623" s="424"/>
      <c r="J623" s="1"/>
    </row>
    <row r="624" spans="3:10" ht="12.75" customHeight="1">
      <c r="C624" s="30"/>
      <c r="D624" s="206"/>
      <c r="E624" s="206"/>
      <c r="F624" s="424"/>
      <c r="J624" s="1"/>
    </row>
    <row r="625" spans="3:10" ht="14.25" customHeight="1">
      <c r="C625" s="30"/>
      <c r="D625" s="206"/>
      <c r="E625" s="206"/>
      <c r="F625" s="424"/>
      <c r="J625" s="1"/>
    </row>
    <row r="626" spans="3:10" ht="13.5" customHeight="1">
      <c r="C626" s="30"/>
      <c r="D626" s="206"/>
      <c r="E626" s="206"/>
      <c r="F626" s="424"/>
      <c r="J626" s="1"/>
    </row>
    <row r="627" spans="3:10" ht="12.75" customHeight="1">
      <c r="C627" s="30"/>
      <c r="D627" s="206"/>
      <c r="E627" s="206"/>
      <c r="F627" s="424"/>
      <c r="J627" s="1"/>
    </row>
    <row r="628" spans="3:10" ht="13.5" customHeight="1">
      <c r="C628" s="30"/>
      <c r="D628" s="206"/>
      <c r="E628" s="206"/>
      <c r="F628" s="424"/>
      <c r="J628" s="1"/>
    </row>
    <row r="629" spans="3:10">
      <c r="C629" s="30"/>
      <c r="D629" s="206"/>
      <c r="E629" s="206"/>
      <c r="F629" s="424"/>
      <c r="J629" s="1"/>
    </row>
    <row r="630" spans="3:10" ht="15.75" customHeight="1">
      <c r="C630" s="30"/>
      <c r="D630" s="206"/>
      <c r="E630" s="206"/>
      <c r="F630" s="424"/>
      <c r="J630" s="1"/>
    </row>
    <row r="631" spans="3:10">
      <c r="C631" s="30"/>
      <c r="D631" s="206"/>
      <c r="E631" s="206"/>
      <c r="F631" s="424"/>
      <c r="J631" s="1"/>
    </row>
    <row r="632" spans="3:10">
      <c r="C632" s="30"/>
      <c r="D632" s="206"/>
      <c r="E632" s="206"/>
      <c r="F632" s="424"/>
      <c r="J632" s="1"/>
    </row>
    <row r="633" spans="3:10">
      <c r="C633" s="30"/>
      <c r="D633" s="206"/>
      <c r="E633" s="206"/>
      <c r="F633" s="424"/>
      <c r="J633" s="1"/>
    </row>
    <row r="634" spans="3:10">
      <c r="C634" s="30"/>
      <c r="D634" s="206"/>
      <c r="E634" s="206"/>
      <c r="F634" s="424"/>
      <c r="J634" s="1"/>
    </row>
    <row r="635" spans="3:10">
      <c r="C635" s="30"/>
      <c r="D635" s="206"/>
      <c r="E635" s="206"/>
      <c r="F635" s="424"/>
      <c r="J635" s="1"/>
    </row>
    <row r="636" spans="3:10">
      <c r="C636" s="30"/>
      <c r="D636" s="206"/>
      <c r="E636" s="206"/>
      <c r="F636" s="424"/>
      <c r="J636" s="1"/>
    </row>
    <row r="637" spans="3:10">
      <c r="C637" s="30"/>
      <c r="D637" s="206"/>
      <c r="E637" s="206"/>
      <c r="F637" s="424"/>
      <c r="J637" s="1"/>
    </row>
    <row r="638" spans="3:10" ht="13.5" customHeight="1">
      <c r="C638" s="30"/>
      <c r="D638" s="206"/>
      <c r="E638" s="206"/>
      <c r="F638" s="424"/>
      <c r="J638" s="1"/>
    </row>
    <row r="639" spans="3:10">
      <c r="C639" s="30"/>
      <c r="D639" s="206"/>
      <c r="E639" s="206"/>
      <c r="F639" s="424"/>
      <c r="J639" s="1"/>
    </row>
    <row r="640" spans="3:10">
      <c r="C640" s="30"/>
      <c r="D640" s="206"/>
      <c r="E640" s="206"/>
      <c r="F640" s="424"/>
      <c r="J640" s="1"/>
    </row>
    <row r="641" spans="3:10">
      <c r="C641" s="30"/>
      <c r="D641" s="206"/>
      <c r="E641" s="206"/>
      <c r="F641" s="424"/>
      <c r="J641" s="1"/>
    </row>
    <row r="642" spans="3:10">
      <c r="C642" s="30"/>
      <c r="D642" s="206"/>
      <c r="E642" s="206"/>
      <c r="F642" s="424"/>
      <c r="J642" s="1"/>
    </row>
    <row r="643" spans="3:10">
      <c r="C643" s="30"/>
      <c r="D643" s="206"/>
      <c r="E643" s="206"/>
      <c r="F643" s="424"/>
      <c r="J643" s="1"/>
    </row>
    <row r="644" spans="3:10">
      <c r="C644" s="30"/>
      <c r="D644" s="206"/>
      <c r="E644" s="206"/>
      <c r="F644" s="424"/>
      <c r="J644" s="1"/>
    </row>
    <row r="645" spans="3:10">
      <c r="C645" s="30"/>
      <c r="D645" s="206"/>
      <c r="E645" s="206"/>
      <c r="F645" s="424"/>
      <c r="J645" s="1"/>
    </row>
    <row r="646" spans="3:10" ht="12.75" customHeight="1">
      <c r="C646" s="30"/>
      <c r="D646" s="206"/>
      <c r="E646" s="206"/>
      <c r="F646" s="424"/>
      <c r="J646" s="1"/>
    </row>
    <row r="647" spans="3:10" ht="14.25" customHeight="1">
      <c r="C647" s="30"/>
      <c r="D647" s="206"/>
      <c r="E647" s="206"/>
      <c r="F647" s="424"/>
      <c r="J647" s="1"/>
    </row>
    <row r="648" spans="3:10">
      <c r="C648" s="30"/>
      <c r="D648" s="206"/>
      <c r="E648" s="206"/>
      <c r="F648" s="424"/>
      <c r="J648" s="1"/>
    </row>
    <row r="649" spans="3:10">
      <c r="C649" s="30"/>
      <c r="D649" s="206"/>
      <c r="E649" s="206"/>
      <c r="F649" s="424"/>
      <c r="J649" s="1"/>
    </row>
    <row r="650" spans="3:10" ht="13.5" customHeight="1">
      <c r="C650" s="30"/>
      <c r="D650" s="206"/>
      <c r="E650" s="206"/>
      <c r="F650" s="424"/>
      <c r="J650" s="1"/>
    </row>
    <row r="651" spans="3:10" ht="14.25" customHeight="1">
      <c r="C651" s="30"/>
      <c r="D651" s="206"/>
      <c r="E651" s="206"/>
      <c r="F651" s="424"/>
      <c r="J651" s="1"/>
    </row>
    <row r="652" spans="3:10" ht="13.5" customHeight="1">
      <c r="C652" s="30"/>
      <c r="D652" s="206"/>
      <c r="E652" s="206"/>
      <c r="F652" s="424"/>
      <c r="J652" s="1"/>
    </row>
    <row r="653" spans="3:10" ht="13.5" customHeight="1">
      <c r="C653" s="30"/>
      <c r="D653" s="206"/>
      <c r="E653" s="206"/>
      <c r="F653" s="424"/>
      <c r="J653" s="1"/>
    </row>
    <row r="654" spans="3:10">
      <c r="C654" s="30"/>
      <c r="D654" s="206"/>
      <c r="E654" s="206"/>
      <c r="F654" s="424"/>
      <c r="J654" s="1"/>
    </row>
    <row r="655" spans="3:10" ht="11.25" customHeight="1">
      <c r="C655" s="30"/>
      <c r="D655" s="206"/>
      <c r="E655" s="206"/>
      <c r="F655" s="424"/>
      <c r="J655" s="1"/>
    </row>
    <row r="656" spans="3:10">
      <c r="C656" s="30"/>
      <c r="D656" s="206"/>
      <c r="E656" s="206"/>
      <c r="F656" s="424"/>
      <c r="J656" s="1"/>
    </row>
    <row r="657" spans="3:10">
      <c r="C657" s="30"/>
      <c r="D657" s="206"/>
      <c r="E657" s="206"/>
      <c r="F657" s="424"/>
      <c r="J657" s="1"/>
    </row>
    <row r="658" spans="3:10" ht="13.5" customHeight="1">
      <c r="C658" s="30"/>
      <c r="D658" s="206"/>
      <c r="E658" s="206"/>
      <c r="F658" s="424"/>
      <c r="J658" s="1"/>
    </row>
    <row r="659" spans="3:10">
      <c r="C659" s="30"/>
      <c r="D659" s="206"/>
      <c r="E659" s="206"/>
      <c r="F659" s="424"/>
      <c r="J659" s="1"/>
    </row>
    <row r="660" spans="3:10">
      <c r="C660" s="30"/>
      <c r="D660" s="206"/>
      <c r="E660" s="206"/>
      <c r="F660" s="424"/>
      <c r="J660" s="1"/>
    </row>
    <row r="661" spans="3:10">
      <c r="C661" s="30"/>
      <c r="D661" s="206"/>
      <c r="E661" s="206"/>
      <c r="F661" s="424"/>
      <c r="J661" s="1"/>
    </row>
    <row r="662" spans="3:10">
      <c r="C662" s="30"/>
      <c r="D662" s="206"/>
      <c r="E662" s="206"/>
      <c r="F662" s="424"/>
      <c r="J662" s="1"/>
    </row>
    <row r="663" spans="3:10">
      <c r="C663" s="30"/>
      <c r="D663" s="206"/>
      <c r="E663" s="206"/>
      <c r="F663" s="424"/>
      <c r="J663" s="1"/>
    </row>
    <row r="664" spans="3:10">
      <c r="C664" s="30"/>
      <c r="D664" s="206"/>
      <c r="E664" s="206"/>
      <c r="F664" s="424"/>
      <c r="J664" s="1"/>
    </row>
    <row r="665" spans="3:10">
      <c r="C665" s="30"/>
      <c r="D665" s="206"/>
      <c r="E665" s="206"/>
      <c r="F665" s="424"/>
      <c r="J665" s="1"/>
    </row>
    <row r="666" spans="3:10">
      <c r="C666" s="30"/>
      <c r="D666" s="206"/>
      <c r="E666" s="206"/>
      <c r="F666" s="424"/>
      <c r="J666" s="1"/>
    </row>
    <row r="667" spans="3:10">
      <c r="C667" s="30"/>
      <c r="D667" s="206"/>
      <c r="E667" s="206"/>
      <c r="F667" s="424"/>
      <c r="J667" s="1"/>
    </row>
    <row r="668" spans="3:10">
      <c r="C668" s="30"/>
      <c r="D668" s="206"/>
      <c r="E668" s="206"/>
      <c r="F668" s="424"/>
      <c r="J668" s="1"/>
    </row>
    <row r="669" spans="3:10" ht="12" customHeight="1">
      <c r="C669" s="30"/>
      <c r="D669" s="206"/>
      <c r="E669" s="206"/>
      <c r="F669" s="424"/>
      <c r="J669" s="1"/>
    </row>
    <row r="670" spans="3:10" ht="145.5" customHeight="1">
      <c r="C670" s="30"/>
      <c r="D670" s="206"/>
      <c r="E670" s="206"/>
      <c r="F670" s="424"/>
      <c r="J670" s="1"/>
    </row>
    <row r="671" spans="3:10">
      <c r="C671" s="30"/>
      <c r="D671" s="206"/>
      <c r="E671" s="206"/>
      <c r="F671" s="424"/>
      <c r="J671" s="1"/>
    </row>
    <row r="672" spans="3:10">
      <c r="C672" s="30"/>
      <c r="D672" s="206"/>
      <c r="E672" s="206"/>
      <c r="F672" s="424"/>
      <c r="J672" s="1"/>
    </row>
    <row r="673" spans="3:10" ht="12" customHeight="1">
      <c r="C673" s="30"/>
      <c r="D673" s="206"/>
      <c r="E673" s="206"/>
      <c r="F673" s="424"/>
      <c r="J673" s="1"/>
    </row>
    <row r="674" spans="3:10">
      <c r="C674" s="30"/>
      <c r="D674" s="206"/>
      <c r="E674" s="206"/>
      <c r="F674" s="424"/>
      <c r="J674" s="1"/>
    </row>
    <row r="675" spans="3:10">
      <c r="C675" s="30"/>
      <c r="D675" s="206"/>
      <c r="E675" s="206"/>
      <c r="F675" s="424"/>
      <c r="J675" s="1"/>
    </row>
    <row r="676" spans="3:10">
      <c r="C676" s="30"/>
      <c r="D676" s="206"/>
      <c r="E676" s="206"/>
      <c r="F676" s="424"/>
      <c r="J676" s="1"/>
    </row>
    <row r="677" spans="3:10">
      <c r="C677" s="30"/>
      <c r="D677" s="206"/>
      <c r="E677" s="206"/>
      <c r="F677" s="424"/>
      <c r="J677" s="1"/>
    </row>
    <row r="678" spans="3:10">
      <c r="C678" s="30"/>
      <c r="D678" s="206"/>
      <c r="E678" s="206"/>
      <c r="F678" s="424"/>
      <c r="J678" s="1"/>
    </row>
    <row r="679" spans="3:10" ht="11.25" customHeight="1">
      <c r="C679" s="30"/>
      <c r="D679" s="206"/>
      <c r="E679" s="206"/>
      <c r="F679" s="424"/>
      <c r="J679" s="1"/>
    </row>
    <row r="680" spans="3:10">
      <c r="C680" s="30"/>
      <c r="D680" s="206"/>
      <c r="E680" s="206"/>
      <c r="F680" s="424"/>
      <c r="J680" s="1"/>
    </row>
    <row r="681" spans="3:10">
      <c r="C681" s="30"/>
      <c r="D681" s="206"/>
      <c r="E681" s="206"/>
      <c r="F681" s="424"/>
      <c r="J681" s="1"/>
    </row>
    <row r="682" spans="3:10">
      <c r="C682" s="30"/>
      <c r="D682" s="206"/>
      <c r="E682" s="206"/>
      <c r="F682" s="424"/>
      <c r="J682" s="1"/>
    </row>
    <row r="683" spans="3:10">
      <c r="C683" s="30"/>
      <c r="D683" s="206"/>
      <c r="E683" s="206"/>
      <c r="F683" s="424"/>
      <c r="J683" s="1"/>
    </row>
    <row r="684" spans="3:10">
      <c r="C684" s="30"/>
      <c r="D684" s="206"/>
      <c r="E684" s="206"/>
      <c r="F684" s="424"/>
      <c r="J684" s="1"/>
    </row>
    <row r="685" spans="3:10">
      <c r="C685" s="30"/>
      <c r="D685" s="206"/>
      <c r="E685" s="206"/>
      <c r="F685" s="424"/>
      <c r="J685" s="1"/>
    </row>
    <row r="686" spans="3:10" ht="12.75" customHeight="1">
      <c r="C686" s="30"/>
      <c r="D686" s="206"/>
      <c r="E686" s="206"/>
      <c r="F686" s="424"/>
      <c r="J686" s="1"/>
    </row>
    <row r="687" spans="3:10" ht="13.5" customHeight="1">
      <c r="C687" s="30"/>
      <c r="D687" s="206"/>
      <c r="E687" s="206"/>
      <c r="F687" s="424"/>
      <c r="J687" s="1"/>
    </row>
    <row r="688" spans="3:10" ht="12.75" customHeight="1">
      <c r="C688" s="30"/>
      <c r="D688" s="206"/>
      <c r="E688" s="206"/>
      <c r="F688" s="424"/>
      <c r="J688" s="1"/>
    </row>
    <row r="689" spans="3:10">
      <c r="C689" s="30"/>
      <c r="D689" s="206"/>
      <c r="E689" s="206"/>
      <c r="F689" s="424"/>
      <c r="J689" s="1"/>
    </row>
    <row r="690" spans="3:10" ht="12.75" customHeight="1">
      <c r="C690" s="30"/>
      <c r="D690" s="206"/>
      <c r="E690" s="206"/>
      <c r="F690" s="424"/>
      <c r="J690" s="1"/>
    </row>
    <row r="691" spans="3:10" ht="15" customHeight="1">
      <c r="C691" s="30"/>
      <c r="D691" s="206"/>
      <c r="E691" s="206"/>
      <c r="F691" s="424"/>
      <c r="J691" s="1"/>
    </row>
    <row r="692" spans="3:10">
      <c r="C692" s="30"/>
      <c r="D692" s="206"/>
      <c r="E692" s="206"/>
      <c r="F692" s="424"/>
      <c r="J692" s="1"/>
    </row>
    <row r="693" spans="3:10" ht="28.5" customHeight="1">
      <c r="C693" s="30"/>
      <c r="D693" s="206"/>
      <c r="E693" s="206"/>
      <c r="F693" s="424"/>
      <c r="J693" s="1"/>
    </row>
    <row r="694" spans="3:10" ht="14.25" customHeight="1">
      <c r="C694" s="30"/>
      <c r="D694" s="206"/>
      <c r="E694" s="206"/>
      <c r="F694" s="424"/>
      <c r="J694" s="1"/>
    </row>
    <row r="695" spans="3:10" ht="27" customHeight="1">
      <c r="C695" s="30"/>
      <c r="D695" s="206"/>
      <c r="E695" s="206"/>
      <c r="F695" s="424"/>
      <c r="J695" s="1"/>
    </row>
    <row r="696" spans="3:10">
      <c r="C696" s="30"/>
      <c r="D696" s="206"/>
      <c r="E696" s="206"/>
      <c r="F696" s="424"/>
      <c r="J696" s="1"/>
    </row>
    <row r="697" spans="3:10">
      <c r="C697" s="30"/>
      <c r="D697" s="206"/>
      <c r="E697" s="206"/>
      <c r="F697" s="424"/>
      <c r="J697" s="1"/>
    </row>
    <row r="698" spans="3:10" ht="53.25" customHeight="1">
      <c r="C698" s="30"/>
      <c r="D698" s="206"/>
      <c r="E698" s="206"/>
      <c r="F698" s="424"/>
      <c r="J698" s="1"/>
    </row>
    <row r="699" spans="3:10">
      <c r="C699" s="30"/>
      <c r="D699" s="206"/>
      <c r="E699" s="206"/>
      <c r="F699" s="424"/>
      <c r="J699" s="1"/>
    </row>
    <row r="700" spans="3:10">
      <c r="C700" s="30"/>
      <c r="D700" s="206"/>
      <c r="E700" s="206"/>
      <c r="F700" s="424"/>
      <c r="J700" s="1"/>
    </row>
    <row r="701" spans="3:10">
      <c r="C701" s="30"/>
      <c r="D701" s="206"/>
      <c r="E701" s="206"/>
      <c r="F701" s="424"/>
      <c r="J701" s="1"/>
    </row>
    <row r="702" spans="3:10">
      <c r="C702" s="30"/>
      <c r="D702" s="206"/>
      <c r="E702" s="206"/>
      <c r="F702" s="424"/>
      <c r="J702" s="1"/>
    </row>
    <row r="703" spans="3:10">
      <c r="C703" s="30"/>
      <c r="D703" s="206"/>
      <c r="E703" s="206"/>
      <c r="F703" s="424"/>
      <c r="J703" s="1"/>
    </row>
    <row r="704" spans="3:10">
      <c r="C704" s="30"/>
      <c r="D704" s="206"/>
      <c r="E704" s="206"/>
      <c r="F704" s="424"/>
      <c r="J704" s="1"/>
    </row>
    <row r="705" spans="3:10">
      <c r="C705" s="30"/>
      <c r="D705" s="206"/>
      <c r="E705" s="206"/>
      <c r="F705" s="424"/>
      <c r="J705" s="1"/>
    </row>
    <row r="706" spans="3:10">
      <c r="C706" s="30"/>
      <c r="D706" s="206"/>
      <c r="E706" s="206"/>
      <c r="F706" s="424"/>
      <c r="J706" s="1"/>
    </row>
    <row r="707" spans="3:10">
      <c r="C707" s="30"/>
      <c r="D707" s="206"/>
      <c r="E707" s="206"/>
      <c r="F707" s="424"/>
      <c r="J707" s="1"/>
    </row>
    <row r="708" spans="3:10">
      <c r="C708" s="30"/>
      <c r="D708" s="206"/>
      <c r="E708" s="206"/>
      <c r="F708" s="424"/>
      <c r="J708" s="1"/>
    </row>
    <row r="709" spans="3:10">
      <c r="C709" s="30"/>
      <c r="D709" s="206"/>
      <c r="E709" s="206"/>
      <c r="F709" s="424"/>
      <c r="J709" s="1"/>
    </row>
    <row r="710" spans="3:10">
      <c r="C710" s="30"/>
      <c r="D710" s="206"/>
      <c r="E710" s="206"/>
      <c r="F710" s="424"/>
      <c r="J710" s="1"/>
    </row>
    <row r="711" spans="3:10">
      <c r="C711" s="30"/>
      <c r="D711" s="206"/>
      <c r="E711" s="206"/>
      <c r="F711" s="424"/>
      <c r="J711" s="1"/>
    </row>
    <row r="712" spans="3:10">
      <c r="C712" s="30"/>
      <c r="D712" s="206"/>
      <c r="E712" s="206"/>
      <c r="F712" s="424"/>
      <c r="J712" s="1"/>
    </row>
    <row r="713" spans="3:10">
      <c r="C713" s="30"/>
      <c r="D713" s="206"/>
      <c r="E713" s="206"/>
      <c r="F713" s="424"/>
      <c r="J713" s="1"/>
    </row>
    <row r="714" spans="3:10">
      <c r="C714" s="30"/>
      <c r="D714" s="206"/>
      <c r="E714" s="206"/>
      <c r="F714" s="424"/>
      <c r="J714" s="1"/>
    </row>
    <row r="715" spans="3:10">
      <c r="C715" s="30"/>
      <c r="D715" s="206"/>
      <c r="E715" s="206"/>
      <c r="F715" s="424"/>
      <c r="J715" s="1"/>
    </row>
    <row r="716" spans="3:10">
      <c r="C716" s="30"/>
      <c r="D716" s="206"/>
      <c r="E716" s="206"/>
      <c r="F716" s="424"/>
      <c r="J716" s="1"/>
    </row>
    <row r="717" spans="3:10">
      <c r="C717" s="30"/>
      <c r="D717" s="206"/>
      <c r="E717" s="206"/>
      <c r="F717" s="424"/>
      <c r="J717" s="1"/>
    </row>
    <row r="718" spans="3:10" ht="15" customHeight="1">
      <c r="C718" s="30"/>
      <c r="D718" s="206"/>
      <c r="E718" s="206"/>
      <c r="F718" s="424"/>
      <c r="J718" s="1"/>
    </row>
    <row r="719" spans="3:10">
      <c r="C719" s="30"/>
      <c r="D719" s="206"/>
      <c r="E719" s="206"/>
      <c r="F719" s="424"/>
      <c r="J719" s="1"/>
    </row>
    <row r="720" spans="3:10">
      <c r="C720" s="30"/>
      <c r="D720" s="206"/>
      <c r="E720" s="206"/>
      <c r="F720" s="424"/>
      <c r="J720" s="1"/>
    </row>
    <row r="721" spans="3:10">
      <c r="C721" s="30"/>
      <c r="D721" s="206"/>
      <c r="E721" s="206"/>
      <c r="F721" s="424"/>
      <c r="J721" s="1"/>
    </row>
    <row r="722" spans="3:10">
      <c r="C722" s="30"/>
      <c r="D722" s="206"/>
      <c r="E722" s="206"/>
      <c r="F722" s="424"/>
      <c r="J722" s="1"/>
    </row>
    <row r="723" spans="3:10">
      <c r="C723" s="30"/>
      <c r="D723" s="206"/>
      <c r="E723" s="206"/>
      <c r="F723" s="424"/>
      <c r="J723" s="1"/>
    </row>
    <row r="724" spans="3:10">
      <c r="C724" s="30"/>
      <c r="D724" s="206"/>
      <c r="E724" s="206"/>
      <c r="F724" s="424"/>
      <c r="J724" s="1"/>
    </row>
    <row r="725" spans="3:10">
      <c r="C725" s="30"/>
      <c r="D725" s="206"/>
      <c r="E725" s="206"/>
      <c r="F725" s="424"/>
      <c r="J725" s="1"/>
    </row>
    <row r="726" spans="3:10">
      <c r="C726" s="30"/>
      <c r="D726" s="206"/>
      <c r="E726" s="206"/>
      <c r="F726" s="424"/>
      <c r="J726" s="1"/>
    </row>
    <row r="727" spans="3:10" ht="12" customHeight="1">
      <c r="C727" s="30"/>
      <c r="D727" s="206"/>
      <c r="E727" s="206"/>
      <c r="F727" s="424"/>
      <c r="J727" s="1"/>
    </row>
    <row r="728" spans="3:10" ht="12" customHeight="1">
      <c r="C728" s="30"/>
      <c r="D728" s="206"/>
      <c r="E728" s="206"/>
      <c r="F728" s="424"/>
      <c r="J728" s="1"/>
    </row>
    <row r="729" spans="3:10" ht="12" customHeight="1">
      <c r="C729" s="30"/>
      <c r="D729" s="206"/>
      <c r="E729" s="206"/>
      <c r="F729" s="424"/>
      <c r="J729" s="1"/>
    </row>
    <row r="730" spans="3:10" ht="14.25" customHeight="1">
      <c r="C730" s="30"/>
      <c r="D730" s="206"/>
      <c r="E730" s="206"/>
      <c r="F730" s="424"/>
      <c r="J730" s="1"/>
    </row>
    <row r="731" spans="3:10" ht="14.25" customHeight="1">
      <c r="C731" s="30"/>
      <c r="D731" s="206"/>
      <c r="E731" s="206"/>
      <c r="F731" s="424"/>
      <c r="J731" s="1"/>
    </row>
    <row r="732" spans="3:10" ht="52.5" customHeight="1">
      <c r="C732" s="30"/>
      <c r="D732" s="206"/>
      <c r="E732" s="206"/>
      <c r="F732" s="424"/>
      <c r="J732" s="1"/>
    </row>
    <row r="733" spans="3:10">
      <c r="C733" s="30"/>
      <c r="D733" s="206"/>
      <c r="E733" s="206"/>
      <c r="F733" s="424"/>
      <c r="J733" s="1"/>
    </row>
    <row r="734" spans="3:10">
      <c r="C734" s="30"/>
      <c r="D734" s="206"/>
      <c r="E734" s="206"/>
      <c r="F734" s="424"/>
      <c r="J734" s="1"/>
    </row>
    <row r="735" spans="3:10" ht="12.75" customHeight="1">
      <c r="C735" s="30"/>
      <c r="D735" s="206"/>
      <c r="E735" s="206"/>
      <c r="F735" s="424"/>
      <c r="J735" s="1"/>
    </row>
    <row r="736" spans="3:10" ht="12.75" customHeight="1">
      <c r="C736" s="30"/>
      <c r="D736" s="206"/>
      <c r="E736" s="206"/>
      <c r="F736" s="424"/>
      <c r="J736" s="1"/>
    </row>
    <row r="737" spans="3:10">
      <c r="C737" s="30"/>
      <c r="D737" s="206"/>
      <c r="E737" s="206"/>
      <c r="F737" s="424"/>
      <c r="J737" s="1"/>
    </row>
    <row r="738" spans="3:10" ht="25.5" customHeight="1">
      <c r="C738" s="30"/>
      <c r="D738" s="206"/>
      <c r="E738" s="206"/>
      <c r="F738" s="424"/>
      <c r="J738" s="1"/>
    </row>
    <row r="739" spans="3:10" ht="63" customHeight="1">
      <c r="C739" s="30"/>
      <c r="D739" s="206"/>
      <c r="E739" s="206"/>
      <c r="F739" s="424"/>
      <c r="J739" s="1"/>
    </row>
    <row r="740" spans="3:10" ht="13.5" customHeight="1">
      <c r="C740" s="30"/>
      <c r="D740" s="206"/>
      <c r="E740" s="206"/>
      <c r="F740" s="424"/>
      <c r="J740" s="1"/>
    </row>
    <row r="741" spans="3:10" ht="13.5" customHeight="1">
      <c r="C741" s="30"/>
      <c r="D741" s="206"/>
      <c r="E741" s="206"/>
      <c r="F741" s="424"/>
      <c r="J741" s="1"/>
    </row>
    <row r="742" spans="3:10">
      <c r="C742" s="30"/>
      <c r="D742" s="206"/>
      <c r="E742" s="206"/>
      <c r="F742" s="424"/>
      <c r="J742" s="1"/>
    </row>
    <row r="743" spans="3:10">
      <c r="C743" s="30"/>
      <c r="D743" s="206"/>
      <c r="E743" s="206"/>
      <c r="F743" s="424"/>
      <c r="J743" s="1"/>
    </row>
    <row r="744" spans="3:10">
      <c r="C744" s="30"/>
      <c r="D744" s="206"/>
      <c r="E744" s="206"/>
      <c r="F744" s="424"/>
      <c r="J744" s="1"/>
    </row>
    <row r="745" spans="3:10">
      <c r="C745" s="30"/>
      <c r="D745" s="206"/>
      <c r="E745" s="206"/>
      <c r="F745" s="424"/>
      <c r="J745" s="1"/>
    </row>
    <row r="746" spans="3:10" ht="13.5" customHeight="1">
      <c r="C746" s="30"/>
      <c r="D746" s="206"/>
      <c r="E746" s="206"/>
      <c r="F746" s="424"/>
      <c r="J746" s="1"/>
    </row>
    <row r="747" spans="3:10" ht="27" customHeight="1">
      <c r="C747" s="30"/>
      <c r="D747" s="206"/>
      <c r="E747" s="206"/>
      <c r="F747" s="424"/>
      <c r="J747" s="1"/>
    </row>
    <row r="748" spans="3:10">
      <c r="C748" s="30"/>
      <c r="D748" s="206"/>
      <c r="E748" s="206"/>
      <c r="F748" s="424"/>
      <c r="J748" s="1"/>
    </row>
    <row r="749" spans="3:10">
      <c r="C749" s="30"/>
      <c r="D749" s="206"/>
      <c r="E749" s="206"/>
      <c r="F749" s="424"/>
      <c r="J749" s="1"/>
    </row>
    <row r="750" spans="3:10">
      <c r="C750" s="30"/>
      <c r="D750" s="206"/>
      <c r="E750" s="206"/>
      <c r="F750" s="424"/>
      <c r="J750" s="1"/>
    </row>
    <row r="751" spans="3:10">
      <c r="C751" s="30"/>
      <c r="D751" s="206"/>
      <c r="E751" s="206"/>
      <c r="F751" s="424"/>
      <c r="J751" s="1"/>
    </row>
    <row r="752" spans="3:10">
      <c r="C752" s="30"/>
      <c r="D752" s="206"/>
      <c r="E752" s="206"/>
      <c r="F752" s="424"/>
      <c r="J752" s="1"/>
    </row>
    <row r="753" spans="3:10">
      <c r="C753" s="30"/>
      <c r="D753" s="206"/>
      <c r="E753" s="206"/>
      <c r="F753" s="424"/>
      <c r="J753" s="1"/>
    </row>
    <row r="754" spans="3:10">
      <c r="C754" s="30"/>
      <c r="D754" s="206"/>
      <c r="E754" s="206"/>
      <c r="F754" s="424"/>
      <c r="J754" s="1"/>
    </row>
    <row r="755" spans="3:10">
      <c r="C755" s="30"/>
      <c r="D755" s="206"/>
      <c r="E755" s="206"/>
      <c r="F755" s="424"/>
      <c r="J755" s="1"/>
    </row>
    <row r="756" spans="3:10">
      <c r="C756" s="30"/>
      <c r="D756" s="206"/>
      <c r="E756" s="206"/>
      <c r="F756" s="424"/>
      <c r="J756" s="1"/>
    </row>
    <row r="757" spans="3:10" ht="14.25" customHeight="1">
      <c r="C757" s="30"/>
      <c r="D757" s="206"/>
      <c r="E757" s="206"/>
      <c r="F757" s="424"/>
      <c r="J757" s="1"/>
    </row>
    <row r="758" spans="3:10">
      <c r="C758" s="30"/>
      <c r="D758" s="206"/>
      <c r="E758" s="206"/>
      <c r="F758" s="424"/>
      <c r="J758" s="1"/>
    </row>
    <row r="759" spans="3:10" ht="90.75" customHeight="1">
      <c r="C759" s="30"/>
      <c r="D759" s="206"/>
      <c r="E759" s="206"/>
      <c r="F759" s="424"/>
      <c r="J759" s="1"/>
    </row>
    <row r="760" spans="3:10">
      <c r="C760" s="30"/>
      <c r="D760" s="206"/>
      <c r="E760" s="206"/>
      <c r="F760" s="424"/>
      <c r="J760" s="1"/>
    </row>
    <row r="761" spans="3:10" ht="13.5" customHeight="1">
      <c r="C761" s="30"/>
      <c r="D761" s="206"/>
      <c r="E761" s="206"/>
      <c r="F761" s="424"/>
      <c r="J761" s="1"/>
    </row>
    <row r="762" spans="3:10">
      <c r="C762" s="30"/>
      <c r="D762" s="206"/>
      <c r="E762" s="206"/>
      <c r="F762" s="424"/>
      <c r="J762" s="1"/>
    </row>
    <row r="763" spans="3:10" ht="26.25" customHeight="1">
      <c r="C763" s="30"/>
      <c r="D763" s="206"/>
      <c r="E763" s="206"/>
      <c r="F763" s="424"/>
      <c r="J763" s="1"/>
    </row>
    <row r="764" spans="3:10" ht="12" customHeight="1">
      <c r="C764" s="30"/>
      <c r="D764" s="206"/>
      <c r="E764" s="206"/>
      <c r="F764" s="424"/>
      <c r="J764" s="1"/>
    </row>
    <row r="765" spans="3:10" ht="13.5" customHeight="1">
      <c r="C765" s="30"/>
      <c r="D765" s="206"/>
      <c r="E765" s="206"/>
      <c r="F765" s="424"/>
      <c r="J765" s="1"/>
    </row>
    <row r="766" spans="3:10">
      <c r="C766" s="30"/>
      <c r="D766" s="206"/>
      <c r="E766" s="206"/>
      <c r="F766" s="424"/>
      <c r="J766" s="1"/>
    </row>
    <row r="767" spans="3:10">
      <c r="C767" s="30"/>
      <c r="D767" s="206"/>
      <c r="E767" s="206"/>
      <c r="F767" s="424"/>
      <c r="J767" s="1"/>
    </row>
    <row r="768" spans="3:10" ht="25.5" customHeight="1">
      <c r="C768" s="30"/>
      <c r="D768" s="206"/>
      <c r="E768" s="206"/>
      <c r="F768" s="424"/>
      <c r="J768" s="1"/>
    </row>
    <row r="769" spans="3:10">
      <c r="C769" s="30"/>
      <c r="D769" s="206"/>
      <c r="E769" s="206"/>
      <c r="F769" s="424"/>
      <c r="J769" s="1"/>
    </row>
    <row r="770" spans="3:10">
      <c r="C770" s="30"/>
      <c r="D770" s="206"/>
      <c r="E770" s="206"/>
      <c r="F770" s="424"/>
      <c r="J770" s="1"/>
    </row>
    <row r="771" spans="3:10">
      <c r="C771" s="30"/>
      <c r="D771" s="206"/>
      <c r="E771" s="206"/>
      <c r="F771" s="424"/>
      <c r="J771" s="1"/>
    </row>
    <row r="772" spans="3:10">
      <c r="C772" s="30"/>
      <c r="D772" s="206"/>
      <c r="E772" s="206"/>
      <c r="F772" s="424"/>
      <c r="J772" s="1"/>
    </row>
    <row r="773" spans="3:10">
      <c r="C773" s="30"/>
      <c r="D773" s="206"/>
      <c r="E773" s="206"/>
      <c r="F773" s="424"/>
      <c r="J773" s="1"/>
    </row>
    <row r="774" spans="3:10">
      <c r="C774" s="30"/>
      <c r="D774" s="206"/>
      <c r="E774" s="206"/>
      <c r="F774" s="424"/>
      <c r="J774" s="1"/>
    </row>
    <row r="775" spans="3:10">
      <c r="C775" s="30"/>
      <c r="D775" s="206"/>
      <c r="E775" s="206"/>
      <c r="F775" s="424"/>
      <c r="J775" s="1"/>
    </row>
    <row r="776" spans="3:10">
      <c r="C776" s="30"/>
      <c r="D776" s="206"/>
      <c r="E776" s="206"/>
      <c r="F776" s="424"/>
      <c r="J776" s="1"/>
    </row>
    <row r="777" spans="3:10">
      <c r="C777" s="30"/>
      <c r="D777" s="206"/>
      <c r="E777" s="206"/>
      <c r="F777" s="424"/>
      <c r="J777" s="1"/>
    </row>
    <row r="778" spans="3:10">
      <c r="C778" s="30"/>
      <c r="D778" s="206"/>
      <c r="E778" s="206"/>
      <c r="F778" s="424"/>
      <c r="J778" s="1"/>
    </row>
    <row r="779" spans="3:10">
      <c r="C779" s="30"/>
      <c r="D779" s="206"/>
      <c r="E779" s="206"/>
      <c r="F779" s="424"/>
      <c r="J779" s="1"/>
    </row>
    <row r="780" spans="3:10">
      <c r="C780" s="30"/>
      <c r="D780" s="206"/>
      <c r="E780" s="206"/>
      <c r="F780" s="424"/>
      <c r="J780" s="1"/>
    </row>
    <row r="781" spans="3:10">
      <c r="C781" s="30"/>
      <c r="D781" s="206"/>
      <c r="E781" s="206"/>
      <c r="F781" s="424"/>
      <c r="J781" s="1"/>
    </row>
    <row r="782" spans="3:10">
      <c r="C782" s="30"/>
      <c r="D782" s="206"/>
      <c r="E782" s="206"/>
      <c r="F782" s="424"/>
      <c r="J782" s="1"/>
    </row>
    <row r="783" spans="3:10">
      <c r="C783" s="30"/>
      <c r="D783" s="206"/>
      <c r="E783" s="206"/>
      <c r="F783" s="424"/>
      <c r="J783" s="1"/>
    </row>
    <row r="784" spans="3:10">
      <c r="C784" s="30"/>
      <c r="D784" s="206"/>
      <c r="E784" s="206"/>
      <c r="F784" s="424"/>
      <c r="J784" s="1"/>
    </row>
    <row r="785" spans="3:10">
      <c r="C785" s="30"/>
      <c r="D785" s="206"/>
      <c r="E785" s="206"/>
      <c r="F785" s="424"/>
      <c r="J785" s="1"/>
    </row>
    <row r="786" spans="3:10">
      <c r="C786" s="30"/>
      <c r="D786" s="206"/>
      <c r="E786" s="206"/>
      <c r="F786" s="424"/>
      <c r="J786" s="1"/>
    </row>
    <row r="787" spans="3:10" ht="42" customHeight="1">
      <c r="C787" s="30"/>
      <c r="D787" s="206"/>
      <c r="E787" s="206"/>
      <c r="F787" s="424"/>
      <c r="J787" s="1"/>
    </row>
    <row r="788" spans="3:10">
      <c r="C788" s="30"/>
      <c r="D788" s="206"/>
      <c r="E788" s="206"/>
      <c r="F788" s="424"/>
      <c r="J788" s="1"/>
    </row>
    <row r="789" spans="3:10">
      <c r="C789" s="30"/>
      <c r="D789" s="206"/>
      <c r="E789" s="206"/>
      <c r="F789" s="424"/>
      <c r="J789" s="1"/>
    </row>
    <row r="790" spans="3:10">
      <c r="C790" s="30"/>
      <c r="D790" s="206"/>
      <c r="E790" s="206"/>
      <c r="F790" s="424"/>
      <c r="J790" s="1"/>
    </row>
    <row r="791" spans="3:10">
      <c r="C791" s="1"/>
      <c r="D791" s="206"/>
      <c r="E791" s="206"/>
      <c r="F791" s="424"/>
      <c r="J791" s="1"/>
    </row>
    <row r="792" spans="3:10">
      <c r="C792" s="1"/>
      <c r="D792" s="206"/>
      <c r="E792" s="206"/>
      <c r="F792" s="424"/>
      <c r="J792" s="1"/>
    </row>
    <row r="793" spans="3:10">
      <c r="C793" s="1"/>
      <c r="D793" s="206"/>
      <c r="E793" s="206"/>
      <c r="F793" s="424"/>
      <c r="J793" s="1"/>
    </row>
    <row r="794" spans="3:10">
      <c r="C794" s="1"/>
      <c r="D794" s="206"/>
      <c r="E794" s="206"/>
      <c r="F794" s="424"/>
      <c r="J794" s="1"/>
    </row>
    <row r="795" spans="3:10" ht="14.25" customHeight="1">
      <c r="C795" s="1"/>
      <c r="D795" s="206"/>
      <c r="E795" s="206"/>
      <c r="F795" s="424"/>
      <c r="J795" s="1"/>
    </row>
    <row r="796" spans="3:10" ht="12.75" customHeight="1">
      <c r="C796" s="1"/>
      <c r="D796" s="206"/>
      <c r="E796" s="206"/>
      <c r="F796" s="424"/>
      <c r="J796" s="1"/>
    </row>
    <row r="797" spans="3:10" ht="15" customHeight="1">
      <c r="C797" s="1"/>
      <c r="D797" s="206"/>
      <c r="E797" s="206"/>
      <c r="F797" s="424"/>
      <c r="J797" s="1"/>
    </row>
    <row r="798" spans="3:10">
      <c r="C798" s="1"/>
      <c r="D798" s="206"/>
      <c r="E798" s="206"/>
      <c r="F798" s="424"/>
      <c r="J798" s="1"/>
    </row>
    <row r="799" spans="3:10">
      <c r="C799" s="1"/>
      <c r="D799" s="206"/>
      <c r="E799" s="206"/>
      <c r="F799" s="424"/>
      <c r="J799" s="1"/>
    </row>
    <row r="800" spans="3:10">
      <c r="C800" s="1"/>
      <c r="D800" s="206"/>
      <c r="E800" s="206"/>
      <c r="F800" s="424"/>
      <c r="J800" s="1"/>
    </row>
    <row r="801" spans="3:10">
      <c r="C801" s="1"/>
      <c r="D801" s="206"/>
      <c r="E801" s="206"/>
      <c r="F801" s="424"/>
      <c r="J801" s="1"/>
    </row>
    <row r="802" spans="3:10" ht="15" customHeight="1">
      <c r="C802" s="30"/>
      <c r="D802" s="206"/>
      <c r="E802" s="206"/>
      <c r="F802" s="424"/>
      <c r="J802" s="1"/>
    </row>
    <row r="803" spans="3:10" ht="213.75" customHeight="1">
      <c r="C803" s="30"/>
      <c r="D803" s="206"/>
      <c r="E803" s="206"/>
      <c r="F803" s="424"/>
      <c r="J803" s="1"/>
    </row>
    <row r="804" spans="3:10">
      <c r="C804" s="30"/>
      <c r="D804" s="206"/>
      <c r="E804" s="206"/>
      <c r="F804" s="424"/>
      <c r="J804" s="1"/>
    </row>
    <row r="805" spans="3:10">
      <c r="C805" s="30"/>
      <c r="D805" s="206"/>
      <c r="E805" s="206"/>
      <c r="F805" s="424"/>
      <c r="J805" s="1"/>
    </row>
    <row r="806" spans="3:10">
      <c r="C806" s="30"/>
      <c r="D806" s="206"/>
      <c r="E806" s="206"/>
      <c r="F806" s="424"/>
      <c r="J806" s="1"/>
    </row>
    <row r="807" spans="3:10">
      <c r="C807" s="30"/>
      <c r="D807" s="206"/>
      <c r="E807" s="206"/>
      <c r="F807" s="424"/>
      <c r="J807" s="1"/>
    </row>
    <row r="808" spans="3:10">
      <c r="C808" s="30"/>
      <c r="D808" s="206"/>
      <c r="E808" s="206"/>
      <c r="F808" s="424"/>
      <c r="J808" s="1"/>
    </row>
    <row r="809" spans="3:10">
      <c r="C809" s="30"/>
      <c r="D809" s="206"/>
      <c r="E809" s="206"/>
      <c r="F809" s="424"/>
      <c r="J809" s="1"/>
    </row>
    <row r="810" spans="3:10">
      <c r="C810" s="30"/>
      <c r="D810" s="206"/>
      <c r="E810" s="206"/>
      <c r="F810" s="424"/>
      <c r="J810" s="1"/>
    </row>
    <row r="811" spans="3:10">
      <c r="C811" s="30"/>
      <c r="D811" s="206"/>
      <c r="E811" s="206"/>
      <c r="F811" s="424"/>
      <c r="J811" s="1"/>
    </row>
    <row r="812" spans="3:10">
      <c r="C812" s="30"/>
      <c r="D812" s="206"/>
      <c r="E812" s="206"/>
      <c r="F812" s="424"/>
      <c r="J812" s="1"/>
    </row>
    <row r="813" spans="3:10">
      <c r="C813" s="30"/>
      <c r="D813" s="206"/>
      <c r="E813" s="206"/>
      <c r="F813" s="424"/>
      <c r="J813" s="1"/>
    </row>
    <row r="814" spans="3:10" ht="27" customHeight="1">
      <c r="C814" s="30"/>
      <c r="D814" s="206"/>
      <c r="E814" s="206"/>
      <c r="F814" s="424"/>
      <c r="J814" s="1"/>
    </row>
    <row r="815" spans="3:10">
      <c r="C815" s="30"/>
      <c r="D815" s="206"/>
      <c r="E815" s="206"/>
      <c r="F815" s="424"/>
      <c r="J815" s="1"/>
    </row>
    <row r="816" spans="3:10">
      <c r="C816" s="30"/>
      <c r="D816" s="206"/>
      <c r="E816" s="206"/>
      <c r="F816" s="424"/>
      <c r="J816" s="1"/>
    </row>
    <row r="817" spans="3:10">
      <c r="C817" s="30"/>
      <c r="D817" s="206"/>
      <c r="E817" s="206"/>
      <c r="F817" s="424"/>
      <c r="J817" s="1"/>
    </row>
    <row r="818" spans="3:10">
      <c r="C818" s="30"/>
      <c r="D818" s="206"/>
      <c r="E818" s="206"/>
      <c r="F818" s="424"/>
      <c r="J818" s="1"/>
    </row>
    <row r="819" spans="3:10">
      <c r="C819" s="30"/>
      <c r="D819" s="206"/>
      <c r="E819" s="206"/>
      <c r="F819" s="424"/>
      <c r="J819" s="1"/>
    </row>
    <row r="820" spans="3:10">
      <c r="C820" s="30"/>
      <c r="D820" s="206"/>
      <c r="E820" s="206"/>
      <c r="F820" s="424"/>
      <c r="J820" s="1"/>
    </row>
    <row r="821" spans="3:10">
      <c r="C821" s="30"/>
      <c r="D821" s="206"/>
      <c r="E821" s="206"/>
      <c r="F821" s="424"/>
      <c r="J821" s="1"/>
    </row>
    <row r="822" spans="3:10">
      <c r="C822" s="30"/>
      <c r="D822" s="206"/>
      <c r="E822" s="206"/>
      <c r="F822" s="424"/>
      <c r="J822" s="1"/>
    </row>
    <row r="823" spans="3:10">
      <c r="C823" s="30"/>
      <c r="D823" s="206"/>
      <c r="E823" s="206"/>
      <c r="F823" s="424"/>
      <c r="J823" s="1"/>
    </row>
    <row r="824" spans="3:10">
      <c r="C824" s="30"/>
      <c r="D824" s="206"/>
      <c r="E824" s="206"/>
      <c r="F824" s="424"/>
      <c r="J824" s="1"/>
    </row>
    <row r="825" spans="3:10">
      <c r="C825" s="30"/>
      <c r="D825" s="206"/>
      <c r="E825" s="206"/>
      <c r="F825" s="424"/>
      <c r="J825" s="1"/>
    </row>
    <row r="826" spans="3:10">
      <c r="C826" s="30"/>
      <c r="D826" s="206"/>
      <c r="E826" s="206"/>
      <c r="F826" s="424"/>
      <c r="J826" s="1"/>
    </row>
    <row r="827" spans="3:10">
      <c r="C827" s="30"/>
      <c r="D827" s="206"/>
      <c r="E827" s="206"/>
      <c r="F827" s="424"/>
      <c r="J827" s="1"/>
    </row>
    <row r="828" spans="3:10">
      <c r="C828" s="30"/>
      <c r="D828" s="206"/>
      <c r="E828" s="206"/>
      <c r="F828" s="424"/>
      <c r="J828" s="1"/>
    </row>
    <row r="829" spans="3:10">
      <c r="C829" s="30"/>
      <c r="D829" s="206"/>
      <c r="E829" s="206"/>
      <c r="F829" s="424"/>
      <c r="J829" s="1"/>
    </row>
    <row r="830" spans="3:10">
      <c r="C830" s="30"/>
      <c r="D830" s="206"/>
      <c r="E830" s="206"/>
      <c r="F830" s="424"/>
      <c r="J830" s="1"/>
    </row>
    <row r="831" spans="3:10">
      <c r="C831" s="30"/>
      <c r="D831" s="206"/>
      <c r="E831" s="206"/>
      <c r="F831" s="424"/>
      <c r="J831" s="1"/>
    </row>
    <row r="832" spans="3:10">
      <c r="C832" s="30"/>
      <c r="D832" s="206"/>
      <c r="E832" s="206"/>
      <c r="F832" s="424"/>
      <c r="J832" s="1"/>
    </row>
    <row r="833" spans="3:10">
      <c r="C833" s="30"/>
      <c r="D833" s="206"/>
      <c r="E833" s="206"/>
      <c r="F833" s="424"/>
      <c r="J833" s="1"/>
    </row>
    <row r="834" spans="3:10">
      <c r="C834" s="30"/>
      <c r="D834" s="206"/>
      <c r="E834" s="206"/>
      <c r="F834" s="424"/>
      <c r="J834" s="1"/>
    </row>
    <row r="835" spans="3:10">
      <c r="C835" s="30"/>
      <c r="D835" s="206"/>
      <c r="E835" s="206"/>
      <c r="F835" s="424"/>
      <c r="J835" s="1"/>
    </row>
    <row r="836" spans="3:10">
      <c r="C836" s="30"/>
      <c r="D836" s="206"/>
      <c r="E836" s="206"/>
      <c r="F836" s="424"/>
      <c r="J836" s="1"/>
    </row>
    <row r="837" spans="3:10">
      <c r="C837" s="30"/>
      <c r="D837" s="206"/>
      <c r="E837" s="206"/>
      <c r="F837" s="424"/>
      <c r="J837" s="1"/>
    </row>
    <row r="838" spans="3:10">
      <c r="C838" s="30"/>
      <c r="D838" s="206"/>
      <c r="E838" s="206"/>
      <c r="F838" s="424"/>
      <c r="J838" s="1"/>
    </row>
    <row r="839" spans="3:10">
      <c r="C839" s="30"/>
      <c r="D839" s="206"/>
      <c r="E839" s="206"/>
      <c r="F839" s="424"/>
      <c r="J839" s="1"/>
    </row>
    <row r="840" spans="3:10">
      <c r="C840" s="30"/>
      <c r="D840" s="206"/>
      <c r="E840" s="206"/>
      <c r="F840" s="424"/>
      <c r="J840" s="1"/>
    </row>
    <row r="841" spans="3:10">
      <c r="C841" s="30"/>
      <c r="D841" s="206"/>
      <c r="E841" s="206"/>
      <c r="F841" s="424"/>
      <c r="J841" s="1"/>
    </row>
    <row r="842" spans="3:10">
      <c r="C842" s="30"/>
      <c r="D842" s="206"/>
      <c r="E842" s="206"/>
      <c r="F842" s="424"/>
      <c r="J842" s="1"/>
    </row>
    <row r="843" spans="3:10">
      <c r="C843" s="30"/>
      <c r="D843" s="206"/>
      <c r="E843" s="206"/>
      <c r="F843" s="424"/>
      <c r="J843" s="1"/>
    </row>
    <row r="844" spans="3:10">
      <c r="C844" s="30"/>
      <c r="D844" s="206"/>
      <c r="E844" s="206"/>
      <c r="F844" s="424"/>
      <c r="J844" s="1"/>
    </row>
    <row r="845" spans="3:10">
      <c r="C845" s="30"/>
      <c r="D845" s="206"/>
      <c r="E845" s="206"/>
      <c r="F845" s="424"/>
      <c r="J845" s="1"/>
    </row>
    <row r="846" spans="3:10">
      <c r="C846" s="30"/>
      <c r="D846" s="206"/>
      <c r="E846" s="206"/>
      <c r="F846" s="424"/>
      <c r="J846" s="1"/>
    </row>
    <row r="847" spans="3:10">
      <c r="C847" s="30"/>
      <c r="D847" s="206"/>
      <c r="E847" s="206"/>
      <c r="F847" s="424"/>
      <c r="J847" s="1"/>
    </row>
    <row r="848" spans="3:10">
      <c r="C848" s="30"/>
      <c r="D848" s="206"/>
      <c r="E848" s="206"/>
      <c r="F848" s="424"/>
      <c r="J848" s="1"/>
    </row>
    <row r="849" spans="3:10">
      <c r="C849" s="30"/>
      <c r="D849" s="206"/>
      <c r="E849" s="206"/>
      <c r="F849" s="424"/>
      <c r="J849" s="1"/>
    </row>
    <row r="850" spans="3:10">
      <c r="C850" s="30"/>
      <c r="D850" s="206"/>
      <c r="E850" s="206"/>
      <c r="F850" s="424"/>
      <c r="J850" s="1"/>
    </row>
    <row r="851" spans="3:10">
      <c r="C851" s="30"/>
      <c r="D851" s="206"/>
      <c r="E851" s="206"/>
      <c r="F851" s="424"/>
      <c r="J851" s="1"/>
    </row>
    <row r="852" spans="3:10">
      <c r="C852" s="30"/>
      <c r="D852" s="206"/>
      <c r="E852" s="206"/>
      <c r="F852" s="424"/>
      <c r="J852" s="1"/>
    </row>
    <row r="853" spans="3:10">
      <c r="C853" s="30"/>
      <c r="D853" s="206"/>
      <c r="E853" s="206"/>
      <c r="F853" s="424"/>
      <c r="J853" s="1"/>
    </row>
    <row r="854" spans="3:10" ht="78" customHeight="1">
      <c r="C854" s="30"/>
      <c r="D854" s="206"/>
      <c r="E854" s="206"/>
      <c r="F854" s="424"/>
      <c r="J854" s="1"/>
    </row>
    <row r="855" spans="3:10">
      <c r="C855" s="30"/>
      <c r="D855" s="206"/>
      <c r="E855" s="206"/>
      <c r="F855" s="424"/>
      <c r="J855" s="1"/>
    </row>
    <row r="856" spans="3:10">
      <c r="C856" s="30"/>
      <c r="D856" s="206"/>
      <c r="E856" s="206"/>
      <c r="F856" s="424"/>
      <c r="J856" s="1"/>
    </row>
    <row r="857" spans="3:10">
      <c r="C857" s="30"/>
      <c r="D857" s="206"/>
      <c r="E857" s="206"/>
      <c r="F857" s="424"/>
      <c r="J857" s="1"/>
    </row>
    <row r="858" spans="3:10">
      <c r="C858" s="30"/>
      <c r="D858" s="206"/>
      <c r="E858" s="206"/>
      <c r="F858" s="424"/>
      <c r="J858" s="1"/>
    </row>
    <row r="859" spans="3:10">
      <c r="C859" s="30"/>
      <c r="D859" s="206"/>
      <c r="E859" s="206"/>
      <c r="F859" s="424"/>
      <c r="J859" s="1"/>
    </row>
    <row r="860" spans="3:10">
      <c r="C860" s="30"/>
      <c r="D860" s="206"/>
      <c r="E860" s="206"/>
      <c r="F860" s="424"/>
      <c r="J860" s="1"/>
    </row>
    <row r="861" spans="3:10">
      <c r="C861" s="30"/>
      <c r="D861" s="206"/>
      <c r="E861" s="206"/>
      <c r="F861" s="424"/>
      <c r="J861" s="1"/>
    </row>
    <row r="862" spans="3:10">
      <c r="C862" s="30"/>
      <c r="D862" s="206"/>
      <c r="E862" s="206"/>
      <c r="F862" s="424"/>
      <c r="J862" s="1"/>
    </row>
    <row r="863" spans="3:10">
      <c r="C863" s="30"/>
      <c r="D863" s="206"/>
      <c r="E863" s="206"/>
      <c r="F863" s="424"/>
      <c r="J863" s="1"/>
    </row>
    <row r="864" spans="3:10">
      <c r="C864" s="30"/>
      <c r="D864" s="206"/>
      <c r="E864" s="206"/>
      <c r="F864" s="424"/>
      <c r="J864" s="1"/>
    </row>
    <row r="865" spans="3:10">
      <c r="C865" s="30"/>
      <c r="D865" s="206"/>
      <c r="E865" s="206"/>
      <c r="F865" s="424"/>
      <c r="J865" s="1"/>
    </row>
    <row r="866" spans="3:10">
      <c r="C866" s="30"/>
      <c r="D866" s="206"/>
      <c r="E866" s="206"/>
      <c r="F866" s="424"/>
      <c r="J866" s="1"/>
    </row>
    <row r="867" spans="3:10">
      <c r="C867" s="30"/>
      <c r="D867" s="206"/>
      <c r="E867" s="206"/>
      <c r="F867" s="424"/>
      <c r="J867" s="1"/>
    </row>
    <row r="868" spans="3:10">
      <c r="C868" s="30"/>
      <c r="D868" s="206"/>
      <c r="E868" s="206"/>
      <c r="F868" s="424"/>
      <c r="J868" s="1"/>
    </row>
    <row r="869" spans="3:10">
      <c r="C869" s="30"/>
      <c r="D869" s="206"/>
      <c r="E869" s="206"/>
      <c r="F869" s="424"/>
      <c r="J869" s="1"/>
    </row>
    <row r="870" spans="3:10">
      <c r="C870" s="30"/>
      <c r="D870" s="206"/>
      <c r="E870" s="206"/>
      <c r="F870" s="424"/>
      <c r="J870" s="1"/>
    </row>
    <row r="871" spans="3:10">
      <c r="C871" s="30"/>
      <c r="D871" s="206"/>
      <c r="E871" s="206"/>
      <c r="F871" s="424"/>
      <c r="J871" s="1"/>
    </row>
    <row r="872" spans="3:10">
      <c r="C872" s="30"/>
      <c r="D872" s="206"/>
      <c r="E872" s="206"/>
      <c r="F872" s="424"/>
      <c r="J872" s="1"/>
    </row>
    <row r="873" spans="3:10">
      <c r="C873" s="30"/>
      <c r="D873" s="206"/>
      <c r="E873" s="206"/>
      <c r="F873" s="424"/>
      <c r="J873" s="1"/>
    </row>
    <row r="874" spans="3:10">
      <c r="C874" s="30"/>
      <c r="D874" s="206"/>
      <c r="E874" s="206"/>
      <c r="F874" s="424"/>
      <c r="J874" s="1"/>
    </row>
    <row r="875" spans="3:10">
      <c r="C875" s="30"/>
      <c r="D875" s="206"/>
      <c r="E875" s="206"/>
      <c r="F875" s="424"/>
      <c r="J875" s="1"/>
    </row>
    <row r="876" spans="3:10">
      <c r="C876" s="30"/>
      <c r="D876" s="206"/>
      <c r="E876" s="206"/>
      <c r="F876" s="424"/>
      <c r="J876" s="1"/>
    </row>
    <row r="877" spans="3:10">
      <c r="C877" s="30"/>
      <c r="D877" s="206"/>
      <c r="E877" s="206"/>
      <c r="F877" s="424"/>
      <c r="J877" s="1"/>
    </row>
    <row r="878" spans="3:10">
      <c r="C878" s="30"/>
      <c r="D878" s="206"/>
      <c r="E878" s="206"/>
      <c r="F878" s="424"/>
      <c r="J878" s="1"/>
    </row>
    <row r="879" spans="3:10">
      <c r="C879" s="30"/>
      <c r="D879" s="206"/>
      <c r="E879" s="206"/>
      <c r="F879" s="424"/>
    </row>
    <row r="880" spans="3:10">
      <c r="C880" s="30"/>
      <c r="D880" s="206"/>
      <c r="E880" s="206"/>
      <c r="F880" s="424"/>
    </row>
    <row r="881" spans="3:6">
      <c r="C881" s="30"/>
      <c r="D881" s="206"/>
      <c r="E881" s="206"/>
      <c r="F881" s="424"/>
    </row>
    <row r="882" spans="3:6">
      <c r="C882" s="30"/>
      <c r="D882" s="206"/>
      <c r="E882" s="206"/>
      <c r="F882" s="424"/>
    </row>
    <row r="883" spans="3:6">
      <c r="C883" s="30"/>
      <c r="D883" s="206"/>
      <c r="E883" s="206"/>
      <c r="F883" s="424"/>
    </row>
    <row r="884" spans="3:6">
      <c r="C884" s="30"/>
      <c r="D884" s="206"/>
      <c r="E884" s="206"/>
      <c r="F884" s="424"/>
    </row>
    <row r="885" spans="3:6">
      <c r="C885" s="30"/>
      <c r="D885" s="206"/>
      <c r="E885" s="206"/>
      <c r="F885" s="424"/>
    </row>
    <row r="886" spans="3:6">
      <c r="C886" s="30"/>
      <c r="D886" s="206"/>
      <c r="E886" s="206"/>
      <c r="F886" s="424"/>
    </row>
    <row r="887" spans="3:6">
      <c r="C887" s="30"/>
      <c r="D887" s="206"/>
      <c r="E887" s="206"/>
      <c r="F887" s="424"/>
    </row>
    <row r="888" spans="3:6">
      <c r="C888" s="30"/>
      <c r="D888" s="206"/>
      <c r="E888" s="206"/>
      <c r="F888" s="424"/>
    </row>
    <row r="889" spans="3:6">
      <c r="C889" s="30"/>
      <c r="D889" s="206"/>
      <c r="E889" s="206"/>
      <c r="F889" s="424"/>
    </row>
    <row r="890" spans="3:6">
      <c r="C890" s="30"/>
      <c r="D890" s="206"/>
      <c r="E890" s="206"/>
      <c r="F890" s="424"/>
    </row>
    <row r="891" spans="3:6">
      <c r="C891" s="30"/>
      <c r="D891" s="206"/>
      <c r="E891" s="206"/>
      <c r="F891" s="424"/>
    </row>
    <row r="892" spans="3:6">
      <c r="C892" s="30"/>
      <c r="D892" s="206"/>
      <c r="E892" s="206"/>
      <c r="F892" s="424"/>
    </row>
    <row r="893" spans="3:6">
      <c r="C893" s="30"/>
      <c r="D893" s="206"/>
      <c r="E893" s="206"/>
      <c r="F893" s="424"/>
    </row>
    <row r="894" spans="3:6">
      <c r="C894" s="30"/>
      <c r="D894" s="206"/>
      <c r="E894" s="206"/>
      <c r="F894" s="424"/>
    </row>
    <row r="895" spans="3:6">
      <c r="C895" s="30"/>
      <c r="D895" s="206"/>
      <c r="E895" s="206"/>
      <c r="F895" s="424"/>
    </row>
    <row r="896" spans="3:6">
      <c r="C896" s="30"/>
      <c r="D896" s="206"/>
      <c r="E896" s="206"/>
      <c r="F896" s="424"/>
    </row>
    <row r="897" spans="3:7">
      <c r="C897" s="30"/>
      <c r="D897" s="206"/>
      <c r="E897" s="206"/>
      <c r="F897" s="424"/>
    </row>
    <row r="898" spans="3:7">
      <c r="C898" s="30"/>
      <c r="D898" s="206"/>
      <c r="E898" s="206"/>
      <c r="F898" s="424"/>
    </row>
    <row r="899" spans="3:7">
      <c r="C899" s="30"/>
      <c r="D899" s="206"/>
      <c r="E899" s="206"/>
      <c r="F899" s="424"/>
    </row>
    <row r="900" spans="3:7">
      <c r="C900" s="30"/>
      <c r="D900" s="206"/>
      <c r="E900" s="206"/>
      <c r="F900" s="424"/>
    </row>
    <row r="901" spans="3:7">
      <c r="C901" s="30"/>
      <c r="D901" s="206"/>
      <c r="E901" s="206"/>
      <c r="F901" s="424"/>
    </row>
    <row r="902" spans="3:7">
      <c r="C902" s="30"/>
      <c r="D902" s="206"/>
      <c r="E902" s="206"/>
      <c r="F902" s="424"/>
    </row>
    <row r="903" spans="3:7">
      <c r="C903" s="30"/>
      <c r="D903" s="206"/>
      <c r="E903" s="206"/>
      <c r="F903" s="424"/>
    </row>
    <row r="904" spans="3:7">
      <c r="C904" s="30"/>
      <c r="D904" s="206"/>
      <c r="E904" s="206"/>
      <c r="F904" s="424"/>
    </row>
    <row r="905" spans="3:7">
      <c r="C905" s="30"/>
      <c r="D905" s="206"/>
      <c r="E905" s="206"/>
      <c r="F905" s="424"/>
    </row>
    <row r="906" spans="3:7">
      <c r="C906" s="139"/>
      <c r="D906" s="206"/>
      <c r="E906" s="61"/>
      <c r="F906" s="689"/>
      <c r="G906" s="32"/>
    </row>
  </sheetData>
  <sheetProtection password="EBEA" sheet="1" objects="1" scenarios="1" selectLockedCells="1"/>
  <mergeCells count="5">
    <mergeCell ref="B34:C34"/>
    <mergeCell ref="G2:G3"/>
    <mergeCell ref="A2:B3"/>
    <mergeCell ref="C2:C3"/>
    <mergeCell ref="D2:F2"/>
  </mergeCells>
  <phoneticPr fontId="0" type="noConversion"/>
  <pageMargins left="0.94488188976377963" right="0.23622047244094491" top="0.39370078740157483" bottom="0.39370078740157483" header="0.51181102362204722" footer="0.51181102362204722"/>
  <pageSetup paperSize="9" scale="98" firstPageNumber="12" orientation="portrait" useFirstPageNumber="1" verticalDpi="300" r:id="rId1"/>
  <headerFooter alignWithMargins="0"/>
  <rowBreaks count="5" manualBreakCount="5">
    <brk id="13" max="6" man="1"/>
    <brk id="21" max="6" man="1"/>
    <brk id="26" max="6" man="1"/>
    <brk id="55" max="7" man="1"/>
    <brk id="117"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921"/>
  <sheetViews>
    <sheetView workbookViewId="0">
      <selection activeCell="F15" sqref="F15"/>
    </sheetView>
  </sheetViews>
  <sheetFormatPr defaultColWidth="9.28515625" defaultRowHeight="12.75"/>
  <cols>
    <col min="1" max="1" width="7" style="1" customWidth="1"/>
    <col min="2" max="2" width="3.28515625" style="1" customWidth="1"/>
    <col min="3" max="3" width="45.28515625" style="29" customWidth="1"/>
    <col min="4" max="4" width="6.42578125" style="210" customWidth="1"/>
    <col min="5" max="5" width="9.28515625" style="217" customWidth="1"/>
    <col min="6" max="6" width="14.7109375" style="30" customWidth="1"/>
    <col min="7" max="7" width="14.7109375" style="1" customWidth="1"/>
    <col min="8" max="9" width="9.28515625" style="1" customWidth="1"/>
    <col min="10" max="10" width="9.5703125" style="30" customWidth="1"/>
    <col min="11" max="16384" width="9.28515625" style="1"/>
  </cols>
  <sheetData>
    <row r="1" spans="1:10" ht="14.25" customHeight="1" thickBot="1">
      <c r="A1" s="53"/>
      <c r="D1" s="33"/>
      <c r="E1" s="33"/>
      <c r="F1" s="1"/>
      <c r="H1" s="33"/>
      <c r="I1" s="33"/>
      <c r="J1" s="32"/>
    </row>
    <row r="2" spans="1:10" ht="16.5" customHeight="1">
      <c r="A2" s="1021" t="s">
        <v>656</v>
      </c>
      <c r="B2" s="1022"/>
      <c r="C2" s="1025" t="s">
        <v>680</v>
      </c>
      <c r="D2" s="1030" t="s">
        <v>571</v>
      </c>
      <c r="E2" s="1030"/>
      <c r="F2" s="1030"/>
      <c r="G2" s="1019" t="s">
        <v>660</v>
      </c>
      <c r="H2" s="33"/>
      <c r="I2" s="33"/>
      <c r="J2" s="32"/>
    </row>
    <row r="3" spans="1:10" ht="22.5" customHeight="1" thickBot="1">
      <c r="A3" s="1023"/>
      <c r="B3" s="1024"/>
      <c r="C3" s="1026"/>
      <c r="D3" s="98" t="s">
        <v>657</v>
      </c>
      <c r="E3" s="98" t="s">
        <v>658</v>
      </c>
      <c r="F3" s="101" t="s">
        <v>659</v>
      </c>
      <c r="G3" s="1020"/>
      <c r="H3" s="33"/>
      <c r="I3" s="33"/>
      <c r="J3" s="32"/>
    </row>
    <row r="4" spans="1:10" ht="12.75" customHeight="1">
      <c r="A4" s="55"/>
      <c r="B4" s="54"/>
      <c r="C4" s="54"/>
      <c r="D4" s="33"/>
      <c r="E4" s="67"/>
      <c r="F4" s="23"/>
      <c r="G4" s="32"/>
      <c r="H4" s="33"/>
      <c r="I4" s="33"/>
      <c r="J4" s="32"/>
    </row>
    <row r="5" spans="1:10" ht="12" customHeight="1">
      <c r="A5" s="44"/>
      <c r="B5" s="39"/>
      <c r="D5" s="206"/>
      <c r="E5" s="215"/>
      <c r="F5" s="32"/>
      <c r="G5" s="32"/>
      <c r="H5" s="33"/>
      <c r="I5" s="33"/>
      <c r="J5" s="32"/>
    </row>
    <row r="6" spans="1:10" s="40" customFormat="1" ht="15" customHeight="1">
      <c r="A6" s="776" t="s">
        <v>174</v>
      </c>
      <c r="B6" s="861"/>
      <c r="C6" s="861" t="s">
        <v>363</v>
      </c>
      <c r="D6" s="845"/>
      <c r="E6" s="845"/>
      <c r="F6" s="853"/>
      <c r="G6" s="853"/>
      <c r="H6" s="207"/>
      <c r="I6" s="207"/>
      <c r="J6" s="42"/>
    </row>
    <row r="7" spans="1:10" ht="12.75" customHeight="1">
      <c r="A7" s="99"/>
      <c r="B7" s="56"/>
      <c r="C7" s="56"/>
      <c r="D7" s="207"/>
      <c r="E7" s="207"/>
      <c r="F7" s="142"/>
      <c r="G7" s="142"/>
      <c r="H7" s="33"/>
      <c r="I7" s="33"/>
      <c r="J7" s="32"/>
    </row>
    <row r="8" spans="1:10" ht="12.75" customHeight="1">
      <c r="A8" s="99"/>
      <c r="B8" s="56"/>
      <c r="C8" s="56"/>
      <c r="D8" s="207"/>
      <c r="E8" s="207"/>
      <c r="F8" s="142"/>
      <c r="G8" s="142"/>
      <c r="H8" s="33"/>
      <c r="I8" s="33"/>
      <c r="J8" s="32"/>
    </row>
    <row r="9" spans="1:10" ht="128.25" customHeight="1">
      <c r="A9" s="99"/>
      <c r="B9" s="56"/>
      <c r="C9" s="335" t="s">
        <v>205</v>
      </c>
      <c r="D9" s="207"/>
      <c r="E9" s="207"/>
      <c r="F9" s="142"/>
      <c r="G9" s="142"/>
      <c r="H9" s="33"/>
      <c r="I9" s="33"/>
      <c r="J9" s="32"/>
    </row>
    <row r="10" spans="1:10" ht="12.75" customHeight="1">
      <c r="A10" s="99"/>
      <c r="B10" s="56"/>
      <c r="C10" s="173" t="s">
        <v>241</v>
      </c>
      <c r="D10" s="207"/>
      <c r="E10" s="207"/>
      <c r="F10" s="142"/>
      <c r="G10" s="142"/>
      <c r="H10" s="33"/>
      <c r="I10" s="33"/>
      <c r="J10" s="32"/>
    </row>
    <row r="11" spans="1:10" ht="288.75" customHeight="1">
      <c r="A11" s="99"/>
      <c r="B11" s="56"/>
      <c r="C11" s="174" t="s">
        <v>269</v>
      </c>
      <c r="D11" s="207"/>
      <c r="E11" s="207"/>
      <c r="F11" s="142"/>
      <c r="G11" s="142"/>
      <c r="J11" s="32"/>
    </row>
    <row r="12" spans="1:10" ht="167.25" customHeight="1">
      <c r="A12" s="99"/>
      <c r="B12" s="56"/>
      <c r="C12" s="306" t="s">
        <v>270</v>
      </c>
      <c r="D12" s="207"/>
      <c r="E12" s="207"/>
      <c r="F12" s="142"/>
      <c r="G12" s="142"/>
      <c r="J12" s="32"/>
    </row>
    <row r="13" spans="1:10" ht="15" customHeight="1">
      <c r="A13" s="99"/>
      <c r="B13" s="56"/>
      <c r="C13" s="143"/>
      <c r="D13" s="207"/>
      <c r="E13" s="207"/>
      <c r="F13" s="142"/>
      <c r="G13" s="142"/>
      <c r="J13" s="32"/>
    </row>
    <row r="14" spans="1:10" ht="13.5" customHeight="1">
      <c r="A14" s="57" t="s">
        <v>1799</v>
      </c>
      <c r="B14" s="40"/>
      <c r="C14" s="160" t="s">
        <v>276</v>
      </c>
      <c r="D14" s="207"/>
      <c r="E14" s="207"/>
      <c r="F14" s="142"/>
      <c r="G14" s="142"/>
      <c r="J14" s="32"/>
    </row>
    <row r="15" spans="1:10" ht="105" customHeight="1">
      <c r="A15" s="99"/>
      <c r="B15" s="56"/>
      <c r="C15" s="657" t="s">
        <v>2128</v>
      </c>
      <c r="D15" s="206" t="s">
        <v>355</v>
      </c>
      <c r="E15" s="358">
        <v>350</v>
      </c>
      <c r="F15" s="978">
        <v>0</v>
      </c>
      <c r="G15" s="142">
        <f>PRODUCT(E15:F15)</f>
        <v>0</v>
      </c>
      <c r="J15" s="32"/>
    </row>
    <row r="16" spans="1:10" ht="15.75" customHeight="1">
      <c r="A16" s="99"/>
      <c r="B16" s="56"/>
      <c r="C16" s="143"/>
      <c r="D16" s="206"/>
      <c r="E16" s="207"/>
      <c r="F16" s="142"/>
      <c r="G16" s="142"/>
      <c r="J16" s="32"/>
    </row>
    <row r="17" spans="1:10" ht="12.75" customHeight="1">
      <c r="A17" s="57" t="s">
        <v>1800</v>
      </c>
      <c r="B17" s="40"/>
      <c r="C17" s="160" t="s">
        <v>207</v>
      </c>
      <c r="D17" s="207"/>
      <c r="E17" s="207"/>
      <c r="F17" s="142"/>
      <c r="G17" s="142"/>
      <c r="J17" s="32"/>
    </row>
    <row r="18" spans="1:10" ht="55.5" customHeight="1">
      <c r="A18" s="99"/>
      <c r="B18" s="56"/>
      <c r="C18" s="657" t="s">
        <v>206</v>
      </c>
      <c r="D18" s="206" t="s">
        <v>355</v>
      </c>
      <c r="E18" s="358">
        <v>350</v>
      </c>
      <c r="F18" s="978">
        <v>0</v>
      </c>
      <c r="G18" s="142">
        <f>PRODUCT(E18:F18)</f>
        <v>0</v>
      </c>
      <c r="J18" s="32"/>
    </row>
    <row r="19" spans="1:10" ht="15" customHeight="1">
      <c r="A19" s="99"/>
      <c r="B19" s="56"/>
      <c r="C19" s="143"/>
      <c r="D19" s="207"/>
      <c r="E19" s="207"/>
      <c r="F19" s="142"/>
      <c r="G19" s="142"/>
      <c r="J19" s="32"/>
    </row>
    <row r="20" spans="1:10" ht="12.75" customHeight="1">
      <c r="A20" s="57" t="s">
        <v>1801</v>
      </c>
      <c r="B20" s="40"/>
      <c r="C20" s="160" t="s">
        <v>277</v>
      </c>
      <c r="D20" s="207"/>
      <c r="E20" s="207"/>
      <c r="F20" s="142"/>
      <c r="G20" s="142"/>
      <c r="J20" s="32"/>
    </row>
    <row r="21" spans="1:10" ht="40.5" customHeight="1">
      <c r="A21" s="99"/>
      <c r="B21" s="56"/>
      <c r="C21" s="657" t="s">
        <v>208</v>
      </c>
      <c r="D21" s="207"/>
      <c r="E21" s="358"/>
      <c r="F21" s="142"/>
      <c r="G21" s="142"/>
      <c r="J21" s="32"/>
    </row>
    <row r="22" spans="1:10" ht="14.25" customHeight="1">
      <c r="A22" s="99"/>
      <c r="B22" s="56"/>
      <c r="C22" s="143"/>
      <c r="D22" s="206" t="s">
        <v>355</v>
      </c>
      <c r="E22" s="208">
        <v>580</v>
      </c>
      <c r="F22" s="978">
        <v>0</v>
      </c>
      <c r="G22" s="142">
        <f>PRODUCT(E22*F22)</f>
        <v>0</v>
      </c>
      <c r="J22" s="32"/>
    </row>
    <row r="23" spans="1:10" ht="12" customHeight="1">
      <c r="A23" s="99"/>
      <c r="B23" s="56"/>
      <c r="C23" s="143"/>
      <c r="D23" s="207"/>
      <c r="E23" s="207"/>
      <c r="F23" s="142"/>
      <c r="G23" s="142"/>
      <c r="J23" s="32"/>
    </row>
    <row r="24" spans="1:10" ht="15" customHeight="1">
      <c r="A24" s="57" t="s">
        <v>1802</v>
      </c>
      <c r="B24" s="40"/>
      <c r="C24" s="160" t="s">
        <v>210</v>
      </c>
      <c r="D24" s="207"/>
      <c r="E24" s="358"/>
      <c r="F24" s="142"/>
      <c r="G24" s="142"/>
      <c r="J24" s="32"/>
    </row>
    <row r="25" spans="1:10" ht="58.5" customHeight="1">
      <c r="A25" s="99"/>
      <c r="B25" s="56"/>
      <c r="C25" s="657" t="s">
        <v>209</v>
      </c>
      <c r="D25" s="206" t="s">
        <v>355</v>
      </c>
      <c r="E25" s="208">
        <v>1265</v>
      </c>
      <c r="F25" s="978">
        <v>0</v>
      </c>
      <c r="G25" s="142">
        <f>PRODUCT(E25*F25)</f>
        <v>0</v>
      </c>
      <c r="J25" s="32"/>
    </row>
    <row r="26" spans="1:10" ht="14.25" customHeight="1">
      <c r="A26" s="99"/>
      <c r="B26" s="56"/>
      <c r="C26" s="143"/>
      <c r="D26" s="206"/>
      <c r="E26" s="207"/>
      <c r="F26" s="142"/>
      <c r="G26" s="142"/>
      <c r="J26" s="32"/>
    </row>
    <row r="27" spans="1:10" ht="18.75" customHeight="1">
      <c r="A27" s="57" t="s">
        <v>1803</v>
      </c>
      <c r="B27" s="40"/>
      <c r="C27" s="160" t="s">
        <v>212</v>
      </c>
      <c r="D27" s="206"/>
      <c r="E27" s="358"/>
      <c r="F27" s="142"/>
      <c r="G27" s="142"/>
      <c r="J27" s="32"/>
    </row>
    <row r="28" spans="1:10" ht="24" customHeight="1">
      <c r="A28" s="99"/>
      <c r="B28" s="56"/>
      <c r="C28" s="143" t="s">
        <v>211</v>
      </c>
      <c r="D28" s="206" t="s">
        <v>355</v>
      </c>
      <c r="E28" s="208">
        <v>674</v>
      </c>
      <c r="F28" s="978">
        <v>0</v>
      </c>
      <c r="G28" s="142">
        <f>PRODUCT(E28*F28)</f>
        <v>0</v>
      </c>
      <c r="J28" s="32"/>
    </row>
    <row r="29" spans="1:10" ht="13.5" customHeight="1">
      <c r="A29" s="99"/>
      <c r="B29" s="56"/>
      <c r="C29" s="143"/>
      <c r="D29" s="206"/>
      <c r="E29" s="207"/>
      <c r="F29" s="142"/>
      <c r="G29" s="142"/>
      <c r="J29" s="32"/>
    </row>
    <row r="30" spans="1:10" ht="17.25" customHeight="1">
      <c r="A30" s="57" t="s">
        <v>1804</v>
      </c>
      <c r="B30" s="40"/>
      <c r="C30" s="160" t="s">
        <v>214</v>
      </c>
      <c r="D30" s="206"/>
      <c r="E30" s="358"/>
      <c r="F30" s="142"/>
      <c r="G30" s="142"/>
      <c r="J30" s="32"/>
    </row>
    <row r="31" spans="1:10" ht="42.75" customHeight="1">
      <c r="A31" s="99"/>
      <c r="B31" s="56"/>
      <c r="C31" s="657" t="s">
        <v>213</v>
      </c>
      <c r="D31" s="206" t="s">
        <v>355</v>
      </c>
      <c r="E31" s="208">
        <v>180</v>
      </c>
      <c r="F31" s="978">
        <v>0</v>
      </c>
      <c r="G31" s="142">
        <f>PRODUCT(E31*F31)</f>
        <v>0</v>
      </c>
      <c r="J31" s="32"/>
    </row>
    <row r="32" spans="1:10" ht="12.75" customHeight="1">
      <c r="A32" s="99"/>
      <c r="B32" s="56"/>
      <c r="C32" s="143"/>
      <c r="D32" s="206"/>
      <c r="E32" s="207"/>
      <c r="F32" s="142"/>
      <c r="G32" s="142"/>
      <c r="J32" s="32"/>
    </row>
    <row r="33" spans="1:10" ht="14.25" customHeight="1">
      <c r="A33" s="57" t="s">
        <v>1805</v>
      </c>
      <c r="B33" s="40"/>
      <c r="C33" s="39" t="s">
        <v>193</v>
      </c>
      <c r="D33" s="1033"/>
      <c r="E33" s="1033"/>
      <c r="F33" s="142"/>
      <c r="G33" s="142"/>
      <c r="J33" s="32"/>
    </row>
    <row r="34" spans="1:10" ht="87" customHeight="1">
      <c r="A34" s="99"/>
      <c r="B34" s="56"/>
      <c r="C34" s="657" t="s">
        <v>2129</v>
      </c>
      <c r="D34" s="206" t="s">
        <v>355</v>
      </c>
      <c r="E34" s="208">
        <v>605</v>
      </c>
      <c r="F34" s="978">
        <v>0</v>
      </c>
      <c r="G34" s="142">
        <f>PRODUCT(E34*F34)</f>
        <v>0</v>
      </c>
      <c r="J34" s="32"/>
    </row>
    <row r="35" spans="1:10" ht="15.75" customHeight="1">
      <c r="A35" s="99"/>
      <c r="B35" s="56"/>
      <c r="C35" s="143"/>
      <c r="D35" s="206"/>
      <c r="E35" s="208"/>
      <c r="F35" s="142"/>
      <c r="G35" s="142"/>
      <c r="J35" s="32"/>
    </row>
    <row r="36" spans="1:10" ht="13.5" customHeight="1">
      <c r="A36" s="99"/>
      <c r="B36" s="56"/>
      <c r="C36" s="143"/>
      <c r="D36" s="206"/>
      <c r="E36" s="208"/>
      <c r="F36" s="142"/>
      <c r="G36" s="142"/>
      <c r="J36" s="32"/>
    </row>
    <row r="37" spans="1:10" ht="12" customHeight="1">
      <c r="A37" s="57"/>
      <c r="B37" s="40"/>
      <c r="C37" s="161"/>
      <c r="D37" s="206"/>
      <c r="E37" s="61"/>
      <c r="F37" s="32"/>
      <c r="G37" s="32"/>
      <c r="H37" s="46"/>
      <c r="I37" s="20"/>
      <c r="J37" s="32"/>
    </row>
    <row r="38" spans="1:10" ht="15" customHeight="1">
      <c r="A38" s="154" t="s">
        <v>174</v>
      </c>
      <c r="B38" s="137"/>
      <c r="C38" s="137" t="s">
        <v>364</v>
      </c>
      <c r="D38" s="222"/>
      <c r="E38" s="223"/>
      <c r="F38" s="175"/>
      <c r="G38" s="376">
        <f>SUM(G15:G36)</f>
        <v>0</v>
      </c>
      <c r="H38" s="46"/>
      <c r="I38" s="20"/>
      <c r="J38" s="32"/>
    </row>
    <row r="39" spans="1:10" ht="12.75" customHeight="1">
      <c r="A39" s="70"/>
      <c r="B39" s="58"/>
      <c r="C39" s="159"/>
      <c r="D39" s="208"/>
      <c r="E39" s="162"/>
      <c r="F39" s="42"/>
      <c r="G39" s="42"/>
      <c r="H39" s="46"/>
      <c r="I39" s="20"/>
      <c r="J39" s="32"/>
    </row>
    <row r="40" spans="1:10" ht="12.75" customHeight="1">
      <c r="A40" s="70"/>
      <c r="B40" s="58"/>
      <c r="C40" s="159"/>
      <c r="D40" s="208"/>
      <c r="E40" s="162"/>
      <c r="F40" s="42"/>
      <c r="G40" s="659"/>
      <c r="H40" s="46"/>
      <c r="I40" s="20"/>
      <c r="J40" s="32"/>
    </row>
    <row r="41" spans="1:10" ht="12.75" customHeight="1">
      <c r="A41" s="70"/>
      <c r="B41" s="58"/>
      <c r="C41" s="159"/>
      <c r="D41" s="208"/>
      <c r="E41" s="162"/>
      <c r="F41" s="42"/>
      <c r="G41" s="42"/>
      <c r="H41" s="46"/>
      <c r="I41" s="20"/>
      <c r="J41" s="32"/>
    </row>
    <row r="42" spans="1:10" ht="12" customHeight="1">
      <c r="A42" s="70"/>
      <c r="B42" s="58"/>
      <c r="C42" s="159"/>
      <c r="D42" s="208"/>
      <c r="E42" s="162"/>
      <c r="F42" s="42"/>
      <c r="G42" s="42"/>
      <c r="H42" s="46"/>
      <c r="I42" s="20"/>
      <c r="J42" s="32"/>
    </row>
    <row r="43" spans="1:10" ht="12.75" customHeight="1">
      <c r="A43" s="70"/>
      <c r="B43" s="58"/>
      <c r="C43" s="159"/>
      <c r="D43" s="208"/>
      <c r="E43" s="162"/>
      <c r="F43" s="42"/>
      <c r="G43" s="42"/>
      <c r="H43" s="46"/>
      <c r="I43" s="20"/>
      <c r="J43" s="32"/>
    </row>
    <row r="44" spans="1:10" ht="12.75" customHeight="1">
      <c r="A44" s="44"/>
      <c r="B44" s="39"/>
      <c r="C44" s="176"/>
      <c r="D44" s="208"/>
      <c r="E44" s="162"/>
      <c r="F44" s="42"/>
      <c r="G44" s="42"/>
      <c r="H44" s="46"/>
      <c r="I44" s="20"/>
      <c r="J44" s="32"/>
    </row>
    <row r="45" spans="1:10" ht="13.5" customHeight="1">
      <c r="A45" s="57"/>
      <c r="B45" s="171"/>
      <c r="C45" s="160"/>
      <c r="D45" s="208"/>
      <c r="E45" s="162"/>
      <c r="F45" s="42"/>
      <c r="G45" s="42"/>
      <c r="H45" s="46"/>
      <c r="I45" s="20"/>
      <c r="J45" s="32"/>
    </row>
    <row r="46" spans="1:10" ht="12.75" customHeight="1">
      <c r="A46" s="57"/>
      <c r="B46" s="171"/>
      <c r="D46" s="208"/>
      <c r="E46" s="164"/>
      <c r="F46" s="42"/>
      <c r="G46" s="142"/>
      <c r="H46" s="46"/>
      <c r="I46" s="20"/>
      <c r="J46" s="32"/>
    </row>
    <row r="47" spans="1:10" ht="12.75" customHeight="1">
      <c r="A47" s="57"/>
      <c r="B47" s="171"/>
      <c r="C47" s="160"/>
      <c r="D47" s="207"/>
      <c r="E47" s="162"/>
      <c r="F47" s="142"/>
      <c r="G47" s="142"/>
      <c r="H47" s="46"/>
      <c r="I47" s="20"/>
      <c r="J47" s="32"/>
    </row>
    <row r="48" spans="1:10" ht="12" customHeight="1">
      <c r="A48" s="44"/>
      <c r="B48" s="39"/>
      <c r="C48" s="176"/>
      <c r="D48" s="208"/>
      <c r="E48" s="164"/>
      <c r="F48" s="42"/>
      <c r="G48" s="142"/>
      <c r="H48" s="46"/>
      <c r="I48" s="20"/>
      <c r="J48" s="32"/>
    </row>
    <row r="49" spans="1:10" ht="14.25" customHeight="1">
      <c r="A49" s="57"/>
      <c r="B49" s="171"/>
      <c r="C49" s="160"/>
      <c r="D49" s="208"/>
      <c r="E49" s="162"/>
      <c r="F49" s="42"/>
      <c r="G49" s="42"/>
      <c r="H49" s="46"/>
      <c r="I49" s="20"/>
      <c r="J49" s="32"/>
    </row>
    <row r="50" spans="1:10" ht="12.75" customHeight="1">
      <c r="A50" s="44"/>
      <c r="B50" s="39"/>
      <c r="C50" s="176"/>
      <c r="D50" s="206"/>
      <c r="E50" s="215"/>
      <c r="F50" s="32"/>
      <c r="G50" s="32"/>
      <c r="H50" s="46"/>
      <c r="I50" s="20"/>
      <c r="J50" s="32"/>
    </row>
    <row r="51" spans="1:10" ht="13.5" customHeight="1">
      <c r="H51" s="197"/>
      <c r="I51" s="19"/>
      <c r="J51" s="32"/>
    </row>
    <row r="52" spans="1:10" ht="12.75" customHeight="1">
      <c r="A52" s="57"/>
      <c r="B52" s="171"/>
      <c r="C52" s="160"/>
      <c r="D52" s="208"/>
      <c r="E52" s="164"/>
      <c r="F52" s="42"/>
      <c r="G52" s="142"/>
      <c r="H52" s="197"/>
      <c r="I52" s="19"/>
      <c r="J52" s="32"/>
    </row>
    <row r="53" spans="1:10" ht="14.25" customHeight="1">
      <c r="A53" s="57"/>
      <c r="B53" s="171"/>
      <c r="C53" s="160"/>
      <c r="D53" s="207"/>
      <c r="E53" s="162"/>
      <c r="F53" s="142"/>
      <c r="G53" s="142"/>
      <c r="H53" s="197"/>
      <c r="I53" s="19"/>
      <c r="J53" s="32"/>
    </row>
    <row r="54" spans="1:10" ht="12.75" customHeight="1">
      <c r="A54" s="44"/>
      <c r="B54" s="39"/>
      <c r="C54" s="176"/>
      <c r="D54" s="208"/>
      <c r="E54" s="162"/>
      <c r="F54" s="42"/>
      <c r="G54" s="42"/>
      <c r="H54" s="197"/>
      <c r="I54" s="19"/>
      <c r="J54" s="32"/>
    </row>
    <row r="55" spans="1:10" ht="12.75" customHeight="1">
      <c r="A55" s="169"/>
      <c r="B55" s="17"/>
      <c r="C55" s="176"/>
      <c r="D55" s="208"/>
      <c r="E55" s="162"/>
      <c r="F55" s="42"/>
      <c r="G55" s="42"/>
      <c r="H55" s="46"/>
      <c r="I55" s="20"/>
      <c r="J55" s="32"/>
    </row>
    <row r="56" spans="1:10" ht="15" customHeight="1">
      <c r="A56" s="169"/>
      <c r="B56" s="17"/>
      <c r="C56" s="176"/>
      <c r="D56" s="211"/>
      <c r="E56" s="218"/>
      <c r="F56" s="142"/>
      <c r="G56" s="142"/>
      <c r="H56" s="46"/>
      <c r="I56" s="20"/>
      <c r="J56" s="32"/>
    </row>
    <row r="57" spans="1:10" ht="12.75" customHeight="1">
      <c r="A57" s="57"/>
      <c r="B57" s="171"/>
      <c r="C57" s="160"/>
      <c r="D57" s="207"/>
      <c r="E57" s="162"/>
      <c r="F57" s="142"/>
      <c r="G57" s="142"/>
      <c r="H57" s="46"/>
      <c r="I57" s="20"/>
      <c r="J57" s="32"/>
    </row>
    <row r="58" spans="1:10" ht="13.5" customHeight="1">
      <c r="A58" s="44"/>
      <c r="B58" s="39"/>
      <c r="C58" s="176"/>
      <c r="D58" s="208"/>
      <c r="E58" s="164"/>
      <c r="F58" s="42"/>
      <c r="G58" s="142"/>
      <c r="H58" s="46"/>
      <c r="I58" s="20"/>
      <c r="J58" s="32"/>
    </row>
    <row r="59" spans="1:10" ht="62.25" customHeight="1">
      <c r="C59" s="139"/>
      <c r="D59" s="208"/>
      <c r="E59" s="162"/>
      <c r="F59" s="42"/>
      <c r="G59" s="42"/>
      <c r="H59" s="46"/>
      <c r="I59" s="20"/>
      <c r="J59" s="32"/>
    </row>
    <row r="60" spans="1:10" ht="12.75" customHeight="1">
      <c r="A60" s="168"/>
      <c r="B60" s="170"/>
      <c r="C60" s="166"/>
      <c r="D60" s="206"/>
      <c r="E60" s="61"/>
      <c r="F60" s="32"/>
      <c r="G60" s="32"/>
      <c r="H60" s="46"/>
      <c r="I60" s="20"/>
      <c r="J60" s="32"/>
    </row>
    <row r="61" spans="1:10" ht="12.75" customHeight="1">
      <c r="A61" s="57"/>
      <c r="B61" s="171"/>
      <c r="C61" s="160"/>
      <c r="D61" s="208"/>
      <c r="E61" s="164"/>
      <c r="F61" s="42"/>
      <c r="G61" s="142"/>
      <c r="H61" s="46"/>
      <c r="I61" s="20"/>
      <c r="J61" s="32"/>
    </row>
    <row r="62" spans="1:10" ht="13.5" hidden="1" customHeight="1">
      <c r="A62" s="57"/>
      <c r="B62" s="171"/>
      <c r="C62" s="45"/>
      <c r="D62" s="207"/>
      <c r="E62" s="162"/>
      <c r="F62" s="142"/>
      <c r="G62" s="142"/>
      <c r="H62" s="46"/>
      <c r="I62" s="20"/>
      <c r="J62" s="32"/>
    </row>
    <row r="63" spans="1:10" ht="12.75" customHeight="1">
      <c r="A63" s="57"/>
      <c r="B63" s="171"/>
      <c r="C63" s="160"/>
      <c r="D63" s="207"/>
      <c r="E63" s="162"/>
      <c r="F63" s="142"/>
      <c r="G63" s="142"/>
      <c r="H63" s="46"/>
      <c r="I63" s="20"/>
      <c r="J63" s="32"/>
    </row>
    <row r="64" spans="1:10" ht="14.25" customHeight="1">
      <c r="A64" s="57"/>
      <c r="B64" s="171"/>
      <c r="C64" s="176"/>
      <c r="D64" s="207"/>
      <c r="E64" s="162"/>
      <c r="F64" s="142"/>
      <c r="G64" s="142"/>
      <c r="H64" s="46"/>
      <c r="I64" s="20"/>
      <c r="J64" s="32"/>
    </row>
    <row r="65" spans="1:10" ht="27" customHeight="1">
      <c r="A65" s="2"/>
      <c r="B65" s="2"/>
      <c r="C65" s="50"/>
      <c r="D65" s="211"/>
      <c r="E65" s="219"/>
      <c r="F65" s="100"/>
      <c r="G65" s="100"/>
      <c r="H65" s="46"/>
      <c r="I65" s="20"/>
      <c r="J65" s="32"/>
    </row>
    <row r="66" spans="1:10" ht="65.25" customHeight="1">
      <c r="A66" s="71"/>
      <c r="B66" s="198"/>
      <c r="C66" s="172"/>
      <c r="D66" s="211"/>
      <c r="E66" s="219"/>
      <c r="F66" s="100"/>
      <c r="G66" s="100"/>
      <c r="H66" s="46"/>
      <c r="I66" s="20"/>
      <c r="J66" s="32"/>
    </row>
    <row r="67" spans="1:10" ht="12.75" customHeight="1">
      <c r="A67" s="71"/>
      <c r="B67" s="198"/>
      <c r="C67" s="172"/>
      <c r="D67" s="212"/>
      <c r="E67" s="219"/>
      <c r="F67" s="167"/>
      <c r="G67" s="167"/>
      <c r="H67" s="46"/>
      <c r="I67" s="20"/>
      <c r="J67" s="32"/>
    </row>
    <row r="68" spans="1:10" ht="13.5" customHeight="1">
      <c r="A68" s="99"/>
      <c r="B68" s="56"/>
      <c r="C68" s="56"/>
      <c r="D68" s="213"/>
      <c r="E68" s="220"/>
      <c r="F68" s="199"/>
      <c r="G68" s="65"/>
      <c r="H68" s="46"/>
      <c r="I68" s="20"/>
      <c r="J68" s="32"/>
    </row>
    <row r="69" spans="1:10" ht="0.75" customHeight="1">
      <c r="A69" s="57"/>
      <c r="B69" s="171"/>
      <c r="C69" s="163"/>
      <c r="D69" s="208"/>
      <c r="E69" s="162"/>
      <c r="F69" s="42"/>
      <c r="G69" s="42"/>
      <c r="H69" s="46"/>
      <c r="I69" s="20"/>
      <c r="J69" s="32"/>
    </row>
    <row r="70" spans="1:10" ht="13.5" customHeight="1">
      <c r="A70" s="57"/>
      <c r="B70" s="40"/>
      <c r="C70" s="160"/>
      <c r="D70" s="207"/>
      <c r="E70" s="164"/>
      <c r="F70" s="42"/>
      <c r="G70" s="142"/>
      <c r="J70" s="1"/>
    </row>
    <row r="71" spans="1:10" ht="40.5" customHeight="1">
      <c r="A71" s="57"/>
      <c r="B71" s="171"/>
      <c r="C71" s="160"/>
      <c r="D71" s="207"/>
      <c r="E71" s="162"/>
      <c r="F71" s="142"/>
      <c r="G71" s="142"/>
      <c r="J71" s="1"/>
    </row>
    <row r="72" spans="1:10" ht="65.25" customHeight="1">
      <c r="A72" s="44"/>
      <c r="B72" s="39"/>
      <c r="C72" s="176"/>
      <c r="D72" s="206"/>
      <c r="E72" s="215"/>
      <c r="F72" s="32"/>
      <c r="G72" s="32"/>
      <c r="J72" s="1"/>
    </row>
    <row r="73" spans="1:10" ht="14.25" customHeight="1">
      <c r="A73" s="44"/>
      <c r="B73" s="39"/>
      <c r="C73" s="196"/>
      <c r="D73" s="208"/>
      <c r="E73" s="162"/>
      <c r="F73" s="42"/>
      <c r="G73" s="42"/>
      <c r="J73" s="1"/>
    </row>
    <row r="74" spans="1:10" ht="12.75" customHeight="1">
      <c r="D74" s="206"/>
      <c r="E74" s="61"/>
      <c r="F74" s="32"/>
      <c r="G74" s="32"/>
      <c r="J74" s="1"/>
    </row>
    <row r="75" spans="1:10" ht="13.5" customHeight="1">
      <c r="A75" s="57"/>
      <c r="B75" s="171"/>
      <c r="C75" s="160"/>
      <c r="D75" s="207"/>
      <c r="E75" s="162"/>
      <c r="F75" s="142"/>
      <c r="G75" s="142"/>
      <c r="J75" s="1"/>
    </row>
    <row r="76" spans="1:10" ht="26.25" customHeight="1">
      <c r="A76" s="57"/>
      <c r="B76" s="40"/>
      <c r="C76" s="176"/>
      <c r="D76" s="207"/>
      <c r="E76" s="164"/>
      <c r="F76" s="42"/>
      <c r="G76" s="142"/>
      <c r="J76" s="1"/>
    </row>
    <row r="77" spans="1:10" ht="66" customHeight="1">
      <c r="A77" s="44"/>
      <c r="B77" s="39"/>
      <c r="C77" s="163"/>
      <c r="D77" s="208"/>
      <c r="E77" s="162"/>
      <c r="F77" s="42"/>
      <c r="G77" s="42"/>
      <c r="J77" s="1"/>
    </row>
    <row r="78" spans="1:10" ht="14.25" customHeight="1">
      <c r="A78" s="44"/>
      <c r="B78" s="39"/>
      <c r="C78" s="196"/>
      <c r="D78" s="206"/>
      <c r="E78" s="61"/>
      <c r="F78" s="32"/>
      <c r="G78" s="32"/>
      <c r="J78" s="1"/>
    </row>
    <row r="79" spans="1:10" ht="14.25" customHeight="1">
      <c r="D79" s="206"/>
      <c r="E79" s="61"/>
      <c r="F79" s="32"/>
      <c r="G79" s="32"/>
      <c r="J79" s="1"/>
    </row>
    <row r="80" spans="1:10">
      <c r="A80" s="57"/>
      <c r="B80" s="58"/>
      <c r="C80" s="37"/>
      <c r="D80" s="206"/>
      <c r="E80" s="61"/>
      <c r="F80" s="32"/>
      <c r="G80" s="32"/>
      <c r="J80" s="1"/>
    </row>
    <row r="81" spans="1:10" ht="53.25" customHeight="1">
      <c r="J81" s="1"/>
    </row>
    <row r="82" spans="1:10" ht="27.75" customHeight="1">
      <c r="J82" s="1"/>
    </row>
    <row r="83" spans="1:10" ht="41.25" customHeight="1">
      <c r="A83" s="44"/>
      <c r="B83" s="39"/>
      <c r="C83" s="163"/>
      <c r="D83" s="206"/>
      <c r="E83" s="215"/>
      <c r="F83" s="32"/>
      <c r="G83" s="32"/>
      <c r="J83" s="1"/>
    </row>
    <row r="84" spans="1:10" ht="27" customHeight="1">
      <c r="A84" s="44"/>
      <c r="B84" s="39"/>
      <c r="C84" s="196"/>
      <c r="D84" s="206"/>
      <c r="E84" s="61"/>
      <c r="F84" s="32"/>
      <c r="G84" s="32"/>
      <c r="J84" s="1"/>
    </row>
    <row r="85" spans="1:10" ht="66" customHeight="1">
      <c r="D85" s="206"/>
      <c r="E85" s="61"/>
      <c r="F85" s="32"/>
      <c r="G85" s="32"/>
      <c r="J85" s="1"/>
    </row>
    <row r="86" spans="1:10">
      <c r="A86" s="57"/>
      <c r="D86" s="59"/>
      <c r="E86" s="61"/>
      <c r="F86" s="23"/>
      <c r="G86" s="23"/>
      <c r="J86" s="1"/>
    </row>
    <row r="87" spans="1:10">
      <c r="A87" s="57"/>
      <c r="B87" s="58"/>
      <c r="C87" s="37"/>
      <c r="D87" s="59"/>
      <c r="E87" s="61"/>
      <c r="F87" s="23"/>
      <c r="G87" s="32"/>
      <c r="J87" s="1"/>
    </row>
    <row r="88" spans="1:10" ht="14.25" customHeight="1">
      <c r="A88" s="57"/>
      <c r="B88" s="40"/>
      <c r="C88" s="160"/>
      <c r="D88" s="207"/>
      <c r="E88" s="164"/>
      <c r="F88" s="42"/>
      <c r="G88" s="142"/>
      <c r="J88" s="1"/>
    </row>
    <row r="89" spans="1:10">
      <c r="A89" s="44"/>
      <c r="B89" s="39"/>
      <c r="C89" s="163"/>
      <c r="D89" s="206"/>
      <c r="E89" s="215"/>
      <c r="F89" s="32"/>
      <c r="G89" s="32"/>
      <c r="J89" s="1"/>
    </row>
    <row r="90" spans="1:10" ht="25.5" customHeight="1">
      <c r="A90" s="44"/>
      <c r="B90" s="39"/>
      <c r="C90" s="196"/>
      <c r="D90" s="206"/>
      <c r="E90" s="61"/>
      <c r="F90" s="32"/>
      <c r="G90" s="32"/>
      <c r="J90" s="1"/>
    </row>
    <row r="91" spans="1:10">
      <c r="D91" s="206"/>
      <c r="E91" s="61"/>
      <c r="F91" s="32"/>
      <c r="G91" s="32"/>
      <c r="J91" s="1"/>
    </row>
    <row r="92" spans="1:10" ht="26.25" customHeight="1">
      <c r="A92" s="55"/>
      <c r="B92" s="58"/>
      <c r="C92" s="176"/>
      <c r="D92" s="59"/>
      <c r="E92" s="61"/>
      <c r="F92" s="23"/>
      <c r="G92" s="23"/>
      <c r="J92" s="1"/>
    </row>
    <row r="93" spans="1:10">
      <c r="A93" s="57"/>
      <c r="B93" s="40"/>
      <c r="C93" s="160"/>
      <c r="D93" s="207"/>
      <c r="E93" s="164"/>
      <c r="F93" s="42"/>
      <c r="G93" s="142"/>
      <c r="J93" s="1"/>
    </row>
    <row r="94" spans="1:10" ht="17.25" customHeight="1">
      <c r="A94" s="44"/>
      <c r="B94" s="39"/>
      <c r="C94" s="163"/>
      <c r="D94" s="206"/>
      <c r="E94" s="215"/>
      <c r="F94" s="32"/>
      <c r="G94" s="32"/>
      <c r="J94" s="1"/>
    </row>
    <row r="95" spans="1:10">
      <c r="A95" s="44"/>
      <c r="B95" s="39"/>
      <c r="C95" s="196"/>
      <c r="D95" s="206"/>
      <c r="E95" s="61"/>
      <c r="F95" s="32"/>
      <c r="G95" s="32"/>
      <c r="J95" s="1"/>
    </row>
    <row r="96" spans="1:10" ht="12.75" customHeight="1">
      <c r="D96" s="206"/>
      <c r="E96" s="61"/>
      <c r="F96" s="32"/>
      <c r="G96" s="32"/>
      <c r="J96" s="1"/>
    </row>
    <row r="97" spans="1:10">
      <c r="A97" s="60"/>
      <c r="B97" s="2"/>
      <c r="C97" s="139"/>
      <c r="D97" s="206"/>
      <c r="E97" s="61"/>
      <c r="F97" s="32"/>
      <c r="G97" s="32"/>
      <c r="J97" s="1"/>
    </row>
    <row r="98" spans="1:10" ht="28.5" customHeight="1">
      <c r="A98" s="57"/>
      <c r="B98" s="40"/>
      <c r="C98" s="160"/>
      <c r="D98" s="207"/>
      <c r="E98" s="164"/>
      <c r="F98" s="42"/>
      <c r="G98" s="142"/>
      <c r="J98" s="1"/>
    </row>
    <row r="99" spans="1:10">
      <c r="C99" s="45"/>
      <c r="J99" s="1"/>
    </row>
    <row r="100" spans="1:10" ht="27" customHeight="1">
      <c r="A100" s="44"/>
      <c r="B100" s="39"/>
      <c r="C100" s="45"/>
      <c r="D100" s="206"/>
      <c r="E100" s="215"/>
      <c r="F100" s="32"/>
      <c r="G100" s="32"/>
      <c r="J100" s="1"/>
    </row>
    <row r="101" spans="1:10" ht="67.5" customHeight="1">
      <c r="A101" s="57"/>
      <c r="C101" s="45"/>
      <c r="D101" s="59"/>
      <c r="E101" s="61"/>
      <c r="F101" s="23"/>
      <c r="J101" s="1"/>
    </row>
    <row r="102" spans="1:10" ht="12.75" customHeight="1">
      <c r="A102" s="44"/>
      <c r="B102" s="39"/>
      <c r="C102" s="45"/>
      <c r="D102" s="33"/>
      <c r="E102" s="67"/>
      <c r="F102" s="32"/>
      <c r="G102" s="32"/>
      <c r="J102" s="1"/>
    </row>
    <row r="103" spans="1:10" ht="14.25" customHeight="1">
      <c r="A103" s="47"/>
      <c r="B103" s="39"/>
      <c r="C103" s="45"/>
      <c r="D103" s="33"/>
      <c r="E103" s="67"/>
      <c r="F103" s="32"/>
      <c r="G103" s="32"/>
      <c r="J103" s="1"/>
    </row>
    <row r="104" spans="1:10">
      <c r="A104" s="44"/>
      <c r="B104" s="39"/>
      <c r="C104" s="134"/>
      <c r="D104" s="206"/>
      <c r="E104" s="61"/>
      <c r="F104" s="32"/>
      <c r="G104" s="32"/>
      <c r="J104" s="1"/>
    </row>
    <row r="105" spans="1:10">
      <c r="A105" s="44"/>
      <c r="B105" s="39"/>
      <c r="C105" s="152"/>
      <c r="D105" s="214"/>
      <c r="E105" s="215"/>
      <c r="F105" s="178"/>
      <c r="G105" s="178"/>
      <c r="J105" s="1"/>
    </row>
    <row r="106" spans="1:10" ht="27.75" customHeight="1">
      <c r="A106" s="57"/>
      <c r="B106" s="40"/>
      <c r="C106" s="160"/>
      <c r="D106" s="207"/>
      <c r="E106" s="164"/>
      <c r="F106" s="42"/>
      <c r="G106" s="142"/>
      <c r="J106" s="1"/>
    </row>
    <row r="107" spans="1:10" ht="26.25" customHeight="1">
      <c r="C107" s="45"/>
      <c r="J107" s="1"/>
    </row>
    <row r="108" spans="1:10">
      <c r="A108" s="44"/>
      <c r="B108" s="39"/>
      <c r="C108" s="45"/>
      <c r="D108" s="206"/>
      <c r="E108" s="215"/>
      <c r="F108" s="32"/>
      <c r="G108" s="32"/>
      <c r="J108" s="1"/>
    </row>
    <row r="109" spans="1:10" ht="69.75" customHeight="1">
      <c r="A109" s="57"/>
      <c r="C109" s="45"/>
      <c r="D109" s="59"/>
      <c r="E109" s="61"/>
      <c r="F109" s="23"/>
      <c r="J109" s="1"/>
    </row>
    <row r="110" spans="1:10">
      <c r="A110" s="44"/>
      <c r="B110" s="39"/>
      <c r="C110" s="45"/>
      <c r="D110" s="33"/>
      <c r="E110" s="67"/>
      <c r="F110" s="32"/>
      <c r="G110" s="32"/>
      <c r="J110" s="1"/>
    </row>
    <row r="111" spans="1:10" ht="12.75" customHeight="1">
      <c r="A111" s="47"/>
      <c r="B111" s="39"/>
      <c r="C111" s="45"/>
      <c r="D111" s="33"/>
      <c r="E111" s="67"/>
      <c r="F111" s="32"/>
      <c r="G111" s="32"/>
      <c r="J111" s="1"/>
    </row>
    <row r="112" spans="1:10" ht="13.5" customHeight="1">
      <c r="A112" s="44"/>
      <c r="B112" s="39"/>
      <c r="C112" s="134"/>
      <c r="D112" s="206"/>
      <c r="E112" s="61"/>
      <c r="F112" s="32"/>
      <c r="G112" s="32"/>
      <c r="J112" s="1"/>
    </row>
    <row r="113" spans="1:10" ht="15" customHeight="1">
      <c r="C113" s="1"/>
      <c r="D113" s="206"/>
      <c r="E113" s="206"/>
      <c r="F113" s="1"/>
      <c r="J113" s="1"/>
    </row>
    <row r="114" spans="1:10">
      <c r="A114" s="57"/>
      <c r="B114" s="40"/>
      <c r="C114" s="160"/>
      <c r="D114" s="207"/>
      <c r="E114" s="164"/>
      <c r="F114" s="42"/>
      <c r="G114" s="142"/>
      <c r="J114" s="1"/>
    </row>
    <row r="115" spans="1:10" ht="13.5" customHeight="1">
      <c r="C115" s="45"/>
      <c r="J115" s="1"/>
    </row>
    <row r="116" spans="1:10">
      <c r="A116" s="44"/>
      <c r="B116" s="39"/>
      <c r="C116" s="45"/>
      <c r="D116" s="206"/>
      <c r="E116" s="215"/>
      <c r="F116" s="32"/>
      <c r="G116" s="32"/>
      <c r="J116" s="1"/>
    </row>
    <row r="117" spans="1:10">
      <c r="A117" s="57"/>
      <c r="C117" s="45"/>
      <c r="D117" s="59"/>
      <c r="E117" s="61"/>
      <c r="F117" s="23"/>
      <c r="J117" s="1"/>
    </row>
    <row r="118" spans="1:10">
      <c r="A118" s="44"/>
      <c r="B118" s="39"/>
      <c r="C118" s="45"/>
      <c r="D118" s="33"/>
      <c r="E118" s="67"/>
      <c r="F118" s="32"/>
      <c r="G118" s="32"/>
      <c r="J118" s="1"/>
    </row>
    <row r="119" spans="1:10" ht="13.5" customHeight="1">
      <c r="A119" s="47"/>
      <c r="B119" s="39"/>
      <c r="C119" s="45"/>
      <c r="D119" s="33"/>
      <c r="E119" s="67"/>
      <c r="F119" s="32"/>
      <c r="G119" s="32"/>
      <c r="J119" s="1"/>
    </row>
    <row r="120" spans="1:10" ht="15.75" customHeight="1">
      <c r="A120" s="44"/>
      <c r="B120" s="39"/>
      <c r="C120" s="134"/>
      <c r="D120" s="206"/>
      <c r="E120" s="61"/>
      <c r="F120" s="32"/>
      <c r="G120" s="32"/>
      <c r="J120" s="1"/>
    </row>
    <row r="121" spans="1:10" ht="14.25" customHeight="1">
      <c r="J121" s="1"/>
    </row>
    <row r="122" spans="1:10" ht="14.25" customHeight="1">
      <c r="A122" s="57"/>
      <c r="B122" s="40"/>
      <c r="C122" s="160"/>
      <c r="D122" s="207"/>
      <c r="E122" s="164"/>
      <c r="F122" s="42"/>
      <c r="G122" s="142"/>
      <c r="J122" s="1"/>
    </row>
    <row r="123" spans="1:10" ht="15" customHeight="1">
      <c r="C123" s="45"/>
      <c r="J123" s="1"/>
    </row>
    <row r="124" spans="1:10" ht="15" customHeight="1">
      <c r="C124" s="45"/>
      <c r="D124" s="206"/>
      <c r="E124" s="215"/>
      <c r="F124" s="32"/>
      <c r="G124" s="32"/>
      <c r="J124" s="1"/>
    </row>
    <row r="125" spans="1:10" ht="15" customHeight="1">
      <c r="C125" s="45"/>
      <c r="D125" s="59"/>
      <c r="E125" s="61"/>
      <c r="F125" s="23"/>
      <c r="J125" s="1"/>
    </row>
    <row r="126" spans="1:10" ht="13.5" customHeight="1">
      <c r="A126" s="57"/>
      <c r="B126" s="40"/>
      <c r="C126" s="45"/>
      <c r="D126" s="33"/>
      <c r="E126" s="67"/>
      <c r="F126" s="32"/>
      <c r="G126" s="32"/>
      <c r="J126" s="1"/>
    </row>
    <row r="127" spans="1:10" ht="78.75" customHeight="1">
      <c r="C127" s="45"/>
      <c r="D127" s="33"/>
      <c r="E127" s="67"/>
      <c r="F127" s="32"/>
      <c r="G127" s="32"/>
      <c r="J127" s="1"/>
    </row>
    <row r="128" spans="1:10" ht="24" customHeight="1">
      <c r="C128" s="134"/>
      <c r="D128" s="206"/>
      <c r="E128" s="61"/>
      <c r="F128" s="32"/>
      <c r="G128" s="32"/>
      <c r="J128" s="1"/>
    </row>
    <row r="129" spans="3:10" ht="15" customHeight="1">
      <c r="C129" s="30"/>
      <c r="D129" s="206"/>
      <c r="E129" s="206"/>
      <c r="F129" s="1"/>
      <c r="J129" s="1"/>
    </row>
    <row r="130" spans="3:10" ht="213" customHeight="1">
      <c r="J130" s="1"/>
    </row>
    <row r="131" spans="3:10">
      <c r="C131" s="30"/>
      <c r="D131" s="206"/>
      <c r="E131" s="206"/>
      <c r="F131" s="1"/>
      <c r="J131" s="1"/>
    </row>
    <row r="132" spans="3:10">
      <c r="C132" s="30"/>
      <c r="D132" s="206"/>
      <c r="E132" s="206"/>
      <c r="F132" s="1"/>
      <c r="J132" s="1"/>
    </row>
    <row r="133" spans="3:10" ht="140.25" customHeight="1">
      <c r="C133" s="30"/>
      <c r="D133" s="206"/>
      <c r="E133" s="206"/>
      <c r="F133" s="1"/>
      <c r="J133" s="1"/>
    </row>
    <row r="134" spans="3:10" ht="82.5" customHeight="1">
      <c r="C134" s="30"/>
      <c r="D134" s="206"/>
      <c r="E134" s="206"/>
      <c r="F134" s="1"/>
      <c r="J134" s="1"/>
    </row>
    <row r="135" spans="3:10">
      <c r="C135" s="30"/>
      <c r="D135" s="206"/>
      <c r="E135" s="206"/>
      <c r="F135" s="1"/>
      <c r="J135" s="1"/>
    </row>
    <row r="136" spans="3:10">
      <c r="C136" s="30"/>
      <c r="D136" s="206"/>
      <c r="E136" s="206"/>
      <c r="F136" s="1"/>
      <c r="J136" s="1"/>
    </row>
    <row r="137" spans="3:10" ht="53.25" customHeight="1">
      <c r="J137" s="1"/>
    </row>
    <row r="138" spans="3:10">
      <c r="C138" s="30"/>
      <c r="D138" s="206"/>
      <c r="E138" s="206"/>
      <c r="F138" s="1"/>
      <c r="J138" s="1"/>
    </row>
    <row r="139" spans="3:10">
      <c r="C139" s="30"/>
      <c r="D139" s="206"/>
      <c r="E139" s="206"/>
      <c r="F139" s="1"/>
      <c r="J139" s="1"/>
    </row>
    <row r="140" spans="3:10">
      <c r="C140" s="30"/>
      <c r="D140" s="206"/>
      <c r="E140" s="206"/>
      <c r="F140" s="1"/>
      <c r="J140" s="1"/>
    </row>
    <row r="141" spans="3:10">
      <c r="C141" s="30"/>
      <c r="D141" s="206"/>
      <c r="E141" s="206"/>
      <c r="F141" s="1"/>
      <c r="J141" s="1"/>
    </row>
    <row r="142" spans="3:10" ht="13.5" customHeight="1">
      <c r="C142" s="30"/>
      <c r="D142" s="206"/>
      <c r="E142" s="206"/>
      <c r="F142" s="1"/>
      <c r="J142" s="1"/>
    </row>
    <row r="143" spans="3:10" ht="12.75" customHeight="1">
      <c r="C143" s="30"/>
      <c r="D143" s="206"/>
      <c r="E143" s="206"/>
      <c r="F143" s="1"/>
      <c r="J143" s="1"/>
    </row>
    <row r="144" spans="3:10" ht="15" customHeight="1">
      <c r="C144" s="30"/>
      <c r="D144" s="206"/>
      <c r="E144" s="206"/>
      <c r="F144" s="1"/>
      <c r="J144" s="1"/>
    </row>
    <row r="145" spans="3:10">
      <c r="C145" s="30"/>
      <c r="D145" s="206"/>
      <c r="E145" s="206"/>
      <c r="F145" s="1"/>
      <c r="J145" s="1"/>
    </row>
    <row r="146" spans="3:10" ht="12" customHeight="1">
      <c r="C146" s="30"/>
      <c r="D146" s="206"/>
      <c r="E146" s="206"/>
      <c r="F146" s="1"/>
      <c r="J146" s="1"/>
    </row>
    <row r="147" spans="3:10">
      <c r="C147" s="30"/>
      <c r="D147" s="206"/>
      <c r="E147" s="206"/>
      <c r="F147" s="1"/>
      <c r="J147" s="1"/>
    </row>
    <row r="148" spans="3:10">
      <c r="C148" s="30"/>
      <c r="D148" s="206"/>
      <c r="E148" s="206"/>
      <c r="F148" s="1"/>
      <c r="J148" s="1"/>
    </row>
    <row r="149" spans="3:10" ht="37.5" customHeight="1">
      <c r="C149" s="30"/>
      <c r="D149" s="206"/>
      <c r="E149" s="206"/>
      <c r="F149" s="1"/>
      <c r="J149" s="1"/>
    </row>
    <row r="150" spans="3:10" ht="12.75" customHeight="1">
      <c r="C150" s="30"/>
      <c r="D150" s="206"/>
      <c r="E150" s="206"/>
      <c r="F150" s="1"/>
      <c r="J150" s="1"/>
    </row>
    <row r="151" spans="3:10">
      <c r="C151" s="30"/>
      <c r="D151" s="206"/>
      <c r="E151" s="206"/>
      <c r="F151" s="1"/>
      <c r="J151" s="1"/>
    </row>
    <row r="152" spans="3:10" ht="13.5" customHeight="1">
      <c r="C152" s="30"/>
      <c r="D152" s="206"/>
      <c r="E152" s="206"/>
      <c r="F152" s="1"/>
      <c r="J152" s="1"/>
    </row>
    <row r="153" spans="3:10" ht="90" customHeight="1">
      <c r="C153" s="30"/>
      <c r="D153" s="206"/>
      <c r="E153" s="206"/>
      <c r="F153" s="1"/>
      <c r="J153" s="1"/>
    </row>
    <row r="154" spans="3:10">
      <c r="C154" s="30"/>
      <c r="D154" s="206"/>
      <c r="E154" s="206"/>
      <c r="F154" s="1"/>
      <c r="J154" s="1"/>
    </row>
    <row r="155" spans="3:10">
      <c r="C155" s="30"/>
      <c r="D155" s="206"/>
      <c r="E155" s="206"/>
      <c r="F155" s="1"/>
      <c r="J155" s="1"/>
    </row>
    <row r="156" spans="3:10" ht="15.75" customHeight="1">
      <c r="C156" s="30"/>
      <c r="D156" s="206"/>
      <c r="E156" s="206"/>
      <c r="F156" s="1"/>
      <c r="J156" s="1"/>
    </row>
    <row r="157" spans="3:10">
      <c r="C157" s="30"/>
      <c r="D157" s="206"/>
      <c r="E157" s="206"/>
      <c r="F157" s="1"/>
      <c r="J157" s="1"/>
    </row>
    <row r="158" spans="3:10">
      <c r="C158" s="30"/>
      <c r="D158" s="206"/>
      <c r="E158" s="206"/>
      <c r="F158" s="1"/>
      <c r="J158" s="1"/>
    </row>
    <row r="159" spans="3:10">
      <c r="C159" s="30"/>
      <c r="D159" s="206"/>
      <c r="E159" s="206"/>
      <c r="F159" s="1"/>
      <c r="J159" s="1"/>
    </row>
    <row r="160" spans="3:10" ht="14.25" customHeight="1">
      <c r="C160" s="30"/>
      <c r="D160" s="206"/>
      <c r="E160" s="206"/>
      <c r="F160" s="1"/>
      <c r="J160" s="1"/>
    </row>
    <row r="161" spans="3:10" ht="66.75" customHeight="1">
      <c r="C161" s="30"/>
      <c r="D161" s="206"/>
      <c r="E161" s="206"/>
      <c r="F161" s="1"/>
      <c r="J161" s="1"/>
    </row>
    <row r="162" spans="3:10">
      <c r="C162" s="30"/>
      <c r="D162" s="206"/>
      <c r="E162" s="206"/>
      <c r="F162" s="1"/>
      <c r="J162" s="1"/>
    </row>
    <row r="163" spans="3:10">
      <c r="C163" s="30"/>
      <c r="D163" s="206"/>
      <c r="E163" s="206"/>
      <c r="F163" s="1"/>
      <c r="J163" s="1"/>
    </row>
    <row r="164" spans="3:10">
      <c r="C164" s="30"/>
      <c r="D164" s="206"/>
      <c r="E164" s="206"/>
      <c r="F164" s="1"/>
      <c r="J164" s="1"/>
    </row>
    <row r="165" spans="3:10" ht="66" customHeight="1">
      <c r="C165" s="30"/>
      <c r="D165" s="206"/>
      <c r="E165" s="206"/>
      <c r="F165" s="1"/>
      <c r="J165" s="1"/>
    </row>
    <row r="166" spans="3:10">
      <c r="C166" s="30"/>
      <c r="D166" s="206"/>
      <c r="E166" s="206"/>
      <c r="F166" s="1"/>
      <c r="J166" s="1"/>
    </row>
    <row r="167" spans="3:10">
      <c r="C167" s="30"/>
      <c r="D167" s="206"/>
      <c r="E167" s="206"/>
      <c r="F167" s="1"/>
      <c r="J167" s="1"/>
    </row>
    <row r="168" spans="3:10">
      <c r="C168" s="30"/>
      <c r="D168" s="206"/>
      <c r="E168" s="206"/>
      <c r="F168" s="1"/>
      <c r="J168" s="1"/>
    </row>
    <row r="169" spans="3:10">
      <c r="C169" s="30"/>
      <c r="D169" s="206"/>
      <c r="E169" s="206"/>
      <c r="F169" s="1"/>
      <c r="J169" s="1"/>
    </row>
    <row r="170" spans="3:10">
      <c r="C170" s="30"/>
      <c r="D170" s="206"/>
      <c r="E170" s="206"/>
      <c r="F170" s="1"/>
      <c r="J170" s="1"/>
    </row>
    <row r="171" spans="3:10">
      <c r="C171" s="30"/>
      <c r="D171" s="206"/>
      <c r="E171" s="206"/>
      <c r="F171" s="1"/>
      <c r="J171" s="1"/>
    </row>
    <row r="172" spans="3:10">
      <c r="C172" s="30"/>
      <c r="D172" s="206"/>
      <c r="E172" s="206"/>
      <c r="F172" s="1"/>
      <c r="J172" s="1"/>
    </row>
    <row r="173" spans="3:10">
      <c r="C173" s="30"/>
      <c r="D173" s="206"/>
      <c r="E173" s="206"/>
      <c r="F173" s="1"/>
      <c r="J173" s="1"/>
    </row>
    <row r="174" spans="3:10">
      <c r="C174" s="30"/>
      <c r="D174" s="206"/>
      <c r="E174" s="206"/>
      <c r="F174" s="1"/>
      <c r="J174" s="1"/>
    </row>
    <row r="175" spans="3:10">
      <c r="C175" s="30"/>
      <c r="D175" s="206"/>
      <c r="E175" s="206"/>
      <c r="F175" s="1"/>
      <c r="J175" s="1"/>
    </row>
    <row r="176" spans="3:10">
      <c r="C176" s="30"/>
      <c r="D176" s="206"/>
      <c r="E176" s="206"/>
      <c r="F176" s="1"/>
      <c r="J176" s="1"/>
    </row>
    <row r="177" spans="3:10">
      <c r="C177" s="30"/>
      <c r="D177" s="206"/>
      <c r="E177" s="206"/>
      <c r="F177" s="1"/>
      <c r="J177" s="1"/>
    </row>
    <row r="178" spans="3:10">
      <c r="C178" s="30"/>
      <c r="D178" s="206"/>
      <c r="E178" s="206"/>
      <c r="F178" s="1"/>
      <c r="J178" s="1"/>
    </row>
    <row r="179" spans="3:10">
      <c r="C179" s="30"/>
      <c r="D179" s="206"/>
      <c r="E179" s="206"/>
      <c r="F179" s="1"/>
      <c r="J179" s="1"/>
    </row>
    <row r="180" spans="3:10">
      <c r="C180" s="30"/>
      <c r="D180" s="206"/>
      <c r="E180" s="206"/>
      <c r="F180" s="1"/>
      <c r="J180" s="1"/>
    </row>
    <row r="181" spans="3:10">
      <c r="C181" s="30"/>
      <c r="D181" s="206"/>
      <c r="E181" s="206"/>
      <c r="F181" s="1"/>
      <c r="J181" s="1"/>
    </row>
    <row r="182" spans="3:10">
      <c r="C182" s="30"/>
      <c r="D182" s="206"/>
      <c r="E182" s="206"/>
      <c r="F182" s="1"/>
      <c r="J182" s="1"/>
    </row>
    <row r="183" spans="3:10">
      <c r="C183" s="30"/>
      <c r="D183" s="206"/>
      <c r="E183" s="206"/>
      <c r="F183" s="1"/>
      <c r="J183" s="1"/>
    </row>
    <row r="184" spans="3:10">
      <c r="C184" s="30"/>
      <c r="D184" s="206"/>
      <c r="E184" s="206"/>
      <c r="F184" s="1"/>
      <c r="J184" s="1"/>
    </row>
    <row r="185" spans="3:10">
      <c r="C185" s="30"/>
      <c r="D185" s="206"/>
      <c r="E185" s="206"/>
      <c r="F185" s="1"/>
      <c r="J185" s="1"/>
    </row>
    <row r="186" spans="3:10">
      <c r="C186" s="30"/>
      <c r="D186" s="206"/>
      <c r="E186" s="206"/>
      <c r="F186" s="1"/>
      <c r="J186" s="1"/>
    </row>
    <row r="187" spans="3:10">
      <c r="C187" s="30"/>
      <c r="D187" s="206"/>
      <c r="E187" s="206"/>
      <c r="F187" s="1"/>
      <c r="J187" s="1"/>
    </row>
    <row r="188" spans="3:10">
      <c r="C188" s="30"/>
      <c r="D188" s="206"/>
      <c r="E188" s="206"/>
      <c r="F188" s="1"/>
      <c r="J188" s="1"/>
    </row>
    <row r="189" spans="3:10" ht="37.5" customHeight="1">
      <c r="C189" s="30"/>
      <c r="D189" s="206"/>
      <c r="E189" s="206"/>
      <c r="F189" s="1"/>
      <c r="J189" s="1"/>
    </row>
    <row r="190" spans="3:10">
      <c r="C190" s="30"/>
      <c r="D190" s="206"/>
      <c r="E190" s="206"/>
      <c r="F190" s="1"/>
      <c r="J190" s="1"/>
    </row>
    <row r="191" spans="3:10">
      <c r="C191" s="30"/>
      <c r="D191" s="206"/>
      <c r="E191" s="206"/>
      <c r="F191" s="1"/>
      <c r="J191" s="1"/>
    </row>
    <row r="192" spans="3:10">
      <c r="C192" s="30"/>
      <c r="D192" s="206"/>
      <c r="E192" s="206"/>
      <c r="F192" s="1"/>
      <c r="J192" s="1"/>
    </row>
    <row r="193" spans="3:10">
      <c r="C193" s="30"/>
      <c r="D193" s="206"/>
      <c r="E193" s="206"/>
      <c r="F193" s="1"/>
      <c r="J193" s="1"/>
    </row>
    <row r="194" spans="3:10">
      <c r="C194" s="30"/>
      <c r="D194" s="206"/>
      <c r="E194" s="206"/>
      <c r="F194" s="1"/>
      <c r="J194" s="1"/>
    </row>
    <row r="195" spans="3:10">
      <c r="C195" s="30"/>
      <c r="D195" s="206"/>
      <c r="E195" s="206"/>
      <c r="F195" s="1"/>
      <c r="J195" s="1"/>
    </row>
    <row r="196" spans="3:10">
      <c r="C196" s="30"/>
      <c r="D196" s="206"/>
      <c r="E196" s="206"/>
      <c r="F196" s="1"/>
      <c r="J196" s="1"/>
    </row>
    <row r="197" spans="3:10" ht="40.5" customHeight="1">
      <c r="C197" s="30"/>
      <c r="D197" s="206"/>
      <c r="E197" s="206"/>
      <c r="F197" s="1"/>
      <c r="J197" s="1"/>
    </row>
    <row r="198" spans="3:10">
      <c r="C198" s="30"/>
      <c r="D198" s="206"/>
      <c r="E198" s="206"/>
      <c r="F198" s="1"/>
      <c r="J198" s="1"/>
    </row>
    <row r="199" spans="3:10">
      <c r="C199" s="30"/>
      <c r="D199" s="206"/>
      <c r="E199" s="206"/>
      <c r="F199" s="1"/>
      <c r="J199" s="1"/>
    </row>
    <row r="200" spans="3:10">
      <c r="C200" s="30"/>
      <c r="D200" s="206"/>
      <c r="E200" s="206"/>
      <c r="F200" s="1"/>
      <c r="J200" s="1"/>
    </row>
    <row r="201" spans="3:10" ht="53.25" customHeight="1">
      <c r="C201" s="30"/>
      <c r="D201" s="206"/>
      <c r="E201" s="206"/>
      <c r="F201" s="1"/>
      <c r="J201" s="1"/>
    </row>
    <row r="202" spans="3:10">
      <c r="C202" s="30"/>
      <c r="D202" s="206"/>
      <c r="E202" s="206"/>
      <c r="F202" s="1"/>
      <c r="J202" s="1"/>
    </row>
    <row r="203" spans="3:10">
      <c r="C203" s="30"/>
      <c r="D203" s="206"/>
      <c r="E203" s="206"/>
      <c r="F203" s="1"/>
      <c r="J203" s="1"/>
    </row>
    <row r="204" spans="3:10" ht="15" customHeight="1">
      <c r="C204" s="30"/>
      <c r="D204" s="206"/>
      <c r="E204" s="206"/>
      <c r="F204" s="1"/>
      <c r="J204" s="1"/>
    </row>
    <row r="205" spans="3:10">
      <c r="C205" s="30"/>
      <c r="D205" s="206"/>
      <c r="E205" s="206"/>
      <c r="F205" s="1"/>
      <c r="J205" s="1"/>
    </row>
    <row r="206" spans="3:10">
      <c r="C206" s="30"/>
      <c r="D206" s="206"/>
      <c r="E206" s="206"/>
      <c r="F206" s="1"/>
      <c r="J206" s="1"/>
    </row>
    <row r="207" spans="3:10" ht="14.25" customHeight="1">
      <c r="C207" s="30"/>
      <c r="D207" s="206"/>
      <c r="E207" s="206"/>
      <c r="F207" s="1"/>
      <c r="J207" s="1"/>
    </row>
    <row r="208" spans="3:10">
      <c r="C208" s="30"/>
      <c r="D208" s="206"/>
      <c r="E208" s="206"/>
      <c r="F208" s="1"/>
      <c r="J208" s="1"/>
    </row>
    <row r="209" spans="3:10">
      <c r="C209" s="30"/>
      <c r="D209" s="206"/>
      <c r="E209" s="206"/>
      <c r="F209" s="1"/>
      <c r="J209" s="1"/>
    </row>
    <row r="210" spans="3:10">
      <c r="C210" s="30"/>
      <c r="D210" s="206"/>
      <c r="E210" s="206"/>
      <c r="F210" s="1"/>
      <c r="J210" s="1"/>
    </row>
    <row r="211" spans="3:10">
      <c r="C211" s="30"/>
      <c r="D211" s="206"/>
      <c r="E211" s="206"/>
      <c r="F211" s="1"/>
      <c r="J211" s="1"/>
    </row>
    <row r="212" spans="3:10">
      <c r="C212" s="30"/>
      <c r="D212" s="206"/>
      <c r="E212" s="206"/>
      <c r="F212" s="1"/>
      <c r="J212" s="1"/>
    </row>
    <row r="213" spans="3:10">
      <c r="C213" s="30"/>
      <c r="D213" s="206"/>
      <c r="E213" s="206"/>
      <c r="F213" s="1"/>
      <c r="J213" s="1"/>
    </row>
    <row r="214" spans="3:10">
      <c r="C214" s="30"/>
      <c r="D214" s="206"/>
      <c r="E214" s="206"/>
      <c r="F214" s="1"/>
      <c r="J214" s="1"/>
    </row>
    <row r="215" spans="3:10">
      <c r="C215" s="30"/>
      <c r="D215" s="206"/>
      <c r="E215" s="206"/>
      <c r="F215" s="1"/>
      <c r="J215" s="1"/>
    </row>
    <row r="216" spans="3:10">
      <c r="C216" s="30"/>
      <c r="D216" s="206"/>
      <c r="E216" s="206"/>
      <c r="F216" s="1"/>
      <c r="J216" s="1"/>
    </row>
    <row r="217" spans="3:10" ht="12.75" customHeight="1">
      <c r="C217" s="30"/>
      <c r="D217" s="206"/>
      <c r="E217" s="206"/>
      <c r="F217" s="1"/>
      <c r="J217" s="1"/>
    </row>
    <row r="218" spans="3:10">
      <c r="C218" s="30"/>
      <c r="D218" s="206"/>
      <c r="E218" s="206"/>
      <c r="F218" s="1"/>
      <c r="J218" s="1"/>
    </row>
    <row r="219" spans="3:10" ht="14.25" customHeight="1">
      <c r="C219" s="30"/>
      <c r="D219" s="206"/>
      <c r="E219" s="206"/>
      <c r="F219" s="1"/>
      <c r="J219" s="1"/>
    </row>
    <row r="220" spans="3:10">
      <c r="C220" s="30"/>
      <c r="D220" s="206"/>
      <c r="E220" s="206"/>
      <c r="F220" s="1"/>
      <c r="J220" s="1"/>
    </row>
    <row r="221" spans="3:10" ht="51" customHeight="1">
      <c r="C221" s="30"/>
      <c r="D221" s="206"/>
      <c r="E221" s="206"/>
      <c r="F221" s="1"/>
      <c r="J221" s="1"/>
    </row>
    <row r="222" spans="3:10" ht="12.75" customHeight="1">
      <c r="C222" s="30"/>
      <c r="D222" s="206"/>
      <c r="E222" s="206"/>
      <c r="F222" s="1"/>
      <c r="J222" s="1"/>
    </row>
    <row r="223" spans="3:10">
      <c r="C223" s="30"/>
      <c r="D223" s="206"/>
      <c r="E223" s="206"/>
      <c r="F223" s="1"/>
      <c r="J223" s="1"/>
    </row>
    <row r="224" spans="3:10">
      <c r="C224" s="30"/>
      <c r="D224" s="206"/>
      <c r="E224" s="206"/>
      <c r="F224" s="1"/>
      <c r="J224" s="1"/>
    </row>
    <row r="225" spans="3:10">
      <c r="C225" s="30"/>
      <c r="D225" s="206"/>
      <c r="E225" s="206"/>
      <c r="F225" s="1"/>
      <c r="J225" s="1"/>
    </row>
    <row r="226" spans="3:10">
      <c r="C226" s="30"/>
      <c r="D226" s="206"/>
      <c r="E226" s="206"/>
      <c r="F226" s="1"/>
      <c r="J226" s="1"/>
    </row>
    <row r="227" spans="3:10">
      <c r="C227" s="30"/>
      <c r="D227" s="206"/>
      <c r="E227" s="206"/>
      <c r="F227" s="1"/>
      <c r="J227" s="1"/>
    </row>
    <row r="228" spans="3:10">
      <c r="C228" s="30"/>
      <c r="D228" s="206"/>
      <c r="E228" s="206"/>
      <c r="F228" s="1"/>
      <c r="J228" s="1"/>
    </row>
    <row r="229" spans="3:10">
      <c r="C229" s="30"/>
      <c r="D229" s="206"/>
      <c r="E229" s="206"/>
      <c r="F229" s="1"/>
      <c r="J229" s="1"/>
    </row>
    <row r="230" spans="3:10">
      <c r="C230" s="30"/>
      <c r="D230" s="206"/>
      <c r="E230" s="206"/>
      <c r="F230" s="1"/>
      <c r="J230" s="1"/>
    </row>
    <row r="231" spans="3:10" ht="15" customHeight="1">
      <c r="C231" s="30"/>
      <c r="D231" s="206"/>
      <c r="E231" s="206"/>
      <c r="F231" s="1"/>
      <c r="J231" s="1"/>
    </row>
    <row r="232" spans="3:10">
      <c r="C232" s="30"/>
      <c r="D232" s="206"/>
      <c r="E232" s="206"/>
      <c r="F232" s="1"/>
      <c r="J232" s="1"/>
    </row>
    <row r="233" spans="3:10" ht="147.75" customHeight="1">
      <c r="C233" s="30"/>
      <c r="D233" s="206"/>
      <c r="E233" s="206"/>
      <c r="F233" s="1"/>
      <c r="J233" s="1"/>
    </row>
    <row r="234" spans="3:10" ht="82.5" customHeight="1">
      <c r="C234" s="30"/>
      <c r="D234" s="206"/>
      <c r="E234" s="206"/>
      <c r="F234" s="1"/>
      <c r="J234" s="1"/>
    </row>
    <row r="235" spans="3:10" ht="12.75" customHeight="1">
      <c r="C235" s="30"/>
      <c r="D235" s="206"/>
      <c r="E235" s="206"/>
      <c r="F235" s="1"/>
      <c r="J235" s="1"/>
    </row>
    <row r="236" spans="3:10" ht="106.5" customHeight="1">
      <c r="C236" s="30"/>
      <c r="D236" s="206"/>
      <c r="E236" s="206"/>
      <c r="F236" s="1"/>
      <c r="J236" s="1"/>
    </row>
    <row r="237" spans="3:10" ht="227.25" customHeight="1">
      <c r="C237" s="30"/>
      <c r="D237" s="206"/>
      <c r="E237" s="206"/>
      <c r="F237" s="1"/>
      <c r="J237" s="1"/>
    </row>
    <row r="238" spans="3:10" ht="135" customHeight="1">
      <c r="C238" s="30"/>
      <c r="D238" s="206"/>
      <c r="E238" s="206"/>
      <c r="F238" s="1"/>
      <c r="J238" s="1"/>
    </row>
    <row r="239" spans="3:10" ht="81" customHeight="1">
      <c r="C239" s="30"/>
      <c r="D239" s="206"/>
      <c r="E239" s="206"/>
      <c r="F239" s="1"/>
      <c r="J239" s="1"/>
    </row>
    <row r="240" spans="3:10" ht="14.25" customHeight="1">
      <c r="C240" s="30"/>
      <c r="D240" s="206"/>
      <c r="E240" s="206"/>
      <c r="F240" s="1"/>
      <c r="J240" s="1"/>
    </row>
    <row r="241" spans="3:10" ht="13.5" customHeight="1">
      <c r="C241" s="30"/>
      <c r="D241" s="206"/>
      <c r="E241" s="206"/>
      <c r="F241" s="1"/>
      <c r="J241" s="1"/>
    </row>
    <row r="242" spans="3:10" ht="39" customHeight="1">
      <c r="C242" s="30"/>
      <c r="D242" s="206"/>
      <c r="E242" s="206"/>
      <c r="F242" s="1"/>
      <c r="J242" s="1"/>
    </row>
    <row r="243" spans="3:10" ht="27" customHeight="1">
      <c r="C243" s="30"/>
      <c r="D243" s="206"/>
      <c r="E243" s="206"/>
      <c r="F243" s="1"/>
      <c r="J243" s="1"/>
    </row>
    <row r="244" spans="3:10">
      <c r="C244" s="30"/>
      <c r="D244" s="206"/>
      <c r="E244" s="206"/>
      <c r="F244" s="1"/>
      <c r="J244" s="1"/>
    </row>
    <row r="245" spans="3:10">
      <c r="C245" s="30"/>
      <c r="D245" s="206"/>
      <c r="E245" s="206"/>
      <c r="F245" s="1"/>
      <c r="J245" s="1"/>
    </row>
    <row r="246" spans="3:10">
      <c r="C246" s="30"/>
      <c r="D246" s="206"/>
      <c r="E246" s="206"/>
      <c r="F246" s="1"/>
      <c r="J246" s="1"/>
    </row>
    <row r="247" spans="3:10">
      <c r="C247" s="30"/>
      <c r="D247" s="206"/>
      <c r="E247" s="206"/>
      <c r="F247" s="1"/>
      <c r="J247" s="1"/>
    </row>
    <row r="248" spans="3:10">
      <c r="C248" s="30"/>
      <c r="D248" s="206"/>
      <c r="E248" s="206"/>
      <c r="F248" s="1"/>
      <c r="J248" s="1"/>
    </row>
    <row r="249" spans="3:10">
      <c r="C249" s="30"/>
      <c r="D249" s="206"/>
      <c r="E249" s="206"/>
      <c r="F249" s="1"/>
      <c r="J249" s="1"/>
    </row>
    <row r="250" spans="3:10">
      <c r="C250" s="30"/>
      <c r="D250" s="206"/>
      <c r="E250" s="206"/>
      <c r="F250" s="1"/>
      <c r="J250" s="1"/>
    </row>
    <row r="251" spans="3:10">
      <c r="C251" s="30"/>
      <c r="D251" s="206"/>
      <c r="E251" s="206"/>
      <c r="F251" s="1"/>
      <c r="J251" s="1"/>
    </row>
    <row r="252" spans="3:10" ht="12.75" customHeight="1">
      <c r="C252" s="30"/>
      <c r="D252" s="206"/>
      <c r="E252" s="206"/>
      <c r="F252" s="1"/>
      <c r="J252" s="1"/>
    </row>
    <row r="253" spans="3:10">
      <c r="C253" s="30"/>
      <c r="D253" s="206"/>
      <c r="E253" s="206"/>
      <c r="F253" s="1"/>
      <c r="J253" s="1"/>
    </row>
    <row r="254" spans="3:10">
      <c r="C254" s="30"/>
      <c r="D254" s="206"/>
      <c r="E254" s="206"/>
      <c r="F254" s="1"/>
      <c r="J254" s="1"/>
    </row>
    <row r="255" spans="3:10" ht="156.75" customHeight="1">
      <c r="C255" s="30"/>
      <c r="D255" s="206"/>
      <c r="E255" s="206"/>
      <c r="F255" s="1"/>
      <c r="J255" s="1"/>
    </row>
    <row r="256" spans="3:10" ht="169.5" customHeight="1">
      <c r="C256" s="30"/>
      <c r="D256" s="206"/>
      <c r="E256" s="206"/>
      <c r="F256" s="1"/>
      <c r="J256" s="1"/>
    </row>
    <row r="257" spans="3:10" ht="12.75" customHeight="1">
      <c r="C257" s="30"/>
      <c r="D257" s="206"/>
      <c r="E257" s="206"/>
      <c r="F257" s="1"/>
      <c r="J257" s="1"/>
    </row>
    <row r="258" spans="3:10" ht="168.75" customHeight="1">
      <c r="C258" s="30"/>
      <c r="D258" s="206"/>
      <c r="E258" s="206"/>
      <c r="F258" s="1"/>
      <c r="J258" s="1"/>
    </row>
    <row r="259" spans="3:10" ht="113.25" customHeight="1">
      <c r="C259" s="30"/>
      <c r="D259" s="206"/>
      <c r="E259" s="206"/>
      <c r="F259" s="1"/>
      <c r="J259" s="1"/>
    </row>
    <row r="260" spans="3:10" ht="123.75" customHeight="1">
      <c r="C260" s="30"/>
      <c r="D260" s="206"/>
      <c r="E260" s="206"/>
      <c r="F260" s="1"/>
      <c r="J260" s="1"/>
    </row>
    <row r="261" spans="3:10" ht="191.25" customHeight="1">
      <c r="C261" s="30"/>
      <c r="D261" s="206"/>
      <c r="E261" s="206"/>
      <c r="F261" s="1"/>
      <c r="J261" s="1"/>
    </row>
    <row r="262" spans="3:10" ht="13.5" customHeight="1">
      <c r="C262" s="30"/>
      <c r="D262" s="206"/>
      <c r="E262" s="206"/>
      <c r="F262" s="1"/>
      <c r="J262" s="1"/>
    </row>
    <row r="263" spans="3:10" ht="28.5" customHeight="1">
      <c r="C263" s="30"/>
      <c r="D263" s="206"/>
      <c r="E263" s="206"/>
      <c r="F263" s="1"/>
      <c r="J263" s="1"/>
    </row>
    <row r="264" spans="3:10" ht="39" customHeight="1">
      <c r="C264" s="30"/>
      <c r="D264" s="206"/>
      <c r="E264" s="206"/>
      <c r="F264" s="1"/>
      <c r="J264" s="1"/>
    </row>
    <row r="265" spans="3:10">
      <c r="C265" s="30"/>
      <c r="D265" s="206"/>
      <c r="E265" s="206"/>
      <c r="F265" s="1"/>
      <c r="J265" s="1"/>
    </row>
    <row r="266" spans="3:10">
      <c r="C266" s="30"/>
      <c r="D266" s="206"/>
      <c r="E266" s="206"/>
      <c r="F266" s="1"/>
      <c r="J266" s="1"/>
    </row>
    <row r="267" spans="3:10">
      <c r="C267" s="30"/>
      <c r="D267" s="206"/>
      <c r="E267" s="206"/>
      <c r="F267" s="1"/>
      <c r="J267" s="1"/>
    </row>
    <row r="268" spans="3:10">
      <c r="C268" s="30"/>
      <c r="D268" s="206"/>
      <c r="E268" s="206"/>
      <c r="F268" s="1"/>
      <c r="J268" s="1"/>
    </row>
    <row r="269" spans="3:10">
      <c r="C269" s="30"/>
      <c r="D269" s="206"/>
      <c r="E269" s="206"/>
      <c r="F269" s="1"/>
      <c r="J269" s="1"/>
    </row>
    <row r="270" spans="3:10">
      <c r="C270" s="30"/>
      <c r="D270" s="206"/>
      <c r="E270" s="206"/>
      <c r="F270" s="1"/>
      <c r="J270" s="1"/>
    </row>
    <row r="271" spans="3:10">
      <c r="C271" s="30"/>
      <c r="D271" s="206"/>
      <c r="E271" s="206"/>
      <c r="F271" s="1"/>
      <c r="J271" s="1"/>
    </row>
    <row r="272" spans="3:10">
      <c r="C272" s="30"/>
      <c r="D272" s="206"/>
      <c r="E272" s="206"/>
      <c r="F272" s="1"/>
      <c r="J272" s="1"/>
    </row>
    <row r="273" spans="3:10">
      <c r="C273" s="30"/>
      <c r="D273" s="206"/>
      <c r="E273" s="206"/>
      <c r="F273" s="1"/>
      <c r="J273" s="1"/>
    </row>
    <row r="274" spans="3:10">
      <c r="C274" s="30"/>
      <c r="D274" s="206"/>
      <c r="E274" s="206"/>
      <c r="F274" s="1"/>
      <c r="J274" s="1"/>
    </row>
    <row r="275" spans="3:10">
      <c r="C275" s="30"/>
      <c r="D275" s="206"/>
      <c r="E275" s="206"/>
      <c r="F275" s="1"/>
      <c r="J275" s="1"/>
    </row>
    <row r="276" spans="3:10">
      <c r="C276" s="30"/>
      <c r="D276" s="206"/>
      <c r="E276" s="206"/>
      <c r="F276" s="1"/>
      <c r="J276" s="1"/>
    </row>
    <row r="277" spans="3:10">
      <c r="C277" s="30"/>
      <c r="D277" s="206"/>
      <c r="E277" s="206"/>
      <c r="F277" s="1"/>
      <c r="J277" s="1"/>
    </row>
    <row r="278" spans="3:10">
      <c r="C278" s="30"/>
      <c r="D278" s="206"/>
      <c r="E278" s="206"/>
      <c r="F278" s="1"/>
      <c r="J278" s="1"/>
    </row>
    <row r="279" spans="3:10">
      <c r="C279" s="30"/>
      <c r="D279" s="206"/>
      <c r="E279" s="206"/>
      <c r="F279" s="1"/>
      <c r="J279" s="1"/>
    </row>
    <row r="280" spans="3:10">
      <c r="C280" s="30"/>
      <c r="D280" s="206"/>
      <c r="E280" s="206"/>
      <c r="F280" s="1"/>
      <c r="J280" s="1"/>
    </row>
    <row r="281" spans="3:10">
      <c r="C281" s="30"/>
      <c r="D281" s="206"/>
      <c r="E281" s="206"/>
      <c r="F281" s="1"/>
      <c r="J281" s="1"/>
    </row>
    <row r="282" spans="3:10">
      <c r="C282" s="30"/>
      <c r="D282" s="206"/>
      <c r="E282" s="206"/>
      <c r="F282" s="1"/>
      <c r="J282" s="1"/>
    </row>
    <row r="283" spans="3:10">
      <c r="C283" s="30"/>
      <c r="D283" s="206"/>
      <c r="E283" s="206"/>
      <c r="F283" s="1"/>
      <c r="J283" s="1"/>
    </row>
    <row r="284" spans="3:10">
      <c r="C284" s="30"/>
      <c r="D284" s="206"/>
      <c r="E284" s="206"/>
      <c r="F284" s="1"/>
      <c r="J284" s="1"/>
    </row>
    <row r="285" spans="3:10">
      <c r="C285" s="30"/>
      <c r="D285" s="206"/>
      <c r="E285" s="206"/>
      <c r="F285" s="1"/>
      <c r="J285" s="1"/>
    </row>
    <row r="286" spans="3:10">
      <c r="C286" s="30"/>
      <c r="D286" s="206"/>
      <c r="E286" s="206"/>
      <c r="F286" s="1"/>
      <c r="J286" s="1"/>
    </row>
    <row r="287" spans="3:10" ht="13.5" customHeight="1">
      <c r="C287" s="30"/>
      <c r="D287" s="206"/>
      <c r="E287" s="206"/>
      <c r="F287" s="1"/>
      <c r="J287" s="1"/>
    </row>
    <row r="288" spans="3:10">
      <c r="C288" s="30"/>
      <c r="D288" s="206"/>
      <c r="E288" s="206"/>
      <c r="F288" s="1"/>
      <c r="J288" s="1"/>
    </row>
    <row r="289" spans="3:10">
      <c r="C289" s="30"/>
      <c r="D289" s="206"/>
      <c r="E289" s="206"/>
      <c r="F289" s="1"/>
      <c r="J289" s="1"/>
    </row>
    <row r="290" spans="3:10">
      <c r="C290" s="30"/>
      <c r="D290" s="206"/>
      <c r="E290" s="206"/>
      <c r="F290" s="1"/>
      <c r="J290" s="1"/>
    </row>
    <row r="291" spans="3:10">
      <c r="C291" s="30"/>
      <c r="D291" s="206"/>
      <c r="E291" s="206"/>
      <c r="F291" s="1"/>
      <c r="J291" s="1"/>
    </row>
    <row r="292" spans="3:10">
      <c r="C292" s="30"/>
      <c r="D292" s="206"/>
      <c r="E292" s="206"/>
      <c r="F292" s="1"/>
      <c r="J292" s="1"/>
    </row>
    <row r="293" spans="3:10">
      <c r="C293" s="30"/>
      <c r="D293" s="206"/>
      <c r="E293" s="206"/>
      <c r="F293" s="1"/>
      <c r="J293" s="1"/>
    </row>
    <row r="294" spans="3:10">
      <c r="C294" s="30"/>
      <c r="D294" s="206"/>
      <c r="E294" s="206"/>
      <c r="F294" s="1"/>
      <c r="J294" s="1"/>
    </row>
    <row r="295" spans="3:10">
      <c r="C295" s="30"/>
      <c r="D295" s="206"/>
      <c r="E295" s="206"/>
      <c r="F295" s="1"/>
      <c r="J295" s="1"/>
    </row>
    <row r="296" spans="3:10">
      <c r="C296" s="30"/>
      <c r="D296" s="206"/>
      <c r="E296" s="206"/>
      <c r="F296" s="1"/>
      <c r="J296" s="1"/>
    </row>
    <row r="297" spans="3:10">
      <c r="C297" s="30"/>
      <c r="D297" s="206"/>
      <c r="E297" s="206"/>
      <c r="F297" s="1"/>
      <c r="J297" s="1"/>
    </row>
    <row r="298" spans="3:10">
      <c r="C298" s="30"/>
      <c r="D298" s="206"/>
      <c r="E298" s="206"/>
      <c r="F298" s="1"/>
      <c r="J298" s="1"/>
    </row>
    <row r="299" spans="3:10">
      <c r="C299" s="30"/>
      <c r="D299" s="206"/>
      <c r="E299" s="206"/>
      <c r="F299" s="1"/>
      <c r="J299" s="1"/>
    </row>
    <row r="300" spans="3:10">
      <c r="C300" s="30"/>
      <c r="D300" s="206"/>
      <c r="E300" s="206"/>
      <c r="F300" s="1"/>
      <c r="J300" s="1"/>
    </row>
    <row r="301" spans="3:10">
      <c r="C301" s="30"/>
      <c r="D301" s="206"/>
      <c r="E301" s="206"/>
      <c r="F301" s="1"/>
      <c r="J301" s="1"/>
    </row>
    <row r="302" spans="3:10">
      <c r="C302" s="30"/>
      <c r="D302" s="206"/>
      <c r="E302" s="206"/>
      <c r="F302" s="1"/>
      <c r="J302" s="1"/>
    </row>
    <row r="303" spans="3:10">
      <c r="C303" s="30"/>
      <c r="D303" s="206"/>
      <c r="E303" s="206"/>
      <c r="F303" s="1"/>
      <c r="J303" s="1"/>
    </row>
    <row r="304" spans="3:10">
      <c r="C304" s="30"/>
      <c r="D304" s="206"/>
      <c r="E304" s="206"/>
      <c r="F304" s="1"/>
      <c r="J304" s="1"/>
    </row>
    <row r="305" spans="3:10">
      <c r="C305" s="30"/>
      <c r="D305" s="206"/>
      <c r="E305" s="206"/>
      <c r="F305" s="1"/>
      <c r="J305" s="1"/>
    </row>
    <row r="306" spans="3:10">
      <c r="C306" s="30"/>
      <c r="D306" s="206"/>
      <c r="E306" s="206"/>
      <c r="F306" s="1"/>
      <c r="J306" s="1"/>
    </row>
    <row r="307" spans="3:10">
      <c r="C307" s="30"/>
      <c r="D307" s="206"/>
      <c r="E307" s="206"/>
      <c r="F307" s="1"/>
      <c r="J307" s="1"/>
    </row>
    <row r="308" spans="3:10">
      <c r="C308" s="30"/>
      <c r="D308" s="206"/>
      <c r="E308" s="206"/>
      <c r="F308" s="1"/>
      <c r="J308" s="1"/>
    </row>
    <row r="309" spans="3:10">
      <c r="C309" s="30"/>
      <c r="D309" s="206"/>
      <c r="E309" s="206"/>
      <c r="F309" s="1"/>
      <c r="J309" s="1"/>
    </row>
    <row r="310" spans="3:10">
      <c r="C310" s="30"/>
      <c r="D310" s="206"/>
      <c r="E310" s="206"/>
      <c r="F310" s="1"/>
      <c r="J310" s="1"/>
    </row>
    <row r="311" spans="3:10">
      <c r="C311" s="30"/>
      <c r="D311" s="206"/>
      <c r="E311" s="206"/>
      <c r="F311" s="1"/>
      <c r="J311" s="1"/>
    </row>
    <row r="312" spans="3:10">
      <c r="C312" s="30"/>
      <c r="D312" s="206"/>
      <c r="E312" s="206"/>
      <c r="F312" s="1"/>
      <c r="J312" s="1"/>
    </row>
    <row r="313" spans="3:10">
      <c r="C313" s="30"/>
      <c r="D313" s="206"/>
      <c r="E313" s="206"/>
      <c r="F313" s="1"/>
      <c r="J313" s="1"/>
    </row>
    <row r="314" spans="3:10">
      <c r="C314" s="30"/>
      <c r="D314" s="206"/>
      <c r="E314" s="206"/>
      <c r="F314" s="1"/>
      <c r="J314" s="1"/>
    </row>
    <row r="315" spans="3:10">
      <c r="C315" s="30"/>
      <c r="D315" s="206"/>
      <c r="E315" s="206"/>
      <c r="F315" s="1"/>
      <c r="J315" s="1"/>
    </row>
    <row r="316" spans="3:10">
      <c r="C316" s="30"/>
      <c r="D316" s="206"/>
      <c r="E316" s="206"/>
      <c r="F316" s="1"/>
      <c r="J316" s="1"/>
    </row>
    <row r="317" spans="3:10">
      <c r="C317" s="30"/>
      <c r="D317" s="206"/>
      <c r="E317" s="206"/>
      <c r="F317" s="1"/>
      <c r="J317" s="1"/>
    </row>
    <row r="318" spans="3:10">
      <c r="C318" s="30"/>
      <c r="D318" s="206"/>
      <c r="E318" s="206"/>
      <c r="F318" s="1"/>
      <c r="J318" s="1"/>
    </row>
    <row r="319" spans="3:10">
      <c r="C319" s="30"/>
      <c r="D319" s="206"/>
      <c r="E319" s="206"/>
      <c r="F319" s="1"/>
      <c r="J319" s="1"/>
    </row>
    <row r="320" spans="3:10" ht="15" customHeight="1">
      <c r="C320" s="30"/>
      <c r="D320" s="206"/>
      <c r="E320" s="206"/>
      <c r="F320" s="1"/>
      <c r="J320" s="1"/>
    </row>
    <row r="321" spans="3:10">
      <c r="C321" s="30"/>
      <c r="D321" s="206"/>
      <c r="E321" s="206"/>
      <c r="F321" s="1"/>
      <c r="J321" s="1"/>
    </row>
    <row r="322" spans="3:10">
      <c r="C322" s="30"/>
      <c r="D322" s="206"/>
      <c r="E322" s="206"/>
      <c r="F322" s="1"/>
      <c r="J322" s="1"/>
    </row>
    <row r="323" spans="3:10">
      <c r="C323" s="30"/>
      <c r="D323" s="206"/>
      <c r="E323" s="206"/>
      <c r="F323" s="1"/>
      <c r="J323" s="1"/>
    </row>
    <row r="324" spans="3:10" ht="12.75" customHeight="1">
      <c r="C324" s="30"/>
      <c r="D324" s="206"/>
      <c r="E324" s="206"/>
      <c r="F324" s="1"/>
      <c r="J324" s="1"/>
    </row>
    <row r="325" spans="3:10" ht="12.75" customHeight="1">
      <c r="C325" s="30"/>
      <c r="D325" s="206"/>
      <c r="E325" s="206"/>
      <c r="F325" s="1"/>
      <c r="J325" s="1"/>
    </row>
    <row r="326" spans="3:10" ht="129" customHeight="1">
      <c r="C326" s="30"/>
      <c r="D326" s="206"/>
      <c r="E326" s="206"/>
      <c r="F326" s="1"/>
      <c r="J326" s="1"/>
    </row>
    <row r="327" spans="3:10" ht="180" customHeight="1">
      <c r="C327" s="30"/>
      <c r="D327" s="206"/>
      <c r="E327" s="206"/>
      <c r="F327" s="1"/>
      <c r="J327" s="1"/>
    </row>
    <row r="328" spans="3:10" ht="80.25" customHeight="1">
      <c r="C328" s="30"/>
      <c r="D328" s="206"/>
      <c r="E328" s="206"/>
      <c r="F328" s="1"/>
      <c r="J328" s="1"/>
    </row>
    <row r="329" spans="3:10" ht="103.5" customHeight="1">
      <c r="C329" s="30"/>
      <c r="D329" s="206"/>
      <c r="E329" s="206"/>
      <c r="F329" s="1"/>
      <c r="J329" s="1"/>
    </row>
    <row r="330" spans="3:10" ht="15" customHeight="1">
      <c r="C330" s="30"/>
      <c r="D330" s="206"/>
      <c r="E330" s="206"/>
      <c r="F330" s="1"/>
      <c r="J330" s="1"/>
    </row>
    <row r="331" spans="3:10">
      <c r="C331" s="30"/>
      <c r="D331" s="206"/>
      <c r="E331" s="206"/>
      <c r="F331" s="1"/>
      <c r="J331" s="1"/>
    </row>
    <row r="332" spans="3:10" ht="27" customHeight="1">
      <c r="C332" s="30"/>
      <c r="D332" s="206"/>
      <c r="E332" s="206"/>
      <c r="F332" s="1"/>
      <c r="J332" s="1"/>
    </row>
    <row r="333" spans="3:10" ht="13.5" customHeight="1">
      <c r="C333" s="30"/>
      <c r="D333" s="206"/>
      <c r="E333" s="206"/>
      <c r="F333" s="1"/>
      <c r="J333" s="1"/>
    </row>
    <row r="334" spans="3:10" ht="53.25" customHeight="1">
      <c r="C334" s="30"/>
      <c r="D334" s="206"/>
      <c r="E334" s="206"/>
      <c r="F334" s="1"/>
      <c r="J334" s="1"/>
    </row>
    <row r="335" spans="3:10" ht="12.75" customHeight="1">
      <c r="C335" s="30"/>
      <c r="D335" s="206"/>
      <c r="E335" s="206"/>
      <c r="F335" s="1"/>
      <c r="J335" s="1"/>
    </row>
    <row r="336" spans="3:10" ht="13.5" customHeight="1">
      <c r="C336" s="30"/>
      <c r="D336" s="206"/>
      <c r="E336" s="206"/>
      <c r="F336" s="1"/>
      <c r="J336" s="1"/>
    </row>
    <row r="337" spans="3:10">
      <c r="C337" s="30"/>
      <c r="D337" s="206"/>
      <c r="E337" s="206"/>
      <c r="F337" s="1"/>
      <c r="J337" s="1"/>
    </row>
    <row r="338" spans="3:10">
      <c r="C338" s="30"/>
      <c r="D338" s="206"/>
      <c r="E338" s="206"/>
      <c r="F338" s="1"/>
      <c r="J338" s="1"/>
    </row>
    <row r="339" spans="3:10" ht="27" customHeight="1">
      <c r="C339" s="30"/>
      <c r="D339" s="206"/>
      <c r="E339" s="206"/>
      <c r="F339" s="1"/>
      <c r="J339" s="1"/>
    </row>
    <row r="340" spans="3:10" ht="12.75" customHeight="1">
      <c r="C340" s="30"/>
      <c r="D340" s="206"/>
      <c r="E340" s="206"/>
      <c r="F340" s="1"/>
      <c r="J340" s="1"/>
    </row>
    <row r="341" spans="3:10" ht="12" customHeight="1">
      <c r="C341" s="30"/>
      <c r="D341" s="206"/>
      <c r="E341" s="206"/>
      <c r="F341" s="1"/>
      <c r="J341" s="1"/>
    </row>
    <row r="342" spans="3:10">
      <c r="C342" s="30"/>
      <c r="D342" s="206"/>
      <c r="E342" s="206"/>
      <c r="F342" s="1"/>
      <c r="J342" s="1"/>
    </row>
    <row r="343" spans="3:10" ht="13.5" customHeight="1">
      <c r="C343" s="30"/>
      <c r="D343" s="206"/>
      <c r="E343" s="206"/>
      <c r="F343" s="1"/>
      <c r="J343" s="1"/>
    </row>
    <row r="344" spans="3:10">
      <c r="C344" s="30"/>
      <c r="D344" s="206"/>
      <c r="E344" s="206"/>
      <c r="F344" s="1"/>
      <c r="J344" s="1"/>
    </row>
    <row r="345" spans="3:10" ht="15.75" customHeight="1">
      <c r="C345" s="30"/>
      <c r="D345" s="206"/>
      <c r="E345" s="206"/>
      <c r="F345" s="1"/>
      <c r="J345" s="1"/>
    </row>
    <row r="346" spans="3:10">
      <c r="C346" s="30"/>
      <c r="D346" s="206"/>
      <c r="E346" s="206"/>
      <c r="F346" s="1"/>
      <c r="J346" s="1"/>
    </row>
    <row r="347" spans="3:10">
      <c r="C347" s="30"/>
      <c r="D347" s="206"/>
      <c r="E347" s="206"/>
      <c r="F347" s="1"/>
      <c r="J347" s="1"/>
    </row>
    <row r="348" spans="3:10">
      <c r="C348" s="30"/>
      <c r="D348" s="206"/>
      <c r="E348" s="206"/>
      <c r="F348" s="1"/>
      <c r="J348" s="1"/>
    </row>
    <row r="349" spans="3:10" ht="14.25" customHeight="1">
      <c r="C349" s="30"/>
      <c r="D349" s="206"/>
      <c r="E349" s="206"/>
      <c r="F349" s="1"/>
      <c r="J349" s="1"/>
    </row>
    <row r="350" spans="3:10" ht="54" customHeight="1">
      <c r="C350" s="30"/>
      <c r="D350" s="206"/>
      <c r="E350" s="206"/>
      <c r="F350" s="1"/>
      <c r="J350" s="1"/>
    </row>
    <row r="351" spans="3:10">
      <c r="C351" s="30"/>
      <c r="D351" s="206"/>
      <c r="E351" s="206"/>
      <c r="F351" s="1"/>
      <c r="J351" s="1"/>
    </row>
    <row r="352" spans="3:10">
      <c r="C352" s="30"/>
      <c r="D352" s="206"/>
      <c r="E352" s="206"/>
      <c r="F352" s="1"/>
      <c r="J352" s="1"/>
    </row>
    <row r="353" spans="3:10" ht="15" customHeight="1">
      <c r="C353" s="30"/>
      <c r="D353" s="206"/>
      <c r="E353" s="206"/>
      <c r="F353" s="1"/>
      <c r="J353" s="1"/>
    </row>
    <row r="354" spans="3:10">
      <c r="C354" s="30"/>
      <c r="D354" s="206"/>
      <c r="E354" s="206"/>
      <c r="F354" s="1"/>
      <c r="J354" s="1"/>
    </row>
    <row r="355" spans="3:10">
      <c r="C355" s="30"/>
      <c r="D355" s="206"/>
      <c r="E355" s="206"/>
      <c r="F355" s="1"/>
      <c r="J355" s="1"/>
    </row>
    <row r="356" spans="3:10">
      <c r="C356" s="30"/>
      <c r="D356" s="206"/>
      <c r="E356" s="206"/>
      <c r="F356" s="1"/>
      <c r="J356" s="1"/>
    </row>
    <row r="357" spans="3:10" ht="27.75" customHeight="1">
      <c r="C357" s="30"/>
      <c r="D357" s="206"/>
      <c r="E357" s="206"/>
      <c r="F357" s="1"/>
      <c r="J357" s="1"/>
    </row>
    <row r="358" spans="3:10">
      <c r="C358" s="30"/>
      <c r="D358" s="206"/>
      <c r="E358" s="206"/>
      <c r="F358" s="1"/>
      <c r="J358" s="1"/>
    </row>
    <row r="359" spans="3:10">
      <c r="C359" s="30"/>
      <c r="D359" s="206"/>
      <c r="E359" s="206"/>
      <c r="F359" s="1"/>
      <c r="J359" s="1"/>
    </row>
    <row r="360" spans="3:10" ht="13.5" customHeight="1">
      <c r="C360" s="30"/>
      <c r="D360" s="206"/>
      <c r="E360" s="206"/>
      <c r="F360" s="1"/>
      <c r="J360" s="1"/>
    </row>
    <row r="361" spans="3:10">
      <c r="C361" s="30"/>
      <c r="D361" s="206"/>
      <c r="E361" s="206"/>
      <c r="F361" s="1"/>
      <c r="J361" s="1"/>
    </row>
    <row r="362" spans="3:10">
      <c r="C362" s="30"/>
      <c r="D362" s="206"/>
      <c r="E362" s="206"/>
      <c r="F362" s="1"/>
      <c r="J362" s="1"/>
    </row>
    <row r="363" spans="3:10">
      <c r="C363" s="30"/>
      <c r="D363" s="206"/>
      <c r="E363" s="206"/>
      <c r="F363" s="1"/>
      <c r="J363" s="1"/>
    </row>
    <row r="364" spans="3:10">
      <c r="C364" s="30"/>
      <c r="D364" s="206"/>
      <c r="E364" s="206"/>
      <c r="F364" s="1"/>
      <c r="J364" s="1"/>
    </row>
    <row r="365" spans="3:10" ht="12.75" customHeight="1">
      <c r="C365" s="30"/>
      <c r="D365" s="206"/>
      <c r="E365" s="206"/>
      <c r="F365" s="1"/>
      <c r="J365" s="1"/>
    </row>
    <row r="366" spans="3:10">
      <c r="C366" s="30"/>
      <c r="D366" s="206"/>
      <c r="E366" s="206"/>
      <c r="F366" s="1"/>
      <c r="J366" s="1"/>
    </row>
    <row r="367" spans="3:10">
      <c r="C367" s="30"/>
      <c r="D367" s="206"/>
      <c r="E367" s="206"/>
      <c r="F367" s="1"/>
      <c r="J367" s="1"/>
    </row>
    <row r="368" spans="3:10">
      <c r="C368" s="30"/>
      <c r="D368" s="206"/>
      <c r="E368" s="206"/>
      <c r="F368" s="1"/>
      <c r="J368" s="1"/>
    </row>
    <row r="369" spans="3:10">
      <c r="C369" s="30"/>
      <c r="D369" s="206"/>
      <c r="E369" s="206"/>
      <c r="F369" s="1"/>
      <c r="J369" s="1"/>
    </row>
    <row r="370" spans="3:10">
      <c r="C370" s="30"/>
      <c r="D370" s="206"/>
      <c r="E370" s="206"/>
      <c r="F370" s="1"/>
      <c r="J370" s="1"/>
    </row>
    <row r="371" spans="3:10">
      <c r="C371" s="30"/>
      <c r="D371" s="206"/>
      <c r="E371" s="206"/>
      <c r="F371" s="1"/>
      <c r="J371" s="1"/>
    </row>
    <row r="372" spans="3:10">
      <c r="C372" s="30"/>
      <c r="D372" s="206"/>
      <c r="E372" s="206"/>
      <c r="F372" s="1"/>
      <c r="J372" s="1"/>
    </row>
    <row r="373" spans="3:10" ht="15" customHeight="1">
      <c r="C373" s="30"/>
      <c r="D373" s="206"/>
      <c r="E373" s="206"/>
      <c r="F373" s="1"/>
      <c r="J373" s="1"/>
    </row>
    <row r="374" spans="3:10">
      <c r="C374" s="30"/>
      <c r="D374" s="206"/>
      <c r="E374" s="206"/>
      <c r="F374" s="1"/>
      <c r="J374" s="1"/>
    </row>
    <row r="375" spans="3:10">
      <c r="C375" s="30"/>
      <c r="D375" s="206"/>
      <c r="E375" s="206"/>
      <c r="F375" s="1"/>
      <c r="J375" s="1"/>
    </row>
    <row r="376" spans="3:10">
      <c r="C376" s="30"/>
      <c r="D376" s="206"/>
      <c r="E376" s="206"/>
      <c r="F376" s="1"/>
      <c r="J376" s="1"/>
    </row>
    <row r="377" spans="3:10">
      <c r="C377" s="30"/>
      <c r="D377" s="206"/>
      <c r="E377" s="206"/>
      <c r="F377" s="1"/>
      <c r="J377" s="1"/>
    </row>
    <row r="378" spans="3:10">
      <c r="C378" s="30"/>
      <c r="D378" s="206"/>
      <c r="E378" s="206"/>
      <c r="F378" s="1"/>
      <c r="J378" s="1"/>
    </row>
    <row r="379" spans="3:10">
      <c r="C379" s="30"/>
      <c r="D379" s="206"/>
      <c r="E379" s="206"/>
      <c r="F379" s="1"/>
      <c r="J379" s="1"/>
    </row>
    <row r="380" spans="3:10">
      <c r="C380" s="30"/>
      <c r="D380" s="206"/>
      <c r="E380" s="206"/>
      <c r="F380" s="1"/>
      <c r="J380" s="1"/>
    </row>
    <row r="381" spans="3:10">
      <c r="C381" s="30"/>
      <c r="D381" s="206"/>
      <c r="E381" s="206"/>
      <c r="F381" s="1"/>
      <c r="J381" s="1"/>
    </row>
    <row r="382" spans="3:10">
      <c r="C382" s="30"/>
      <c r="D382" s="206"/>
      <c r="E382" s="206"/>
      <c r="F382" s="1"/>
      <c r="J382" s="1"/>
    </row>
    <row r="383" spans="3:10">
      <c r="C383" s="30"/>
      <c r="D383" s="206"/>
      <c r="E383" s="206"/>
      <c r="F383" s="1"/>
      <c r="J383" s="1"/>
    </row>
    <row r="384" spans="3:10">
      <c r="C384" s="30"/>
      <c r="D384" s="206"/>
      <c r="E384" s="206"/>
      <c r="F384" s="1"/>
      <c r="J384" s="1"/>
    </row>
    <row r="385" spans="3:10">
      <c r="C385" s="30"/>
      <c r="D385" s="206"/>
      <c r="E385" s="206"/>
      <c r="F385" s="1"/>
      <c r="J385" s="1"/>
    </row>
    <row r="386" spans="3:10">
      <c r="C386" s="30"/>
      <c r="D386" s="206"/>
      <c r="E386" s="206"/>
      <c r="F386" s="1"/>
      <c r="J386" s="1"/>
    </row>
    <row r="387" spans="3:10">
      <c r="C387" s="30"/>
      <c r="D387" s="206"/>
      <c r="E387" s="206"/>
      <c r="F387" s="1"/>
      <c r="J387" s="1"/>
    </row>
    <row r="388" spans="3:10">
      <c r="C388" s="30"/>
      <c r="D388" s="206"/>
      <c r="E388" s="206"/>
      <c r="F388" s="1"/>
      <c r="J388" s="1"/>
    </row>
    <row r="389" spans="3:10">
      <c r="C389" s="30"/>
      <c r="D389" s="206"/>
      <c r="E389" s="206"/>
      <c r="F389" s="1"/>
      <c r="J389" s="1"/>
    </row>
    <row r="390" spans="3:10">
      <c r="C390" s="30"/>
      <c r="D390" s="206"/>
      <c r="E390" s="206"/>
      <c r="F390" s="1"/>
      <c r="J390" s="1"/>
    </row>
    <row r="391" spans="3:10">
      <c r="C391" s="30"/>
      <c r="D391" s="206"/>
      <c r="E391" s="206"/>
      <c r="F391" s="1"/>
      <c r="J391" s="1"/>
    </row>
    <row r="392" spans="3:10">
      <c r="C392" s="30"/>
      <c r="D392" s="206"/>
      <c r="E392" s="206"/>
      <c r="F392" s="1"/>
      <c r="J392" s="1"/>
    </row>
    <row r="393" spans="3:10">
      <c r="C393" s="30"/>
      <c r="D393" s="206"/>
      <c r="E393" s="206"/>
      <c r="F393" s="1"/>
      <c r="J393" s="1"/>
    </row>
    <row r="394" spans="3:10">
      <c r="C394" s="30"/>
      <c r="D394" s="206"/>
      <c r="E394" s="206"/>
      <c r="F394" s="1"/>
      <c r="J394" s="1"/>
    </row>
    <row r="395" spans="3:10">
      <c r="C395" s="30"/>
      <c r="D395" s="206"/>
      <c r="E395" s="206"/>
      <c r="F395" s="1"/>
      <c r="J395" s="1"/>
    </row>
    <row r="396" spans="3:10">
      <c r="C396" s="30"/>
      <c r="D396" s="206"/>
      <c r="E396" s="206"/>
      <c r="F396" s="1"/>
      <c r="J396" s="1"/>
    </row>
    <row r="397" spans="3:10">
      <c r="C397" s="30"/>
      <c r="D397" s="206"/>
      <c r="E397" s="206"/>
      <c r="F397" s="1"/>
      <c r="J397" s="1"/>
    </row>
    <row r="398" spans="3:10">
      <c r="C398" s="30"/>
      <c r="D398" s="206"/>
      <c r="E398" s="206"/>
      <c r="F398" s="1"/>
      <c r="J398" s="1"/>
    </row>
    <row r="399" spans="3:10">
      <c r="C399" s="30"/>
      <c r="D399" s="206"/>
      <c r="E399" s="206"/>
      <c r="F399" s="1"/>
      <c r="J399" s="1"/>
    </row>
    <row r="400" spans="3:10">
      <c r="C400" s="30"/>
      <c r="D400" s="206"/>
      <c r="E400" s="206"/>
      <c r="F400" s="1"/>
      <c r="J400" s="1"/>
    </row>
    <row r="401" spans="3:10">
      <c r="C401" s="30"/>
      <c r="D401" s="206"/>
      <c r="E401" s="206"/>
      <c r="F401" s="1"/>
      <c r="J401" s="1"/>
    </row>
    <row r="402" spans="3:10">
      <c r="C402" s="30"/>
      <c r="D402" s="206"/>
      <c r="E402" s="206"/>
      <c r="F402" s="1"/>
      <c r="J402" s="1"/>
    </row>
    <row r="403" spans="3:10">
      <c r="C403" s="30"/>
      <c r="D403" s="206"/>
      <c r="E403" s="206"/>
      <c r="F403" s="1"/>
      <c r="J403" s="1"/>
    </row>
    <row r="404" spans="3:10">
      <c r="C404" s="30"/>
      <c r="D404" s="206"/>
      <c r="E404" s="206"/>
      <c r="F404" s="1"/>
      <c r="J404" s="1"/>
    </row>
    <row r="405" spans="3:10">
      <c r="C405" s="30"/>
      <c r="D405" s="206"/>
      <c r="E405" s="206"/>
      <c r="F405" s="1"/>
      <c r="J405" s="1"/>
    </row>
    <row r="406" spans="3:10">
      <c r="C406" s="30"/>
      <c r="D406" s="206"/>
      <c r="E406" s="206"/>
      <c r="F406" s="1"/>
      <c r="J406" s="1"/>
    </row>
    <row r="407" spans="3:10">
      <c r="C407" s="30"/>
      <c r="D407" s="206"/>
      <c r="E407" s="206"/>
      <c r="F407" s="1"/>
      <c r="J407" s="1"/>
    </row>
    <row r="408" spans="3:10">
      <c r="C408" s="30"/>
      <c r="D408" s="206"/>
      <c r="E408" s="206"/>
      <c r="F408" s="1"/>
      <c r="J408" s="1"/>
    </row>
    <row r="409" spans="3:10">
      <c r="C409" s="30"/>
      <c r="D409" s="206"/>
      <c r="E409" s="206"/>
      <c r="F409" s="1"/>
      <c r="J409" s="1"/>
    </row>
    <row r="410" spans="3:10">
      <c r="C410" s="30"/>
      <c r="D410" s="206"/>
      <c r="E410" s="206"/>
      <c r="F410" s="1"/>
      <c r="J410" s="1"/>
    </row>
    <row r="411" spans="3:10">
      <c r="C411" s="30"/>
      <c r="D411" s="206"/>
      <c r="E411" s="206"/>
      <c r="F411" s="1"/>
      <c r="J411" s="1"/>
    </row>
    <row r="412" spans="3:10" ht="52.5" customHeight="1">
      <c r="C412" s="30"/>
      <c r="D412" s="206"/>
      <c r="E412" s="206"/>
      <c r="F412" s="1"/>
      <c r="J412" s="1"/>
    </row>
    <row r="413" spans="3:10">
      <c r="C413" s="30"/>
      <c r="D413" s="206"/>
      <c r="E413" s="206"/>
      <c r="F413" s="1"/>
      <c r="J413" s="1"/>
    </row>
    <row r="414" spans="3:10">
      <c r="C414" s="30"/>
      <c r="D414" s="206"/>
      <c r="E414" s="206"/>
      <c r="F414" s="1"/>
      <c r="J414" s="1"/>
    </row>
    <row r="415" spans="3:10">
      <c r="C415" s="30"/>
      <c r="D415" s="206"/>
      <c r="E415" s="206"/>
      <c r="F415" s="1"/>
      <c r="J415" s="1"/>
    </row>
    <row r="416" spans="3:10">
      <c r="C416" s="30"/>
      <c r="D416" s="206"/>
      <c r="E416" s="206"/>
      <c r="F416" s="1"/>
      <c r="J416" s="1"/>
    </row>
    <row r="417" spans="3:10">
      <c r="C417" s="30"/>
      <c r="D417" s="206"/>
      <c r="E417" s="206"/>
      <c r="F417" s="1"/>
      <c r="J417" s="1"/>
    </row>
    <row r="418" spans="3:10" ht="51.75" customHeight="1">
      <c r="C418" s="30"/>
      <c r="D418" s="206"/>
      <c r="E418" s="206"/>
      <c r="F418" s="1"/>
      <c r="J418" s="1"/>
    </row>
    <row r="419" spans="3:10">
      <c r="C419" s="30"/>
      <c r="D419" s="206"/>
      <c r="E419" s="206"/>
      <c r="F419" s="1"/>
      <c r="J419" s="1"/>
    </row>
    <row r="420" spans="3:10">
      <c r="C420" s="30"/>
      <c r="D420" s="206"/>
      <c r="E420" s="206"/>
      <c r="F420" s="1"/>
      <c r="J420" s="1"/>
    </row>
    <row r="421" spans="3:10" ht="54.75" customHeight="1">
      <c r="C421" s="30"/>
      <c r="D421" s="206"/>
      <c r="E421" s="206"/>
      <c r="F421" s="1"/>
      <c r="J421" s="1"/>
    </row>
    <row r="422" spans="3:10" ht="13.5" customHeight="1">
      <c r="C422" s="30"/>
      <c r="D422" s="206"/>
      <c r="E422" s="206"/>
      <c r="F422" s="1"/>
      <c r="J422" s="1"/>
    </row>
    <row r="423" spans="3:10" ht="13.5" customHeight="1">
      <c r="C423" s="30"/>
      <c r="D423" s="206"/>
      <c r="E423" s="206"/>
      <c r="F423" s="1"/>
      <c r="J423" s="1"/>
    </row>
    <row r="424" spans="3:10">
      <c r="C424" s="30"/>
      <c r="D424" s="206"/>
      <c r="E424" s="206"/>
      <c r="F424" s="1"/>
      <c r="J424" s="1"/>
    </row>
    <row r="425" spans="3:10" ht="88.5" customHeight="1">
      <c r="C425" s="30"/>
      <c r="D425" s="206"/>
      <c r="E425" s="206"/>
      <c r="F425" s="1"/>
      <c r="J425" s="1"/>
    </row>
    <row r="426" spans="3:10" ht="54" customHeight="1">
      <c r="C426" s="30"/>
      <c r="D426" s="206"/>
      <c r="E426" s="206"/>
      <c r="F426" s="1"/>
      <c r="J426" s="1"/>
    </row>
    <row r="427" spans="3:10">
      <c r="C427" s="30"/>
      <c r="D427" s="206"/>
      <c r="E427" s="206"/>
      <c r="F427" s="1"/>
      <c r="J427" s="1"/>
    </row>
    <row r="428" spans="3:10">
      <c r="C428" s="30"/>
      <c r="D428" s="206"/>
      <c r="E428" s="206"/>
      <c r="F428" s="1"/>
      <c r="J428" s="1"/>
    </row>
    <row r="429" spans="3:10" ht="55.5" customHeight="1">
      <c r="C429" s="30"/>
      <c r="D429" s="206"/>
      <c r="E429" s="206"/>
      <c r="F429" s="1"/>
      <c r="J429" s="1"/>
    </row>
    <row r="430" spans="3:10">
      <c r="C430" s="30"/>
      <c r="D430" s="206"/>
      <c r="E430" s="206"/>
      <c r="F430" s="1"/>
      <c r="J430" s="1"/>
    </row>
    <row r="431" spans="3:10">
      <c r="C431" s="30"/>
      <c r="D431" s="206"/>
      <c r="E431" s="206"/>
      <c r="F431" s="1"/>
      <c r="J431" s="1"/>
    </row>
    <row r="432" spans="3:10">
      <c r="C432" s="30"/>
      <c r="D432" s="206"/>
      <c r="E432" s="206"/>
      <c r="F432" s="1"/>
      <c r="J432" s="1"/>
    </row>
    <row r="433" spans="3:10" ht="51" customHeight="1">
      <c r="C433" s="30"/>
      <c r="D433" s="206"/>
      <c r="E433" s="206"/>
      <c r="F433" s="1"/>
      <c r="J433" s="1"/>
    </row>
    <row r="434" spans="3:10" ht="56.25" customHeight="1">
      <c r="C434" s="30"/>
      <c r="D434" s="206"/>
      <c r="E434" s="206"/>
      <c r="F434" s="1"/>
      <c r="J434" s="1"/>
    </row>
    <row r="435" spans="3:10">
      <c r="C435" s="30"/>
      <c r="D435" s="206"/>
      <c r="E435" s="206"/>
      <c r="F435" s="1"/>
      <c r="J435" s="1"/>
    </row>
    <row r="436" spans="3:10">
      <c r="C436" s="30"/>
      <c r="D436" s="206"/>
      <c r="E436" s="206"/>
      <c r="F436" s="1"/>
      <c r="J436" s="1"/>
    </row>
    <row r="437" spans="3:10" ht="54.75" customHeight="1">
      <c r="C437" s="30"/>
      <c r="D437" s="206"/>
      <c r="E437" s="206"/>
      <c r="F437" s="1"/>
      <c r="J437" s="1"/>
    </row>
    <row r="438" spans="3:10">
      <c r="C438" s="30"/>
      <c r="D438" s="206"/>
      <c r="E438" s="206"/>
      <c r="F438" s="1"/>
      <c r="J438" s="1"/>
    </row>
    <row r="439" spans="3:10">
      <c r="C439" s="30"/>
      <c r="D439" s="206"/>
      <c r="E439" s="206"/>
      <c r="F439" s="1"/>
      <c r="J439" s="1"/>
    </row>
    <row r="440" spans="3:10" ht="15.75" customHeight="1">
      <c r="C440" s="30"/>
      <c r="D440" s="206"/>
      <c r="E440" s="206"/>
      <c r="F440" s="1"/>
      <c r="J440" s="1"/>
    </row>
    <row r="441" spans="3:10" ht="39.75" customHeight="1">
      <c r="C441" s="30"/>
      <c r="D441" s="206"/>
      <c r="E441" s="206"/>
      <c r="F441" s="1"/>
      <c r="J441" s="1"/>
    </row>
    <row r="442" spans="3:10">
      <c r="C442" s="30"/>
      <c r="D442" s="206"/>
      <c r="E442" s="206"/>
      <c r="F442" s="1"/>
      <c r="J442" s="1"/>
    </row>
    <row r="443" spans="3:10">
      <c r="C443" s="30"/>
      <c r="D443" s="206"/>
      <c r="E443" s="206"/>
      <c r="F443" s="1"/>
      <c r="J443" s="1"/>
    </row>
    <row r="444" spans="3:10">
      <c r="C444" s="30"/>
      <c r="D444" s="206"/>
      <c r="E444" s="206"/>
      <c r="F444" s="1"/>
      <c r="J444" s="1"/>
    </row>
    <row r="445" spans="3:10">
      <c r="C445" s="30"/>
      <c r="D445" s="206"/>
      <c r="E445" s="206"/>
      <c r="F445" s="1"/>
      <c r="J445" s="1"/>
    </row>
    <row r="446" spans="3:10">
      <c r="C446" s="30"/>
      <c r="D446" s="206"/>
      <c r="E446" s="206"/>
      <c r="F446" s="1"/>
      <c r="J446" s="1"/>
    </row>
    <row r="447" spans="3:10">
      <c r="C447" s="30"/>
      <c r="D447" s="206"/>
      <c r="E447" s="206"/>
      <c r="F447" s="1"/>
      <c r="J447" s="1"/>
    </row>
    <row r="448" spans="3:10">
      <c r="C448" s="30"/>
      <c r="D448" s="206"/>
      <c r="E448" s="206"/>
      <c r="F448" s="1"/>
      <c r="J448" s="1"/>
    </row>
    <row r="449" spans="3:10">
      <c r="C449" s="30"/>
      <c r="D449" s="206"/>
      <c r="E449" s="206"/>
      <c r="F449" s="1"/>
      <c r="J449" s="1"/>
    </row>
    <row r="450" spans="3:10">
      <c r="C450" s="30"/>
      <c r="D450" s="206"/>
      <c r="E450" s="206"/>
      <c r="F450" s="1"/>
      <c r="J450" s="1"/>
    </row>
    <row r="451" spans="3:10">
      <c r="C451" s="30"/>
      <c r="D451" s="206"/>
      <c r="E451" s="206"/>
      <c r="F451" s="1"/>
      <c r="J451" s="1"/>
    </row>
    <row r="452" spans="3:10">
      <c r="C452" s="30"/>
      <c r="D452" s="206"/>
      <c r="E452" s="206"/>
      <c r="F452" s="1"/>
      <c r="J452" s="1"/>
    </row>
    <row r="453" spans="3:10">
      <c r="C453" s="30"/>
      <c r="D453" s="206"/>
      <c r="E453" s="206"/>
      <c r="F453" s="1"/>
      <c r="J453" s="1"/>
    </row>
    <row r="454" spans="3:10">
      <c r="C454" s="30"/>
      <c r="D454" s="206"/>
      <c r="E454" s="206"/>
      <c r="F454" s="1"/>
      <c r="J454" s="1"/>
    </row>
    <row r="455" spans="3:10">
      <c r="C455" s="30"/>
      <c r="D455" s="206"/>
      <c r="E455" s="206"/>
      <c r="F455" s="1"/>
      <c r="J455" s="1"/>
    </row>
    <row r="456" spans="3:10">
      <c r="C456" s="30"/>
      <c r="D456" s="206"/>
      <c r="E456" s="206"/>
      <c r="F456" s="1"/>
      <c r="J456" s="1"/>
    </row>
    <row r="457" spans="3:10">
      <c r="C457" s="30"/>
      <c r="D457" s="206"/>
      <c r="E457" s="206"/>
      <c r="F457" s="1"/>
      <c r="J457" s="1"/>
    </row>
    <row r="458" spans="3:10">
      <c r="C458" s="30"/>
      <c r="D458" s="206"/>
      <c r="E458" s="206"/>
      <c r="F458" s="1"/>
      <c r="J458" s="1"/>
    </row>
    <row r="459" spans="3:10">
      <c r="C459" s="30"/>
      <c r="D459" s="206"/>
      <c r="E459" s="206"/>
      <c r="F459" s="1"/>
      <c r="J459" s="1"/>
    </row>
    <row r="460" spans="3:10">
      <c r="C460" s="30"/>
      <c r="D460" s="206"/>
      <c r="E460" s="206"/>
      <c r="F460" s="1"/>
      <c r="J460" s="1"/>
    </row>
    <row r="461" spans="3:10">
      <c r="C461" s="30"/>
      <c r="D461" s="206"/>
      <c r="E461" s="206"/>
      <c r="F461" s="1"/>
      <c r="J461" s="1"/>
    </row>
    <row r="462" spans="3:10">
      <c r="C462" s="30"/>
      <c r="D462" s="206"/>
      <c r="E462" s="206"/>
      <c r="F462" s="1"/>
      <c r="J462" s="1"/>
    </row>
    <row r="463" spans="3:10">
      <c r="C463" s="30"/>
      <c r="D463" s="206"/>
      <c r="E463" s="206"/>
      <c r="F463" s="1"/>
      <c r="J463" s="1"/>
    </row>
    <row r="464" spans="3:10">
      <c r="C464" s="30"/>
      <c r="D464" s="206"/>
      <c r="E464" s="206"/>
      <c r="F464" s="1"/>
      <c r="J464" s="1"/>
    </row>
    <row r="465" spans="3:10">
      <c r="C465" s="30"/>
      <c r="D465" s="206"/>
      <c r="E465" s="206"/>
      <c r="F465" s="1"/>
      <c r="J465" s="1"/>
    </row>
    <row r="466" spans="3:10">
      <c r="C466" s="30"/>
      <c r="D466" s="206"/>
      <c r="E466" s="206"/>
      <c r="F466" s="1"/>
      <c r="J466" s="1"/>
    </row>
    <row r="467" spans="3:10">
      <c r="C467" s="30"/>
      <c r="D467" s="206"/>
      <c r="E467" s="206"/>
      <c r="F467" s="1"/>
      <c r="J467" s="1"/>
    </row>
    <row r="468" spans="3:10">
      <c r="C468" s="30"/>
      <c r="D468" s="206"/>
      <c r="E468" s="206"/>
      <c r="F468" s="1"/>
      <c r="J468" s="1"/>
    </row>
    <row r="469" spans="3:10" ht="14.25" customHeight="1">
      <c r="C469" s="30"/>
      <c r="D469" s="206"/>
      <c r="E469" s="206"/>
      <c r="F469" s="1"/>
      <c r="J469" s="1"/>
    </row>
    <row r="470" spans="3:10">
      <c r="C470" s="30"/>
      <c r="D470" s="206"/>
      <c r="E470" s="206"/>
      <c r="F470" s="1"/>
      <c r="J470" s="1"/>
    </row>
    <row r="471" spans="3:10" ht="28.5" customHeight="1">
      <c r="C471" s="30"/>
      <c r="D471" s="206"/>
      <c r="E471" s="206"/>
      <c r="F471" s="1"/>
      <c r="J471" s="1"/>
    </row>
    <row r="472" spans="3:10">
      <c r="C472" s="30"/>
      <c r="D472" s="206"/>
      <c r="E472" s="206"/>
      <c r="F472" s="1"/>
      <c r="J472" s="1"/>
    </row>
    <row r="473" spans="3:10">
      <c r="C473" s="30"/>
      <c r="D473" s="206"/>
      <c r="E473" s="206"/>
      <c r="F473" s="1"/>
      <c r="J473" s="1"/>
    </row>
    <row r="474" spans="3:10" ht="15" customHeight="1">
      <c r="C474" s="30"/>
      <c r="D474" s="206"/>
      <c r="E474" s="206"/>
      <c r="F474" s="1"/>
      <c r="J474" s="1"/>
    </row>
    <row r="475" spans="3:10">
      <c r="C475" s="30"/>
      <c r="D475" s="206"/>
      <c r="E475" s="206"/>
      <c r="F475" s="1"/>
      <c r="J475" s="1"/>
    </row>
    <row r="476" spans="3:10">
      <c r="C476" s="30"/>
      <c r="D476" s="206"/>
      <c r="E476" s="206"/>
      <c r="F476" s="1"/>
      <c r="J476" s="1"/>
    </row>
    <row r="477" spans="3:10">
      <c r="C477" s="30"/>
      <c r="D477" s="206"/>
      <c r="E477" s="206"/>
      <c r="F477" s="1"/>
      <c r="J477" s="1"/>
    </row>
    <row r="478" spans="3:10">
      <c r="C478" s="30"/>
      <c r="D478" s="206"/>
      <c r="E478" s="206"/>
      <c r="F478" s="1"/>
      <c r="J478" s="1"/>
    </row>
    <row r="479" spans="3:10" ht="15" customHeight="1">
      <c r="C479" s="30"/>
      <c r="D479" s="206"/>
      <c r="E479" s="206"/>
      <c r="F479" s="1"/>
      <c r="J479" s="1"/>
    </row>
    <row r="480" spans="3:10" ht="26.25" customHeight="1">
      <c r="C480" s="30"/>
      <c r="D480" s="206"/>
      <c r="E480" s="206"/>
      <c r="F480" s="1"/>
      <c r="J480" s="1"/>
    </row>
    <row r="481" spans="3:10">
      <c r="C481" s="30"/>
      <c r="D481" s="206"/>
      <c r="E481" s="206"/>
      <c r="F481" s="1"/>
      <c r="J481" s="1"/>
    </row>
    <row r="482" spans="3:10">
      <c r="C482" s="30"/>
      <c r="D482" s="206"/>
      <c r="E482" s="206"/>
      <c r="F482" s="1"/>
      <c r="J482" s="1"/>
    </row>
    <row r="483" spans="3:10">
      <c r="C483" s="30"/>
      <c r="D483" s="206"/>
      <c r="E483" s="206"/>
      <c r="F483" s="1"/>
      <c r="J483" s="1"/>
    </row>
    <row r="484" spans="3:10">
      <c r="C484" s="30"/>
      <c r="D484" s="206"/>
      <c r="E484" s="206"/>
      <c r="F484" s="1"/>
      <c r="J484" s="1"/>
    </row>
    <row r="485" spans="3:10">
      <c r="C485" s="30"/>
      <c r="D485" s="206"/>
      <c r="E485" s="206"/>
      <c r="F485" s="1"/>
      <c r="J485" s="1"/>
    </row>
    <row r="486" spans="3:10">
      <c r="C486" s="30"/>
      <c r="D486" s="206"/>
      <c r="E486" s="206"/>
      <c r="F486" s="1"/>
      <c r="J486" s="1"/>
    </row>
    <row r="487" spans="3:10">
      <c r="C487" s="30"/>
      <c r="D487" s="206"/>
      <c r="E487" s="206"/>
      <c r="F487" s="1"/>
      <c r="J487" s="1"/>
    </row>
    <row r="488" spans="3:10">
      <c r="C488" s="30"/>
      <c r="D488" s="206"/>
      <c r="E488" s="206"/>
      <c r="F488" s="1"/>
      <c r="J488" s="1"/>
    </row>
    <row r="489" spans="3:10">
      <c r="C489" s="30"/>
      <c r="D489" s="206"/>
      <c r="E489" s="206"/>
      <c r="F489" s="1"/>
      <c r="J489" s="1"/>
    </row>
    <row r="490" spans="3:10">
      <c r="C490" s="30"/>
      <c r="D490" s="206"/>
      <c r="E490" s="206"/>
      <c r="F490" s="1"/>
      <c r="J490" s="1"/>
    </row>
    <row r="491" spans="3:10">
      <c r="C491" s="30"/>
      <c r="D491" s="206"/>
      <c r="E491" s="206"/>
      <c r="F491" s="1"/>
      <c r="J491" s="1"/>
    </row>
    <row r="492" spans="3:10">
      <c r="C492" s="30"/>
      <c r="D492" s="206"/>
      <c r="E492" s="206"/>
      <c r="F492" s="1"/>
      <c r="J492" s="1"/>
    </row>
    <row r="493" spans="3:10">
      <c r="C493" s="30"/>
      <c r="D493" s="206"/>
      <c r="E493" s="206"/>
      <c r="F493" s="1"/>
      <c r="J493" s="1"/>
    </row>
    <row r="494" spans="3:10">
      <c r="C494" s="30"/>
      <c r="D494" s="206"/>
      <c r="E494" s="206"/>
      <c r="F494" s="1"/>
      <c r="J494" s="1"/>
    </row>
    <row r="495" spans="3:10">
      <c r="C495" s="30"/>
      <c r="D495" s="206"/>
      <c r="E495" s="206"/>
      <c r="F495" s="1"/>
      <c r="J495" s="1"/>
    </row>
    <row r="496" spans="3:10">
      <c r="C496" s="30"/>
      <c r="D496" s="206"/>
      <c r="E496" s="206"/>
      <c r="F496" s="1"/>
      <c r="J496" s="1"/>
    </row>
    <row r="497" spans="3:10">
      <c r="C497" s="30"/>
      <c r="D497" s="206"/>
      <c r="E497" s="206"/>
      <c r="F497" s="1"/>
      <c r="J497" s="1"/>
    </row>
    <row r="498" spans="3:10">
      <c r="C498" s="30"/>
      <c r="D498" s="206"/>
      <c r="E498" s="206"/>
      <c r="F498" s="1"/>
      <c r="J498" s="1"/>
    </row>
    <row r="499" spans="3:10">
      <c r="C499" s="30"/>
      <c r="D499" s="206"/>
      <c r="E499" s="206"/>
      <c r="F499" s="1"/>
      <c r="J499" s="1"/>
    </row>
    <row r="500" spans="3:10">
      <c r="C500" s="30"/>
      <c r="D500" s="206"/>
      <c r="E500" s="206"/>
      <c r="F500" s="1"/>
      <c r="J500" s="1"/>
    </row>
    <row r="501" spans="3:10">
      <c r="C501" s="30"/>
      <c r="D501" s="206"/>
      <c r="E501" s="206"/>
      <c r="F501" s="1"/>
      <c r="J501" s="1"/>
    </row>
    <row r="502" spans="3:10">
      <c r="C502" s="30"/>
      <c r="D502" s="206"/>
      <c r="E502" s="206"/>
      <c r="F502" s="1"/>
      <c r="J502" s="1"/>
    </row>
    <row r="503" spans="3:10">
      <c r="C503" s="30"/>
      <c r="D503" s="206"/>
      <c r="E503" s="206"/>
      <c r="F503" s="1"/>
      <c r="J503" s="1"/>
    </row>
    <row r="504" spans="3:10">
      <c r="C504" s="30"/>
      <c r="D504" s="206"/>
      <c r="E504" s="206"/>
      <c r="F504" s="1"/>
      <c r="J504" s="1"/>
    </row>
    <row r="505" spans="3:10">
      <c r="C505" s="30"/>
      <c r="D505" s="206"/>
      <c r="E505" s="206"/>
      <c r="F505" s="1"/>
      <c r="J505" s="1"/>
    </row>
    <row r="506" spans="3:10">
      <c r="C506" s="30"/>
      <c r="D506" s="206"/>
      <c r="E506" s="206"/>
      <c r="F506" s="1"/>
      <c r="J506" s="1"/>
    </row>
    <row r="507" spans="3:10" ht="16.5" customHeight="1">
      <c r="C507" s="30"/>
      <c r="D507" s="206"/>
      <c r="E507" s="206"/>
      <c r="F507" s="1"/>
      <c r="J507" s="1"/>
    </row>
    <row r="508" spans="3:10">
      <c r="C508" s="30"/>
      <c r="D508" s="206"/>
      <c r="E508" s="206"/>
      <c r="F508" s="1"/>
      <c r="J508" s="1"/>
    </row>
    <row r="509" spans="3:10">
      <c r="C509" s="30"/>
      <c r="D509" s="206"/>
      <c r="E509" s="206"/>
      <c r="F509" s="1"/>
      <c r="J509" s="1"/>
    </row>
    <row r="510" spans="3:10">
      <c r="C510" s="30"/>
      <c r="D510" s="206"/>
      <c r="E510" s="206"/>
      <c r="F510" s="1"/>
      <c r="J510" s="1"/>
    </row>
    <row r="511" spans="3:10">
      <c r="C511" s="30"/>
      <c r="D511" s="206"/>
      <c r="E511" s="206"/>
      <c r="F511" s="1"/>
      <c r="J511" s="1"/>
    </row>
    <row r="512" spans="3:10">
      <c r="C512" s="30"/>
      <c r="D512" s="206"/>
      <c r="E512" s="206"/>
      <c r="F512" s="1"/>
      <c r="J512" s="1"/>
    </row>
    <row r="513" spans="3:10">
      <c r="C513" s="30"/>
      <c r="D513" s="206"/>
      <c r="E513" s="206"/>
      <c r="F513" s="1"/>
      <c r="J513" s="1"/>
    </row>
    <row r="514" spans="3:10">
      <c r="C514" s="30"/>
      <c r="D514" s="206"/>
      <c r="E514" s="206"/>
      <c r="F514" s="1"/>
      <c r="J514" s="1"/>
    </row>
    <row r="515" spans="3:10">
      <c r="C515" s="30"/>
      <c r="D515" s="206"/>
      <c r="E515" s="206"/>
      <c r="F515" s="1"/>
      <c r="J515" s="1"/>
    </row>
    <row r="516" spans="3:10">
      <c r="C516" s="30"/>
      <c r="D516" s="206"/>
      <c r="E516" s="206"/>
      <c r="F516" s="1"/>
      <c r="J516" s="1"/>
    </row>
    <row r="517" spans="3:10">
      <c r="C517" s="30"/>
      <c r="D517" s="206"/>
      <c r="E517" s="206"/>
      <c r="F517" s="1"/>
      <c r="J517" s="1"/>
    </row>
    <row r="518" spans="3:10">
      <c r="C518" s="30"/>
      <c r="D518" s="206"/>
      <c r="E518" s="206"/>
      <c r="F518" s="1"/>
      <c r="J518" s="1"/>
    </row>
    <row r="519" spans="3:10">
      <c r="C519" s="30"/>
      <c r="D519" s="206"/>
      <c r="E519" s="206"/>
      <c r="F519" s="1"/>
      <c r="J519" s="1"/>
    </row>
    <row r="520" spans="3:10">
      <c r="C520" s="30"/>
      <c r="D520" s="206"/>
      <c r="E520" s="206"/>
      <c r="F520" s="1"/>
      <c r="J520" s="1"/>
    </row>
    <row r="521" spans="3:10">
      <c r="C521" s="30"/>
      <c r="D521" s="206"/>
      <c r="E521" s="206"/>
      <c r="F521" s="1"/>
      <c r="J521" s="1"/>
    </row>
    <row r="522" spans="3:10">
      <c r="C522" s="30"/>
      <c r="D522" s="206"/>
      <c r="E522" s="206"/>
      <c r="F522" s="1"/>
      <c r="J522" s="1"/>
    </row>
    <row r="523" spans="3:10">
      <c r="C523" s="30"/>
      <c r="D523" s="206"/>
      <c r="E523" s="206"/>
      <c r="F523" s="1"/>
      <c r="J523" s="1"/>
    </row>
    <row r="524" spans="3:10">
      <c r="C524" s="30"/>
      <c r="D524" s="206"/>
      <c r="E524" s="206"/>
      <c r="F524" s="1"/>
      <c r="J524" s="1"/>
    </row>
    <row r="525" spans="3:10">
      <c r="C525" s="30"/>
      <c r="D525" s="206"/>
      <c r="E525" s="206"/>
      <c r="F525" s="1"/>
      <c r="J525" s="1"/>
    </row>
    <row r="526" spans="3:10">
      <c r="C526" s="30"/>
      <c r="D526" s="206"/>
      <c r="E526" s="206"/>
      <c r="F526" s="1"/>
      <c r="J526" s="1"/>
    </row>
    <row r="527" spans="3:10">
      <c r="C527" s="30"/>
      <c r="D527" s="206"/>
      <c r="E527" s="206"/>
      <c r="F527" s="1"/>
      <c r="J527" s="1"/>
    </row>
    <row r="528" spans="3:10">
      <c r="C528" s="30"/>
      <c r="D528" s="206"/>
      <c r="E528" s="206"/>
      <c r="F528" s="1"/>
      <c r="J528" s="1"/>
    </row>
    <row r="529" spans="3:10">
      <c r="C529" s="30"/>
      <c r="D529" s="206"/>
      <c r="E529" s="206"/>
      <c r="F529" s="1"/>
      <c r="J529" s="1"/>
    </row>
    <row r="530" spans="3:10">
      <c r="C530" s="30"/>
      <c r="D530" s="206"/>
      <c r="E530" s="206"/>
      <c r="F530" s="1"/>
      <c r="J530" s="1"/>
    </row>
    <row r="531" spans="3:10">
      <c r="C531" s="30"/>
      <c r="D531" s="206"/>
      <c r="E531" s="206"/>
      <c r="F531" s="1"/>
      <c r="J531" s="1"/>
    </row>
    <row r="532" spans="3:10">
      <c r="C532" s="30"/>
      <c r="D532" s="206"/>
      <c r="E532" s="206"/>
      <c r="F532" s="1"/>
      <c r="J532" s="1"/>
    </row>
    <row r="533" spans="3:10">
      <c r="C533" s="30"/>
      <c r="D533" s="206"/>
      <c r="E533" s="206"/>
      <c r="F533" s="1"/>
      <c r="J533" s="1"/>
    </row>
    <row r="534" spans="3:10" ht="53.25" customHeight="1">
      <c r="C534" s="30"/>
      <c r="D534" s="206"/>
      <c r="E534" s="206"/>
      <c r="F534" s="1"/>
      <c r="J534" s="1"/>
    </row>
    <row r="535" spans="3:10" ht="13.5" customHeight="1">
      <c r="C535" s="30"/>
      <c r="D535" s="206"/>
      <c r="E535" s="206"/>
      <c r="F535" s="1"/>
      <c r="J535" s="1"/>
    </row>
    <row r="536" spans="3:10">
      <c r="C536" s="30"/>
      <c r="D536" s="206"/>
      <c r="E536" s="206"/>
      <c r="F536" s="1"/>
      <c r="J536" s="1"/>
    </row>
    <row r="537" spans="3:10">
      <c r="C537" s="30"/>
      <c r="D537" s="206"/>
      <c r="E537" s="206"/>
      <c r="F537" s="1"/>
      <c r="J537" s="1"/>
    </row>
    <row r="538" spans="3:10" ht="66.75" customHeight="1">
      <c r="C538" s="30"/>
      <c r="D538" s="206"/>
      <c r="E538" s="206"/>
      <c r="F538" s="1"/>
      <c r="J538" s="1"/>
    </row>
    <row r="539" spans="3:10" ht="14.25" customHeight="1">
      <c r="C539" s="30"/>
      <c r="D539" s="206"/>
      <c r="E539" s="206"/>
      <c r="F539" s="1"/>
      <c r="J539" s="1"/>
    </row>
    <row r="540" spans="3:10">
      <c r="C540" s="30"/>
      <c r="D540" s="206"/>
      <c r="E540" s="206"/>
      <c r="F540" s="1"/>
      <c r="J540" s="1"/>
    </row>
    <row r="541" spans="3:10">
      <c r="C541" s="30"/>
      <c r="D541" s="206"/>
      <c r="E541" s="206"/>
      <c r="F541" s="1"/>
      <c r="J541" s="1"/>
    </row>
    <row r="542" spans="3:10">
      <c r="C542" s="30"/>
      <c r="D542" s="206"/>
      <c r="E542" s="206"/>
      <c r="F542" s="1"/>
      <c r="J542" s="1"/>
    </row>
    <row r="543" spans="3:10" ht="12.75" customHeight="1">
      <c r="C543" s="30"/>
      <c r="D543" s="206"/>
      <c r="E543" s="206"/>
      <c r="F543" s="1"/>
      <c r="J543" s="1"/>
    </row>
    <row r="544" spans="3:10">
      <c r="C544" s="30"/>
      <c r="D544" s="206"/>
      <c r="E544" s="206"/>
      <c r="F544" s="1"/>
      <c r="J544" s="1"/>
    </row>
    <row r="545" spans="3:10">
      <c r="C545" s="30"/>
      <c r="D545" s="206"/>
      <c r="E545" s="206"/>
      <c r="F545" s="1"/>
      <c r="J545" s="1"/>
    </row>
    <row r="546" spans="3:10">
      <c r="C546" s="30"/>
      <c r="D546" s="206"/>
      <c r="E546" s="206"/>
      <c r="F546" s="1"/>
      <c r="J546" s="1"/>
    </row>
    <row r="547" spans="3:10">
      <c r="C547" s="30"/>
      <c r="D547" s="206"/>
      <c r="E547" s="206"/>
      <c r="F547" s="1"/>
      <c r="J547" s="1"/>
    </row>
    <row r="548" spans="3:10">
      <c r="C548" s="30"/>
      <c r="D548" s="206"/>
      <c r="E548" s="206"/>
      <c r="F548" s="1"/>
      <c r="J548" s="1"/>
    </row>
    <row r="549" spans="3:10">
      <c r="C549" s="30"/>
      <c r="D549" s="206"/>
      <c r="E549" s="206"/>
      <c r="F549" s="1"/>
      <c r="J549" s="1"/>
    </row>
    <row r="550" spans="3:10">
      <c r="C550" s="30"/>
      <c r="D550" s="206"/>
      <c r="E550" s="206"/>
      <c r="F550" s="1"/>
      <c r="J550" s="1"/>
    </row>
    <row r="551" spans="3:10">
      <c r="C551" s="30"/>
      <c r="D551" s="206"/>
      <c r="E551" s="206"/>
      <c r="F551" s="1"/>
      <c r="J551" s="1"/>
    </row>
    <row r="552" spans="3:10">
      <c r="C552" s="30"/>
      <c r="D552" s="206"/>
      <c r="E552" s="206"/>
      <c r="F552" s="1"/>
      <c r="J552" s="1"/>
    </row>
    <row r="553" spans="3:10">
      <c r="C553" s="30"/>
      <c r="D553" s="206"/>
      <c r="E553" s="206"/>
      <c r="F553" s="1"/>
      <c r="J553" s="1"/>
    </row>
    <row r="554" spans="3:10">
      <c r="C554" s="30"/>
      <c r="D554" s="206"/>
      <c r="E554" s="206"/>
      <c r="F554" s="1"/>
      <c r="J554" s="1"/>
    </row>
    <row r="555" spans="3:10">
      <c r="C555" s="30"/>
      <c r="D555" s="206"/>
      <c r="E555" s="206"/>
      <c r="F555" s="1"/>
      <c r="J555" s="1"/>
    </row>
    <row r="556" spans="3:10">
      <c r="C556" s="30"/>
      <c r="D556" s="206"/>
      <c r="E556" s="206"/>
      <c r="F556" s="1"/>
      <c r="J556" s="1"/>
    </row>
    <row r="557" spans="3:10">
      <c r="C557" s="30"/>
      <c r="D557" s="206"/>
      <c r="E557" s="206"/>
      <c r="F557" s="1"/>
      <c r="J557" s="1"/>
    </row>
    <row r="558" spans="3:10">
      <c r="C558" s="30"/>
      <c r="D558" s="206"/>
      <c r="E558" s="206"/>
      <c r="F558" s="1"/>
      <c r="J558" s="1"/>
    </row>
    <row r="559" spans="3:10" ht="55.5" customHeight="1">
      <c r="C559" s="30"/>
      <c r="D559" s="206"/>
      <c r="E559" s="206"/>
      <c r="F559" s="1"/>
      <c r="J559" s="1"/>
    </row>
    <row r="560" spans="3:10">
      <c r="C560" s="30"/>
      <c r="D560" s="206"/>
      <c r="E560" s="206"/>
      <c r="F560" s="1"/>
      <c r="J560" s="1"/>
    </row>
    <row r="561" spans="3:10">
      <c r="C561" s="30"/>
      <c r="D561" s="206"/>
      <c r="E561" s="206"/>
      <c r="F561" s="1"/>
      <c r="J561" s="1"/>
    </row>
    <row r="562" spans="3:10">
      <c r="C562" s="30"/>
      <c r="D562" s="206"/>
      <c r="E562" s="206"/>
      <c r="F562" s="1"/>
      <c r="J562" s="1"/>
    </row>
    <row r="563" spans="3:10">
      <c r="C563" s="30"/>
      <c r="D563" s="206"/>
      <c r="E563" s="206"/>
      <c r="F563" s="1"/>
      <c r="J563" s="1"/>
    </row>
    <row r="564" spans="3:10">
      <c r="C564" s="30"/>
      <c r="D564" s="206"/>
      <c r="E564" s="206"/>
      <c r="F564" s="1"/>
      <c r="J564" s="1"/>
    </row>
    <row r="565" spans="3:10">
      <c r="C565" s="30"/>
      <c r="D565" s="206"/>
      <c r="E565" s="206"/>
      <c r="F565" s="1"/>
      <c r="J565" s="1"/>
    </row>
    <row r="566" spans="3:10" ht="12.75" customHeight="1">
      <c r="C566" s="30"/>
      <c r="D566" s="206"/>
      <c r="E566" s="221"/>
      <c r="F566" s="1"/>
      <c r="J566" s="1"/>
    </row>
    <row r="567" spans="3:10">
      <c r="C567" s="30"/>
      <c r="D567" s="206"/>
      <c r="E567" s="206"/>
      <c r="F567" s="1"/>
      <c r="J567" s="1"/>
    </row>
    <row r="568" spans="3:10">
      <c r="C568" s="30"/>
      <c r="D568" s="206"/>
      <c r="E568" s="206"/>
      <c r="F568" s="1"/>
      <c r="J568" s="1"/>
    </row>
    <row r="569" spans="3:10">
      <c r="C569" s="30"/>
      <c r="D569" s="206"/>
      <c r="E569" s="206"/>
      <c r="F569" s="1"/>
      <c r="J569" s="1"/>
    </row>
    <row r="570" spans="3:10">
      <c r="C570" s="30"/>
      <c r="D570" s="206"/>
      <c r="E570" s="206"/>
      <c r="F570" s="1"/>
      <c r="J570" s="1"/>
    </row>
    <row r="571" spans="3:10">
      <c r="C571" s="30"/>
      <c r="D571" s="206"/>
      <c r="E571" s="206"/>
      <c r="F571" s="1"/>
      <c r="J571" s="1"/>
    </row>
    <row r="572" spans="3:10">
      <c r="C572" s="30"/>
      <c r="D572" s="206"/>
      <c r="E572" s="206"/>
      <c r="F572" s="1"/>
      <c r="J572" s="1"/>
    </row>
    <row r="573" spans="3:10">
      <c r="C573" s="30"/>
      <c r="D573" s="206"/>
      <c r="E573" s="206"/>
      <c r="F573" s="1"/>
      <c r="J573" s="1"/>
    </row>
    <row r="574" spans="3:10">
      <c r="C574" s="30"/>
      <c r="D574" s="206"/>
      <c r="E574" s="206"/>
      <c r="F574" s="1"/>
      <c r="J574" s="1"/>
    </row>
    <row r="575" spans="3:10">
      <c r="C575" s="30"/>
      <c r="D575" s="206"/>
      <c r="E575" s="206"/>
      <c r="F575" s="1"/>
      <c r="J575" s="1"/>
    </row>
    <row r="576" spans="3:10">
      <c r="C576" s="30"/>
      <c r="D576" s="206"/>
      <c r="E576" s="206"/>
      <c r="F576" s="1"/>
      <c r="J576" s="1"/>
    </row>
    <row r="577" spans="3:10">
      <c r="C577" s="30"/>
      <c r="D577" s="206"/>
      <c r="E577" s="206"/>
      <c r="F577" s="1"/>
      <c r="J577" s="1"/>
    </row>
    <row r="578" spans="3:10">
      <c r="C578" s="30"/>
      <c r="D578" s="206"/>
      <c r="E578" s="206"/>
      <c r="F578" s="1"/>
      <c r="J578" s="1"/>
    </row>
    <row r="579" spans="3:10">
      <c r="C579" s="30"/>
      <c r="D579" s="206"/>
      <c r="E579" s="206"/>
      <c r="F579" s="1"/>
      <c r="J579" s="1"/>
    </row>
    <row r="580" spans="3:10">
      <c r="C580" s="30"/>
      <c r="D580" s="206"/>
      <c r="E580" s="206"/>
      <c r="F580" s="1"/>
      <c r="J580" s="1"/>
    </row>
    <row r="581" spans="3:10" ht="15.75" customHeight="1">
      <c r="C581" s="30"/>
      <c r="D581" s="206"/>
      <c r="E581" s="206"/>
      <c r="F581" s="1"/>
      <c r="J581" s="1"/>
    </row>
    <row r="582" spans="3:10">
      <c r="C582" s="30"/>
      <c r="D582" s="206"/>
      <c r="E582" s="206"/>
      <c r="F582" s="1"/>
      <c r="J582" s="1"/>
    </row>
    <row r="583" spans="3:10">
      <c r="C583" s="30"/>
      <c r="D583" s="206"/>
      <c r="E583" s="206"/>
      <c r="F583" s="1"/>
      <c r="J583" s="1"/>
    </row>
    <row r="584" spans="3:10" ht="13.5" customHeight="1">
      <c r="C584" s="30"/>
      <c r="D584" s="206"/>
      <c r="E584" s="206"/>
      <c r="F584" s="1"/>
      <c r="J584" s="1"/>
    </row>
    <row r="585" spans="3:10">
      <c r="C585" s="30"/>
      <c r="D585" s="206"/>
      <c r="E585" s="206"/>
      <c r="F585" s="1"/>
      <c r="J585" s="1"/>
    </row>
    <row r="586" spans="3:10">
      <c r="C586" s="30"/>
      <c r="D586" s="206"/>
      <c r="E586" s="206"/>
      <c r="F586" s="1"/>
      <c r="J586" s="1"/>
    </row>
    <row r="587" spans="3:10">
      <c r="C587" s="30"/>
      <c r="D587" s="206"/>
      <c r="E587" s="206"/>
      <c r="F587" s="1"/>
      <c r="J587" s="1"/>
    </row>
    <row r="588" spans="3:10">
      <c r="C588" s="30"/>
      <c r="D588" s="206"/>
      <c r="E588" s="206"/>
      <c r="F588" s="1"/>
      <c r="J588" s="1"/>
    </row>
    <row r="589" spans="3:10">
      <c r="C589" s="30"/>
      <c r="D589" s="206"/>
      <c r="E589" s="206"/>
      <c r="F589" s="1"/>
      <c r="J589" s="1"/>
    </row>
    <row r="590" spans="3:10">
      <c r="C590" s="30"/>
      <c r="D590" s="206"/>
      <c r="E590" s="206"/>
      <c r="F590" s="1"/>
      <c r="J590" s="1"/>
    </row>
    <row r="591" spans="3:10">
      <c r="C591" s="30"/>
      <c r="D591" s="206"/>
      <c r="E591" s="206"/>
      <c r="F591" s="1"/>
      <c r="J591" s="1"/>
    </row>
    <row r="592" spans="3:10">
      <c r="C592" s="30"/>
      <c r="D592" s="206"/>
      <c r="E592" s="206"/>
      <c r="F592" s="1"/>
      <c r="J592" s="1"/>
    </row>
    <row r="593" spans="3:10">
      <c r="C593" s="30"/>
      <c r="D593" s="206"/>
      <c r="E593" s="206"/>
      <c r="F593" s="1"/>
      <c r="J593" s="1"/>
    </row>
    <row r="594" spans="3:10">
      <c r="C594" s="30"/>
      <c r="D594" s="206"/>
      <c r="E594" s="206"/>
      <c r="F594" s="1"/>
      <c r="J594" s="1"/>
    </row>
    <row r="595" spans="3:10">
      <c r="C595" s="30"/>
      <c r="D595" s="206"/>
      <c r="E595" s="206"/>
      <c r="F595" s="1"/>
      <c r="J595" s="1"/>
    </row>
    <row r="596" spans="3:10">
      <c r="C596" s="30"/>
      <c r="D596" s="206"/>
      <c r="E596" s="206"/>
      <c r="F596" s="1"/>
      <c r="J596" s="1"/>
    </row>
    <row r="597" spans="3:10">
      <c r="C597" s="30"/>
      <c r="D597" s="206"/>
      <c r="E597" s="206"/>
      <c r="F597" s="1"/>
      <c r="J597" s="1"/>
    </row>
    <row r="598" spans="3:10">
      <c r="C598" s="30"/>
      <c r="D598" s="206"/>
      <c r="E598" s="206"/>
      <c r="F598" s="1"/>
      <c r="J598" s="1"/>
    </row>
    <row r="599" spans="3:10">
      <c r="C599" s="30"/>
      <c r="D599" s="206"/>
      <c r="E599" s="206"/>
      <c r="F599" s="1"/>
      <c r="J599" s="1"/>
    </row>
    <row r="600" spans="3:10">
      <c r="C600" s="30"/>
      <c r="D600" s="206"/>
      <c r="E600" s="206"/>
      <c r="F600" s="1"/>
      <c r="J600" s="1"/>
    </row>
    <row r="601" spans="3:10">
      <c r="C601" s="30"/>
      <c r="D601" s="206"/>
      <c r="E601" s="206"/>
      <c r="F601" s="1"/>
      <c r="J601" s="1"/>
    </row>
    <row r="602" spans="3:10">
      <c r="C602" s="30"/>
      <c r="D602" s="206"/>
      <c r="E602" s="206"/>
      <c r="F602" s="1"/>
      <c r="J602" s="1"/>
    </row>
    <row r="603" spans="3:10">
      <c r="C603" s="30"/>
      <c r="D603" s="206"/>
      <c r="E603" s="206"/>
      <c r="F603" s="1"/>
      <c r="J603" s="1"/>
    </row>
    <row r="604" spans="3:10">
      <c r="C604" s="30"/>
      <c r="D604" s="206"/>
      <c r="E604" s="206"/>
      <c r="F604" s="1"/>
      <c r="J604" s="1"/>
    </row>
    <row r="605" spans="3:10">
      <c r="C605" s="30"/>
      <c r="D605" s="206"/>
      <c r="E605" s="206"/>
      <c r="F605" s="1"/>
      <c r="J605" s="1"/>
    </row>
    <row r="606" spans="3:10">
      <c r="C606" s="30"/>
      <c r="D606" s="206"/>
      <c r="E606" s="206"/>
      <c r="F606" s="1"/>
      <c r="J606" s="1"/>
    </row>
    <row r="607" spans="3:10" ht="28.5" customHeight="1">
      <c r="C607" s="30"/>
      <c r="D607" s="206"/>
      <c r="E607" s="206"/>
      <c r="F607" s="1"/>
      <c r="J607" s="1"/>
    </row>
    <row r="608" spans="3:10" ht="15.75" customHeight="1">
      <c r="C608" s="30"/>
      <c r="D608" s="206"/>
      <c r="E608" s="206"/>
      <c r="F608" s="1"/>
      <c r="J608" s="1"/>
    </row>
    <row r="609" spans="3:10" ht="14.25" customHeight="1">
      <c r="C609" s="30"/>
      <c r="D609" s="206"/>
      <c r="E609" s="206"/>
      <c r="F609" s="1"/>
      <c r="J609" s="1"/>
    </row>
    <row r="610" spans="3:10">
      <c r="C610" s="30"/>
      <c r="D610" s="206"/>
      <c r="E610" s="206"/>
      <c r="F610" s="1"/>
      <c r="J610" s="1"/>
    </row>
    <row r="611" spans="3:10">
      <c r="C611" s="30"/>
      <c r="D611" s="206"/>
      <c r="E611" s="206"/>
      <c r="F611" s="1"/>
      <c r="J611" s="1"/>
    </row>
    <row r="612" spans="3:10">
      <c r="C612" s="30"/>
      <c r="D612" s="206"/>
      <c r="E612" s="206"/>
      <c r="F612" s="1"/>
      <c r="J612" s="1"/>
    </row>
    <row r="613" spans="3:10">
      <c r="C613" s="30"/>
      <c r="D613" s="206"/>
      <c r="E613" s="206"/>
      <c r="F613" s="1"/>
      <c r="J613" s="1"/>
    </row>
    <row r="614" spans="3:10">
      <c r="C614" s="30"/>
      <c r="D614" s="206"/>
      <c r="E614" s="206"/>
      <c r="F614" s="1"/>
      <c r="J614" s="1"/>
    </row>
    <row r="615" spans="3:10">
      <c r="C615" s="30"/>
      <c r="D615" s="206"/>
      <c r="E615" s="206"/>
      <c r="F615" s="1"/>
      <c r="J615" s="1"/>
    </row>
    <row r="616" spans="3:10">
      <c r="C616" s="30"/>
      <c r="D616" s="206"/>
      <c r="E616" s="206"/>
      <c r="F616" s="1"/>
      <c r="J616" s="1"/>
    </row>
    <row r="617" spans="3:10">
      <c r="C617" s="30"/>
      <c r="D617" s="206"/>
      <c r="E617" s="206"/>
      <c r="F617" s="1"/>
      <c r="J617" s="1"/>
    </row>
    <row r="618" spans="3:10">
      <c r="C618" s="30"/>
      <c r="D618" s="206"/>
      <c r="E618" s="206"/>
      <c r="F618" s="1"/>
      <c r="J618" s="1"/>
    </row>
    <row r="619" spans="3:10">
      <c r="C619" s="30"/>
      <c r="D619" s="206"/>
      <c r="E619" s="206"/>
      <c r="F619" s="1"/>
      <c r="J619" s="1"/>
    </row>
    <row r="620" spans="3:10">
      <c r="C620" s="30"/>
      <c r="D620" s="206"/>
      <c r="E620" s="206"/>
      <c r="F620" s="1"/>
      <c r="J620" s="1"/>
    </row>
    <row r="621" spans="3:10">
      <c r="C621" s="30"/>
      <c r="D621" s="206"/>
      <c r="E621" s="206"/>
      <c r="F621" s="1"/>
      <c r="J621" s="1"/>
    </row>
    <row r="622" spans="3:10">
      <c r="C622" s="30"/>
      <c r="D622" s="206"/>
      <c r="E622" s="206"/>
      <c r="F622" s="1"/>
      <c r="J622" s="1"/>
    </row>
    <row r="623" spans="3:10">
      <c r="C623" s="30"/>
      <c r="D623" s="206"/>
      <c r="E623" s="206"/>
      <c r="F623" s="1"/>
      <c r="J623" s="1"/>
    </row>
    <row r="624" spans="3:10">
      <c r="C624" s="30"/>
      <c r="D624" s="206"/>
      <c r="E624" s="206"/>
      <c r="F624" s="1"/>
      <c r="J624" s="1"/>
    </row>
    <row r="625" spans="3:10">
      <c r="C625" s="30"/>
      <c r="D625" s="206"/>
      <c r="E625" s="206"/>
      <c r="F625" s="1"/>
      <c r="J625" s="1"/>
    </row>
    <row r="626" spans="3:10">
      <c r="C626" s="30"/>
      <c r="D626" s="206"/>
      <c r="E626" s="206"/>
      <c r="F626" s="1"/>
      <c r="J626" s="1"/>
    </row>
    <row r="627" spans="3:10">
      <c r="C627" s="30"/>
      <c r="D627" s="206"/>
      <c r="E627" s="206"/>
      <c r="F627" s="1"/>
      <c r="J627" s="1"/>
    </row>
    <row r="628" spans="3:10">
      <c r="C628" s="30"/>
      <c r="D628" s="206"/>
      <c r="E628" s="206"/>
      <c r="F628" s="1"/>
      <c r="J628" s="1"/>
    </row>
    <row r="629" spans="3:10">
      <c r="C629" s="30"/>
      <c r="D629" s="206"/>
      <c r="E629" s="206"/>
      <c r="F629" s="1"/>
      <c r="J629" s="1"/>
    </row>
    <row r="630" spans="3:10" ht="15" customHeight="1">
      <c r="C630" s="30"/>
      <c r="D630" s="206"/>
      <c r="E630" s="206"/>
      <c r="F630" s="1"/>
      <c r="J630" s="1"/>
    </row>
    <row r="631" spans="3:10" ht="12.75" customHeight="1">
      <c r="C631" s="30"/>
      <c r="D631" s="206"/>
      <c r="E631" s="206"/>
      <c r="F631" s="1"/>
      <c r="J631" s="1"/>
    </row>
    <row r="632" spans="3:10" ht="14.25" customHeight="1">
      <c r="C632" s="30"/>
      <c r="D632" s="206"/>
      <c r="E632" s="206"/>
      <c r="F632" s="1"/>
      <c r="J632" s="1"/>
    </row>
    <row r="633" spans="3:10" ht="13.5" customHeight="1">
      <c r="C633" s="30"/>
      <c r="D633" s="206"/>
      <c r="E633" s="206"/>
      <c r="F633" s="1"/>
      <c r="J633" s="1"/>
    </row>
    <row r="634" spans="3:10" ht="12.75" customHeight="1">
      <c r="C634" s="30"/>
      <c r="D634" s="206"/>
      <c r="E634" s="206"/>
      <c r="F634" s="1"/>
      <c r="J634" s="1"/>
    </row>
    <row r="635" spans="3:10" ht="13.5" customHeight="1">
      <c r="C635" s="30"/>
      <c r="D635" s="206"/>
      <c r="E635" s="206"/>
      <c r="F635" s="1"/>
      <c r="J635" s="1"/>
    </row>
    <row r="636" spans="3:10">
      <c r="C636" s="30"/>
      <c r="D636" s="206"/>
      <c r="E636" s="206"/>
      <c r="F636" s="1"/>
      <c r="J636" s="1"/>
    </row>
    <row r="637" spans="3:10" ht="15.75" customHeight="1">
      <c r="C637" s="30"/>
      <c r="D637" s="206"/>
      <c r="E637" s="206"/>
      <c r="F637" s="1"/>
      <c r="J637" s="1"/>
    </row>
    <row r="638" spans="3:10">
      <c r="C638" s="30"/>
      <c r="D638" s="206"/>
      <c r="E638" s="206"/>
      <c r="F638" s="1"/>
      <c r="J638" s="1"/>
    </row>
    <row r="639" spans="3:10">
      <c r="C639" s="30"/>
      <c r="D639" s="206"/>
      <c r="E639" s="206"/>
      <c r="F639" s="1"/>
      <c r="J639" s="1"/>
    </row>
    <row r="640" spans="3:10">
      <c r="C640" s="30"/>
      <c r="D640" s="206"/>
      <c r="E640" s="206"/>
      <c r="F640" s="1"/>
      <c r="J640" s="1"/>
    </row>
    <row r="641" spans="3:10">
      <c r="C641" s="30"/>
      <c r="D641" s="206"/>
      <c r="E641" s="206"/>
      <c r="F641" s="1"/>
      <c r="J641" s="1"/>
    </row>
    <row r="642" spans="3:10">
      <c r="C642" s="30"/>
      <c r="D642" s="206"/>
      <c r="E642" s="206"/>
      <c r="F642" s="1"/>
      <c r="J642" s="1"/>
    </row>
    <row r="643" spans="3:10">
      <c r="C643" s="30"/>
      <c r="D643" s="206"/>
      <c r="E643" s="206"/>
      <c r="F643" s="1"/>
      <c r="J643" s="1"/>
    </row>
    <row r="644" spans="3:10">
      <c r="C644" s="30"/>
      <c r="D644" s="206"/>
      <c r="E644" s="206"/>
      <c r="F644" s="1"/>
      <c r="J644" s="1"/>
    </row>
    <row r="645" spans="3:10" ht="13.5" customHeight="1">
      <c r="C645" s="30"/>
      <c r="D645" s="206"/>
      <c r="E645" s="206"/>
      <c r="F645" s="1"/>
      <c r="J645" s="1"/>
    </row>
    <row r="646" spans="3:10">
      <c r="C646" s="30"/>
      <c r="D646" s="206"/>
      <c r="E646" s="206"/>
      <c r="F646" s="1"/>
      <c r="J646" s="1"/>
    </row>
    <row r="647" spans="3:10">
      <c r="C647" s="30"/>
      <c r="D647" s="206"/>
      <c r="E647" s="206"/>
      <c r="F647" s="1"/>
      <c r="J647" s="1"/>
    </row>
    <row r="648" spans="3:10">
      <c r="C648" s="30"/>
      <c r="D648" s="206"/>
      <c r="E648" s="206"/>
      <c r="F648" s="1"/>
      <c r="J648" s="1"/>
    </row>
    <row r="649" spans="3:10">
      <c r="C649" s="30"/>
      <c r="D649" s="206"/>
      <c r="E649" s="206"/>
      <c r="F649" s="1"/>
      <c r="J649" s="1"/>
    </row>
    <row r="650" spans="3:10">
      <c r="C650" s="30"/>
      <c r="D650" s="206"/>
      <c r="E650" s="206"/>
      <c r="F650" s="1"/>
      <c r="J650" s="1"/>
    </row>
    <row r="651" spans="3:10">
      <c r="C651" s="30"/>
      <c r="D651" s="206"/>
      <c r="E651" s="206"/>
      <c r="F651" s="1"/>
      <c r="J651" s="1"/>
    </row>
    <row r="652" spans="3:10">
      <c r="C652" s="30"/>
      <c r="D652" s="206"/>
      <c r="E652" s="206"/>
      <c r="F652" s="1"/>
      <c r="J652" s="1"/>
    </row>
    <row r="653" spans="3:10" ht="12.75" customHeight="1">
      <c r="C653" s="30"/>
      <c r="D653" s="206"/>
      <c r="E653" s="206"/>
      <c r="F653" s="1"/>
      <c r="J653" s="1"/>
    </row>
    <row r="654" spans="3:10" ht="14.25" customHeight="1">
      <c r="C654" s="30"/>
      <c r="D654" s="206"/>
      <c r="E654" s="206"/>
      <c r="F654" s="1"/>
      <c r="J654" s="1"/>
    </row>
    <row r="655" spans="3:10">
      <c r="C655" s="30"/>
      <c r="D655" s="206"/>
      <c r="E655" s="206"/>
      <c r="F655" s="1"/>
      <c r="J655" s="1"/>
    </row>
    <row r="656" spans="3:10">
      <c r="C656" s="30"/>
      <c r="D656" s="206"/>
      <c r="E656" s="206"/>
      <c r="F656" s="1"/>
      <c r="J656" s="1"/>
    </row>
    <row r="657" spans="3:10" ht="13.5" customHeight="1">
      <c r="C657" s="30"/>
      <c r="D657" s="206"/>
      <c r="E657" s="206"/>
      <c r="F657" s="1"/>
      <c r="J657" s="1"/>
    </row>
    <row r="658" spans="3:10" ht="14.25" customHeight="1">
      <c r="C658" s="30"/>
      <c r="D658" s="206"/>
      <c r="E658" s="206"/>
      <c r="F658" s="1"/>
      <c r="J658" s="1"/>
    </row>
    <row r="659" spans="3:10" ht="13.5" customHeight="1">
      <c r="C659" s="30"/>
      <c r="D659" s="206"/>
      <c r="E659" s="206"/>
      <c r="F659" s="1"/>
      <c r="J659" s="1"/>
    </row>
    <row r="660" spans="3:10" ht="13.5" customHeight="1">
      <c r="C660" s="30"/>
      <c r="D660" s="206"/>
      <c r="E660" s="206"/>
      <c r="F660" s="1"/>
      <c r="J660" s="1"/>
    </row>
    <row r="661" spans="3:10">
      <c r="C661" s="30"/>
      <c r="D661" s="206"/>
      <c r="E661" s="206"/>
      <c r="F661" s="1"/>
      <c r="J661" s="1"/>
    </row>
    <row r="662" spans="3:10" ht="11.25" customHeight="1">
      <c r="C662" s="30"/>
      <c r="D662" s="206"/>
      <c r="E662" s="206"/>
      <c r="F662" s="1"/>
      <c r="J662" s="1"/>
    </row>
    <row r="663" spans="3:10">
      <c r="C663" s="30"/>
      <c r="D663" s="206"/>
      <c r="E663" s="206"/>
      <c r="F663" s="1"/>
      <c r="J663" s="1"/>
    </row>
    <row r="664" spans="3:10">
      <c r="C664" s="30"/>
      <c r="D664" s="206"/>
      <c r="E664" s="206"/>
      <c r="F664" s="1"/>
      <c r="J664" s="1"/>
    </row>
    <row r="665" spans="3:10" ht="13.5" customHeight="1">
      <c r="C665" s="30"/>
      <c r="D665" s="206"/>
      <c r="E665" s="206"/>
      <c r="F665" s="1"/>
      <c r="J665" s="1"/>
    </row>
    <row r="666" spans="3:10">
      <c r="C666" s="30"/>
      <c r="D666" s="206"/>
      <c r="E666" s="206"/>
      <c r="F666" s="1"/>
      <c r="J666" s="1"/>
    </row>
    <row r="667" spans="3:10">
      <c r="C667" s="30"/>
      <c r="D667" s="206"/>
      <c r="E667" s="206"/>
      <c r="F667" s="1"/>
      <c r="J667" s="1"/>
    </row>
    <row r="668" spans="3:10">
      <c r="C668" s="30"/>
      <c r="D668" s="206"/>
      <c r="E668" s="206"/>
      <c r="F668" s="1"/>
      <c r="J668" s="1"/>
    </row>
    <row r="669" spans="3:10">
      <c r="C669" s="30"/>
      <c r="D669" s="206"/>
      <c r="E669" s="206"/>
      <c r="F669" s="1"/>
      <c r="J669" s="1"/>
    </row>
    <row r="670" spans="3:10">
      <c r="C670" s="30"/>
      <c r="D670" s="206"/>
      <c r="E670" s="206"/>
      <c r="F670" s="1"/>
      <c r="J670" s="1"/>
    </row>
    <row r="671" spans="3:10">
      <c r="C671" s="30"/>
      <c r="D671" s="206"/>
      <c r="E671" s="206"/>
      <c r="F671" s="1"/>
      <c r="J671" s="1"/>
    </row>
    <row r="672" spans="3:10">
      <c r="C672" s="30"/>
      <c r="D672" s="206"/>
      <c r="E672" s="206"/>
      <c r="F672" s="1"/>
      <c r="J672" s="1"/>
    </row>
    <row r="673" spans="3:10">
      <c r="C673" s="30"/>
      <c r="D673" s="206"/>
      <c r="E673" s="206"/>
      <c r="F673" s="1"/>
      <c r="J673" s="1"/>
    </row>
    <row r="674" spans="3:10">
      <c r="C674" s="30"/>
      <c r="D674" s="206"/>
      <c r="E674" s="206"/>
      <c r="F674" s="1"/>
      <c r="J674" s="1"/>
    </row>
    <row r="675" spans="3:10">
      <c r="C675" s="30"/>
      <c r="D675" s="206"/>
      <c r="E675" s="206"/>
      <c r="F675" s="1"/>
      <c r="J675" s="1"/>
    </row>
    <row r="676" spans="3:10" ht="12" customHeight="1">
      <c r="C676" s="30"/>
      <c r="D676" s="206"/>
      <c r="E676" s="206"/>
      <c r="F676" s="1"/>
      <c r="J676" s="1"/>
    </row>
    <row r="677" spans="3:10" ht="145.5" customHeight="1">
      <c r="C677" s="30"/>
      <c r="D677" s="206"/>
      <c r="E677" s="206"/>
      <c r="F677" s="1"/>
      <c r="J677" s="1"/>
    </row>
    <row r="678" spans="3:10">
      <c r="C678" s="30"/>
      <c r="D678" s="206"/>
      <c r="E678" s="206"/>
      <c r="F678" s="1"/>
      <c r="J678" s="1"/>
    </row>
    <row r="679" spans="3:10">
      <c r="C679" s="30"/>
      <c r="D679" s="206"/>
      <c r="E679" s="206"/>
      <c r="F679" s="1"/>
      <c r="J679" s="1"/>
    </row>
    <row r="680" spans="3:10" ht="12" customHeight="1">
      <c r="C680" s="30"/>
      <c r="D680" s="206"/>
      <c r="E680" s="206"/>
      <c r="F680" s="1"/>
      <c r="J680" s="1"/>
    </row>
    <row r="681" spans="3:10">
      <c r="C681" s="30"/>
      <c r="D681" s="206"/>
      <c r="E681" s="206"/>
      <c r="F681" s="1"/>
      <c r="J681" s="1"/>
    </row>
    <row r="682" spans="3:10">
      <c r="C682" s="30"/>
      <c r="D682" s="206"/>
      <c r="E682" s="206"/>
      <c r="F682" s="1"/>
      <c r="J682" s="1"/>
    </row>
    <row r="683" spans="3:10">
      <c r="C683" s="30"/>
      <c r="D683" s="206"/>
      <c r="E683" s="206"/>
      <c r="F683" s="1"/>
      <c r="J683" s="1"/>
    </row>
    <row r="684" spans="3:10">
      <c r="C684" s="30"/>
      <c r="D684" s="206"/>
      <c r="E684" s="206"/>
      <c r="F684" s="1"/>
      <c r="J684" s="1"/>
    </row>
    <row r="685" spans="3:10">
      <c r="C685" s="30"/>
      <c r="D685" s="206"/>
      <c r="E685" s="206"/>
      <c r="F685" s="1"/>
      <c r="J685" s="1"/>
    </row>
    <row r="686" spans="3:10" ht="11.25" customHeight="1">
      <c r="C686" s="30"/>
      <c r="D686" s="206"/>
      <c r="E686" s="206"/>
      <c r="F686" s="1"/>
      <c r="J686" s="1"/>
    </row>
    <row r="687" spans="3:10">
      <c r="C687" s="30"/>
      <c r="D687" s="206"/>
      <c r="E687" s="206"/>
      <c r="F687" s="1"/>
      <c r="J687" s="1"/>
    </row>
    <row r="688" spans="3:10">
      <c r="C688" s="30"/>
      <c r="D688" s="206"/>
      <c r="E688" s="206"/>
      <c r="F688" s="1"/>
      <c r="J688" s="1"/>
    </row>
    <row r="689" spans="3:10">
      <c r="C689" s="30"/>
      <c r="D689" s="206"/>
      <c r="E689" s="206"/>
      <c r="F689" s="1"/>
      <c r="J689" s="1"/>
    </row>
    <row r="690" spans="3:10">
      <c r="C690" s="30"/>
      <c r="D690" s="206"/>
      <c r="E690" s="206"/>
      <c r="F690" s="1"/>
      <c r="J690" s="1"/>
    </row>
    <row r="691" spans="3:10">
      <c r="C691" s="30"/>
      <c r="D691" s="206"/>
      <c r="E691" s="206"/>
      <c r="F691" s="1"/>
      <c r="J691" s="1"/>
    </row>
    <row r="692" spans="3:10">
      <c r="C692" s="30"/>
      <c r="D692" s="206"/>
      <c r="E692" s="206"/>
      <c r="F692" s="1"/>
      <c r="J692" s="1"/>
    </row>
    <row r="693" spans="3:10" ht="12.75" customHeight="1">
      <c r="C693" s="30"/>
      <c r="D693" s="206"/>
      <c r="E693" s="206"/>
      <c r="F693" s="1"/>
      <c r="J693" s="1"/>
    </row>
    <row r="694" spans="3:10" ht="13.5" customHeight="1">
      <c r="C694" s="30"/>
      <c r="D694" s="206"/>
      <c r="E694" s="206"/>
      <c r="F694" s="1"/>
      <c r="J694" s="1"/>
    </row>
    <row r="695" spans="3:10" ht="12.75" customHeight="1">
      <c r="C695" s="30"/>
      <c r="D695" s="206"/>
      <c r="E695" s="206"/>
      <c r="F695" s="1"/>
      <c r="J695" s="1"/>
    </row>
    <row r="696" spans="3:10">
      <c r="C696" s="30"/>
      <c r="D696" s="206"/>
      <c r="E696" s="206"/>
      <c r="F696" s="1"/>
      <c r="J696" s="1"/>
    </row>
    <row r="697" spans="3:10" ht="12.75" customHeight="1">
      <c r="C697" s="30"/>
      <c r="D697" s="206"/>
      <c r="E697" s="206"/>
      <c r="F697" s="1"/>
      <c r="J697" s="1"/>
    </row>
    <row r="698" spans="3:10" ht="15" customHeight="1">
      <c r="C698" s="30"/>
      <c r="D698" s="206"/>
      <c r="E698" s="206"/>
      <c r="F698" s="1"/>
      <c r="J698" s="1"/>
    </row>
    <row r="699" spans="3:10">
      <c r="C699" s="30"/>
      <c r="D699" s="206"/>
      <c r="E699" s="206"/>
      <c r="F699" s="1"/>
      <c r="J699" s="1"/>
    </row>
    <row r="700" spans="3:10" ht="28.5" customHeight="1">
      <c r="C700" s="30"/>
      <c r="D700" s="206"/>
      <c r="E700" s="206"/>
      <c r="F700" s="1"/>
      <c r="J700" s="1"/>
    </row>
    <row r="701" spans="3:10" ht="14.25" customHeight="1">
      <c r="C701" s="30"/>
      <c r="D701" s="206"/>
      <c r="E701" s="206"/>
      <c r="F701" s="1"/>
      <c r="J701" s="1"/>
    </row>
    <row r="702" spans="3:10" ht="27" customHeight="1">
      <c r="C702" s="30"/>
      <c r="D702" s="206"/>
      <c r="E702" s="206"/>
      <c r="F702" s="1"/>
      <c r="J702" s="1"/>
    </row>
    <row r="703" spans="3:10">
      <c r="C703" s="30"/>
      <c r="D703" s="206"/>
      <c r="E703" s="206"/>
      <c r="F703" s="1"/>
      <c r="J703" s="1"/>
    </row>
    <row r="704" spans="3:10">
      <c r="C704" s="30"/>
      <c r="D704" s="206"/>
      <c r="E704" s="206"/>
      <c r="F704" s="1"/>
      <c r="J704" s="1"/>
    </row>
    <row r="705" spans="3:10" ht="53.25" customHeight="1">
      <c r="C705" s="30"/>
      <c r="D705" s="206"/>
      <c r="E705" s="206"/>
      <c r="F705" s="1"/>
      <c r="J705" s="1"/>
    </row>
    <row r="706" spans="3:10">
      <c r="C706" s="30"/>
      <c r="D706" s="206"/>
      <c r="E706" s="206"/>
      <c r="F706" s="1"/>
      <c r="J706" s="1"/>
    </row>
    <row r="707" spans="3:10">
      <c r="C707" s="30"/>
      <c r="D707" s="206"/>
      <c r="E707" s="206"/>
      <c r="F707" s="1"/>
      <c r="J707" s="1"/>
    </row>
    <row r="708" spans="3:10">
      <c r="C708" s="30"/>
      <c r="D708" s="206"/>
      <c r="E708" s="206"/>
      <c r="F708" s="1"/>
      <c r="J708" s="1"/>
    </row>
    <row r="709" spans="3:10">
      <c r="C709" s="30"/>
      <c r="D709" s="206"/>
      <c r="E709" s="206"/>
      <c r="F709" s="1"/>
      <c r="J709" s="1"/>
    </row>
    <row r="710" spans="3:10">
      <c r="C710" s="30"/>
      <c r="D710" s="206"/>
      <c r="E710" s="206"/>
      <c r="F710" s="1"/>
      <c r="J710" s="1"/>
    </row>
    <row r="711" spans="3:10">
      <c r="C711" s="30"/>
      <c r="D711" s="206"/>
      <c r="E711" s="206"/>
      <c r="F711" s="1"/>
      <c r="J711" s="1"/>
    </row>
    <row r="712" spans="3:10">
      <c r="C712" s="30"/>
      <c r="D712" s="206"/>
      <c r="E712" s="206"/>
      <c r="F712" s="1"/>
      <c r="J712" s="1"/>
    </row>
    <row r="713" spans="3:10">
      <c r="C713" s="30"/>
      <c r="D713" s="206"/>
      <c r="E713" s="206"/>
      <c r="F713" s="1"/>
      <c r="J713" s="1"/>
    </row>
    <row r="714" spans="3:10">
      <c r="C714" s="30"/>
      <c r="D714" s="206"/>
      <c r="E714" s="206"/>
      <c r="F714" s="1"/>
      <c r="J714" s="1"/>
    </row>
    <row r="715" spans="3:10">
      <c r="C715" s="30"/>
      <c r="D715" s="206"/>
      <c r="E715" s="206"/>
      <c r="F715" s="1"/>
      <c r="J715" s="1"/>
    </row>
    <row r="716" spans="3:10">
      <c r="C716" s="30"/>
      <c r="D716" s="206"/>
      <c r="E716" s="206"/>
      <c r="F716" s="1"/>
      <c r="J716" s="1"/>
    </row>
    <row r="717" spans="3:10">
      <c r="C717" s="30"/>
      <c r="D717" s="206"/>
      <c r="E717" s="206"/>
      <c r="F717" s="1"/>
      <c r="J717" s="1"/>
    </row>
    <row r="718" spans="3:10">
      <c r="C718" s="30"/>
      <c r="D718" s="206"/>
      <c r="E718" s="206"/>
      <c r="F718" s="1"/>
      <c r="J718" s="1"/>
    </row>
    <row r="719" spans="3:10">
      <c r="C719" s="30"/>
      <c r="D719" s="206"/>
      <c r="E719" s="206"/>
      <c r="F719" s="1"/>
      <c r="J719" s="1"/>
    </row>
    <row r="720" spans="3:10">
      <c r="C720" s="30"/>
      <c r="D720" s="206"/>
      <c r="E720" s="206"/>
      <c r="F720" s="1"/>
      <c r="J720" s="1"/>
    </row>
    <row r="721" spans="3:10">
      <c r="C721" s="30"/>
      <c r="D721" s="206"/>
      <c r="E721" s="206"/>
      <c r="F721" s="1"/>
      <c r="J721" s="1"/>
    </row>
    <row r="722" spans="3:10">
      <c r="C722" s="30"/>
      <c r="D722" s="206"/>
      <c r="E722" s="206"/>
      <c r="F722" s="1"/>
      <c r="J722" s="1"/>
    </row>
    <row r="723" spans="3:10">
      <c r="C723" s="30"/>
      <c r="D723" s="206"/>
      <c r="E723" s="206"/>
      <c r="F723" s="1"/>
      <c r="J723" s="1"/>
    </row>
    <row r="724" spans="3:10">
      <c r="C724" s="30"/>
      <c r="D724" s="206"/>
      <c r="E724" s="206"/>
      <c r="F724" s="1"/>
      <c r="J724" s="1"/>
    </row>
    <row r="725" spans="3:10" ht="15" customHeight="1">
      <c r="C725" s="30"/>
      <c r="D725" s="206"/>
      <c r="E725" s="206"/>
      <c r="F725" s="1"/>
      <c r="J725" s="1"/>
    </row>
    <row r="726" spans="3:10">
      <c r="C726" s="30"/>
      <c r="D726" s="206"/>
      <c r="E726" s="206"/>
      <c r="F726" s="1"/>
      <c r="J726" s="1"/>
    </row>
    <row r="727" spans="3:10">
      <c r="C727" s="30"/>
      <c r="D727" s="206"/>
      <c r="E727" s="206"/>
      <c r="F727" s="1"/>
      <c r="J727" s="1"/>
    </row>
    <row r="728" spans="3:10">
      <c r="C728" s="30"/>
      <c r="D728" s="206"/>
      <c r="E728" s="206"/>
      <c r="F728" s="1"/>
      <c r="J728" s="1"/>
    </row>
    <row r="729" spans="3:10">
      <c r="C729" s="30"/>
      <c r="D729" s="206"/>
      <c r="E729" s="206"/>
      <c r="F729" s="1"/>
      <c r="J729" s="1"/>
    </row>
    <row r="730" spans="3:10">
      <c r="C730" s="30"/>
      <c r="D730" s="206"/>
      <c r="E730" s="206"/>
      <c r="F730" s="1"/>
      <c r="J730" s="1"/>
    </row>
    <row r="731" spans="3:10">
      <c r="C731" s="30"/>
      <c r="D731" s="206"/>
      <c r="E731" s="206"/>
      <c r="F731" s="1"/>
      <c r="J731" s="1"/>
    </row>
    <row r="732" spans="3:10">
      <c r="C732" s="30"/>
      <c r="D732" s="206"/>
      <c r="E732" s="206"/>
      <c r="F732" s="1"/>
      <c r="J732" s="1"/>
    </row>
    <row r="733" spans="3:10">
      <c r="C733" s="30"/>
      <c r="D733" s="206"/>
      <c r="E733" s="206"/>
      <c r="F733" s="1"/>
      <c r="J733" s="1"/>
    </row>
    <row r="734" spans="3:10" ht="12" customHeight="1">
      <c r="C734" s="30"/>
      <c r="D734" s="206"/>
      <c r="E734" s="206"/>
      <c r="F734" s="1"/>
      <c r="J734" s="1"/>
    </row>
    <row r="735" spans="3:10" ht="12" customHeight="1">
      <c r="C735" s="30"/>
      <c r="D735" s="206"/>
      <c r="E735" s="206"/>
      <c r="F735" s="1"/>
      <c r="J735" s="1"/>
    </row>
    <row r="736" spans="3:10" ht="12" customHeight="1">
      <c r="C736" s="30"/>
      <c r="D736" s="206"/>
      <c r="E736" s="206"/>
      <c r="F736" s="1"/>
      <c r="J736" s="1"/>
    </row>
    <row r="737" spans="3:10" ht="14.25" customHeight="1">
      <c r="C737" s="30"/>
      <c r="D737" s="206"/>
      <c r="E737" s="206"/>
      <c r="F737" s="1"/>
      <c r="J737" s="1"/>
    </row>
    <row r="738" spans="3:10" ht="14.25" customHeight="1">
      <c r="C738" s="30"/>
      <c r="D738" s="206"/>
      <c r="E738" s="206"/>
      <c r="F738" s="1"/>
      <c r="J738" s="1"/>
    </row>
    <row r="739" spans="3:10" ht="52.5" customHeight="1">
      <c r="C739" s="30"/>
      <c r="D739" s="206"/>
      <c r="E739" s="206"/>
      <c r="F739" s="1"/>
      <c r="J739" s="1"/>
    </row>
    <row r="740" spans="3:10">
      <c r="C740" s="30"/>
      <c r="D740" s="206"/>
      <c r="E740" s="206"/>
      <c r="F740" s="1"/>
      <c r="J740" s="1"/>
    </row>
    <row r="741" spans="3:10">
      <c r="C741" s="30"/>
      <c r="D741" s="206"/>
      <c r="E741" s="206"/>
      <c r="F741" s="1"/>
      <c r="J741" s="1"/>
    </row>
    <row r="742" spans="3:10" ht="12.75" customHeight="1">
      <c r="C742" s="30"/>
      <c r="D742" s="206"/>
      <c r="E742" s="206"/>
      <c r="F742" s="1"/>
      <c r="J742" s="1"/>
    </row>
    <row r="743" spans="3:10" ht="12.75" customHeight="1">
      <c r="C743" s="30"/>
      <c r="D743" s="206"/>
      <c r="E743" s="206"/>
      <c r="F743" s="1"/>
      <c r="J743" s="1"/>
    </row>
    <row r="744" spans="3:10">
      <c r="C744" s="30"/>
      <c r="D744" s="206"/>
      <c r="E744" s="206"/>
      <c r="F744" s="1"/>
      <c r="J744" s="1"/>
    </row>
    <row r="745" spans="3:10" ht="25.5" customHeight="1">
      <c r="C745" s="30"/>
      <c r="D745" s="206"/>
      <c r="E745" s="206"/>
      <c r="F745" s="1"/>
      <c r="J745" s="1"/>
    </row>
    <row r="746" spans="3:10" ht="63" customHeight="1">
      <c r="C746" s="30"/>
      <c r="D746" s="206"/>
      <c r="E746" s="206"/>
      <c r="F746" s="1"/>
      <c r="J746" s="1"/>
    </row>
    <row r="747" spans="3:10" ht="13.5" customHeight="1">
      <c r="C747" s="30"/>
      <c r="D747" s="206"/>
      <c r="E747" s="206"/>
      <c r="F747" s="1"/>
      <c r="J747" s="1"/>
    </row>
    <row r="748" spans="3:10" ht="13.5" customHeight="1">
      <c r="C748" s="30"/>
      <c r="D748" s="206"/>
      <c r="E748" s="206"/>
      <c r="F748" s="1"/>
      <c r="J748" s="1"/>
    </row>
    <row r="749" spans="3:10">
      <c r="C749" s="30"/>
      <c r="D749" s="206"/>
      <c r="E749" s="206"/>
      <c r="F749" s="1"/>
      <c r="J749" s="1"/>
    </row>
    <row r="750" spans="3:10">
      <c r="C750" s="30"/>
      <c r="D750" s="206"/>
      <c r="E750" s="206"/>
      <c r="F750" s="1"/>
      <c r="J750" s="1"/>
    </row>
    <row r="751" spans="3:10">
      <c r="C751" s="30"/>
      <c r="D751" s="206"/>
      <c r="E751" s="206"/>
      <c r="F751" s="1"/>
      <c r="J751" s="1"/>
    </row>
    <row r="752" spans="3:10">
      <c r="C752" s="30"/>
      <c r="D752" s="206"/>
      <c r="E752" s="206"/>
      <c r="F752" s="1"/>
      <c r="J752" s="1"/>
    </row>
    <row r="753" spans="3:10" ht="13.5" customHeight="1">
      <c r="C753" s="30"/>
      <c r="D753" s="206"/>
      <c r="E753" s="206"/>
      <c r="F753" s="1"/>
      <c r="J753" s="1"/>
    </row>
    <row r="754" spans="3:10" ht="27" customHeight="1">
      <c r="C754" s="30"/>
      <c r="D754" s="206"/>
      <c r="E754" s="206"/>
      <c r="F754" s="1"/>
      <c r="J754" s="1"/>
    </row>
    <row r="755" spans="3:10">
      <c r="C755" s="30"/>
      <c r="D755" s="206"/>
      <c r="E755" s="206"/>
      <c r="F755" s="1"/>
      <c r="J755" s="1"/>
    </row>
    <row r="756" spans="3:10">
      <c r="C756" s="30"/>
      <c r="D756" s="206"/>
      <c r="E756" s="206"/>
      <c r="F756" s="1"/>
      <c r="J756" s="1"/>
    </row>
    <row r="757" spans="3:10">
      <c r="C757" s="30"/>
      <c r="D757" s="206"/>
      <c r="E757" s="206"/>
      <c r="F757" s="1"/>
      <c r="J757" s="1"/>
    </row>
    <row r="758" spans="3:10">
      <c r="C758" s="30"/>
      <c r="D758" s="206"/>
      <c r="E758" s="206"/>
      <c r="F758" s="1"/>
      <c r="J758" s="1"/>
    </row>
    <row r="759" spans="3:10">
      <c r="C759" s="30"/>
      <c r="D759" s="206"/>
      <c r="E759" s="206"/>
      <c r="F759" s="1"/>
      <c r="J759" s="1"/>
    </row>
    <row r="760" spans="3:10">
      <c r="C760" s="30"/>
      <c r="D760" s="206"/>
      <c r="E760" s="206"/>
      <c r="F760" s="1"/>
      <c r="J760" s="1"/>
    </row>
    <row r="761" spans="3:10">
      <c r="C761" s="30"/>
      <c r="D761" s="206"/>
      <c r="E761" s="206"/>
      <c r="F761" s="1"/>
      <c r="J761" s="1"/>
    </row>
    <row r="762" spans="3:10">
      <c r="C762" s="30"/>
      <c r="D762" s="206"/>
      <c r="E762" s="206"/>
      <c r="F762" s="1"/>
      <c r="J762" s="1"/>
    </row>
    <row r="763" spans="3:10">
      <c r="C763" s="30"/>
      <c r="D763" s="206"/>
      <c r="E763" s="206"/>
      <c r="F763" s="1"/>
      <c r="J763" s="1"/>
    </row>
    <row r="764" spans="3:10" ht="14.25" customHeight="1">
      <c r="C764" s="30"/>
      <c r="D764" s="206"/>
      <c r="E764" s="206"/>
      <c r="F764" s="1"/>
      <c r="J764" s="1"/>
    </row>
    <row r="765" spans="3:10">
      <c r="C765" s="30"/>
      <c r="D765" s="206"/>
      <c r="E765" s="206"/>
      <c r="F765" s="1"/>
      <c r="J765" s="1"/>
    </row>
    <row r="766" spans="3:10" ht="90.75" customHeight="1">
      <c r="C766" s="30"/>
      <c r="D766" s="206"/>
      <c r="E766" s="206"/>
      <c r="F766" s="1"/>
      <c r="J766" s="1"/>
    </row>
    <row r="767" spans="3:10">
      <c r="C767" s="30"/>
      <c r="D767" s="206"/>
      <c r="E767" s="206"/>
      <c r="F767" s="1"/>
      <c r="J767" s="1"/>
    </row>
    <row r="768" spans="3:10" ht="13.5" customHeight="1">
      <c r="C768" s="30"/>
      <c r="D768" s="206"/>
      <c r="E768" s="206"/>
      <c r="F768" s="1"/>
      <c r="J768" s="1"/>
    </row>
    <row r="769" spans="3:10">
      <c r="C769" s="30"/>
      <c r="D769" s="206"/>
      <c r="E769" s="206"/>
      <c r="F769" s="1"/>
      <c r="J769" s="1"/>
    </row>
    <row r="770" spans="3:10" ht="26.25" customHeight="1">
      <c r="C770" s="30"/>
      <c r="D770" s="206"/>
      <c r="E770" s="206"/>
      <c r="F770" s="1"/>
      <c r="J770" s="1"/>
    </row>
    <row r="771" spans="3:10" ht="12" customHeight="1">
      <c r="C771" s="30"/>
      <c r="D771" s="206"/>
      <c r="E771" s="206"/>
      <c r="F771" s="1"/>
      <c r="J771" s="1"/>
    </row>
    <row r="772" spans="3:10" ht="13.5" customHeight="1">
      <c r="C772" s="30"/>
      <c r="D772" s="206"/>
      <c r="E772" s="206"/>
      <c r="F772" s="1"/>
      <c r="J772" s="1"/>
    </row>
    <row r="773" spans="3:10">
      <c r="C773" s="30"/>
      <c r="D773" s="206"/>
      <c r="E773" s="206"/>
      <c r="F773" s="1"/>
      <c r="J773" s="1"/>
    </row>
    <row r="774" spans="3:10">
      <c r="C774" s="30"/>
      <c r="D774" s="206"/>
      <c r="E774" s="206"/>
      <c r="F774" s="1"/>
      <c r="J774" s="1"/>
    </row>
    <row r="775" spans="3:10" ht="25.5" customHeight="1">
      <c r="C775" s="30"/>
      <c r="D775" s="206"/>
      <c r="E775" s="206"/>
      <c r="F775" s="1"/>
      <c r="J775" s="1"/>
    </row>
    <row r="776" spans="3:10">
      <c r="C776" s="30"/>
      <c r="D776" s="206"/>
      <c r="E776" s="206"/>
      <c r="F776" s="1"/>
      <c r="J776" s="1"/>
    </row>
    <row r="777" spans="3:10">
      <c r="C777" s="30"/>
      <c r="D777" s="206"/>
      <c r="E777" s="206"/>
      <c r="F777" s="1"/>
      <c r="J777" s="1"/>
    </row>
    <row r="778" spans="3:10">
      <c r="C778" s="30"/>
      <c r="D778" s="206"/>
      <c r="E778" s="206"/>
      <c r="F778" s="1"/>
      <c r="J778" s="1"/>
    </row>
    <row r="779" spans="3:10">
      <c r="C779" s="30"/>
      <c r="D779" s="206"/>
      <c r="E779" s="206"/>
      <c r="F779" s="1"/>
      <c r="J779" s="1"/>
    </row>
    <row r="780" spans="3:10">
      <c r="C780" s="30"/>
      <c r="D780" s="206"/>
      <c r="E780" s="206"/>
      <c r="F780" s="1"/>
      <c r="J780" s="1"/>
    </row>
    <row r="781" spans="3:10">
      <c r="C781" s="30"/>
      <c r="D781" s="206"/>
      <c r="E781" s="206"/>
      <c r="F781" s="1"/>
      <c r="J781" s="1"/>
    </row>
    <row r="782" spans="3:10">
      <c r="C782" s="30"/>
      <c r="D782" s="206"/>
      <c r="E782" s="206"/>
      <c r="F782" s="1"/>
      <c r="J782" s="1"/>
    </row>
    <row r="783" spans="3:10">
      <c r="C783" s="30"/>
      <c r="D783" s="206"/>
      <c r="E783" s="206"/>
      <c r="F783" s="1"/>
      <c r="J783" s="1"/>
    </row>
    <row r="784" spans="3:10">
      <c r="C784" s="30"/>
      <c r="D784" s="206"/>
      <c r="E784" s="206"/>
      <c r="F784" s="1"/>
      <c r="J784" s="1"/>
    </row>
    <row r="785" spans="3:10">
      <c r="C785" s="30"/>
      <c r="D785" s="206"/>
      <c r="E785" s="206"/>
      <c r="F785" s="1"/>
      <c r="J785" s="1"/>
    </row>
    <row r="786" spans="3:10">
      <c r="C786" s="30"/>
      <c r="D786" s="206"/>
      <c r="E786" s="206"/>
      <c r="F786" s="1"/>
      <c r="J786" s="1"/>
    </row>
    <row r="787" spans="3:10">
      <c r="C787" s="30"/>
      <c r="D787" s="206"/>
      <c r="E787" s="206"/>
      <c r="F787" s="1"/>
      <c r="J787" s="1"/>
    </row>
    <row r="788" spans="3:10">
      <c r="C788" s="30"/>
      <c r="D788" s="206"/>
      <c r="E788" s="206"/>
      <c r="F788" s="1"/>
      <c r="J788" s="1"/>
    </row>
    <row r="789" spans="3:10">
      <c r="C789" s="30"/>
      <c r="D789" s="206"/>
      <c r="E789" s="206"/>
      <c r="F789" s="1"/>
      <c r="J789" s="1"/>
    </row>
    <row r="790" spans="3:10">
      <c r="C790" s="30"/>
      <c r="D790" s="206"/>
      <c r="E790" s="206"/>
      <c r="F790" s="1"/>
      <c r="J790" s="1"/>
    </row>
    <row r="791" spans="3:10">
      <c r="C791" s="30"/>
      <c r="D791" s="206"/>
      <c r="E791" s="206"/>
      <c r="F791" s="1"/>
      <c r="J791" s="1"/>
    </row>
    <row r="792" spans="3:10">
      <c r="C792" s="30"/>
      <c r="D792" s="206"/>
      <c r="E792" s="206"/>
      <c r="F792" s="1"/>
      <c r="J792" s="1"/>
    </row>
    <row r="793" spans="3:10">
      <c r="C793" s="30"/>
      <c r="D793" s="206"/>
      <c r="E793" s="206"/>
      <c r="F793" s="1"/>
      <c r="J793" s="1"/>
    </row>
    <row r="794" spans="3:10" ht="42" customHeight="1">
      <c r="C794" s="30"/>
      <c r="D794" s="206"/>
      <c r="E794" s="206"/>
      <c r="F794" s="1"/>
      <c r="J794" s="1"/>
    </row>
    <row r="795" spans="3:10">
      <c r="C795" s="30"/>
      <c r="D795" s="206"/>
      <c r="E795" s="206"/>
      <c r="F795" s="1"/>
      <c r="J795" s="1"/>
    </row>
    <row r="796" spans="3:10">
      <c r="C796" s="30"/>
      <c r="D796" s="206"/>
      <c r="E796" s="206"/>
      <c r="F796" s="1"/>
      <c r="J796" s="1"/>
    </row>
    <row r="797" spans="3:10">
      <c r="C797" s="30"/>
      <c r="D797" s="206"/>
      <c r="E797" s="206"/>
      <c r="F797" s="1"/>
      <c r="J797" s="1"/>
    </row>
    <row r="798" spans="3:10">
      <c r="C798" s="30"/>
      <c r="D798" s="206"/>
      <c r="E798" s="206"/>
      <c r="F798" s="1"/>
      <c r="J798" s="1"/>
    </row>
    <row r="799" spans="3:10">
      <c r="C799" s="30"/>
      <c r="D799" s="206"/>
      <c r="E799" s="206"/>
      <c r="F799" s="1"/>
      <c r="J799" s="1"/>
    </row>
    <row r="800" spans="3:10">
      <c r="C800" s="30"/>
      <c r="D800" s="206"/>
      <c r="E800" s="206"/>
      <c r="F800" s="1"/>
      <c r="J800" s="1"/>
    </row>
    <row r="801" spans="3:10">
      <c r="C801" s="30"/>
      <c r="D801" s="206"/>
      <c r="E801" s="206"/>
      <c r="F801" s="1"/>
      <c r="J801" s="1"/>
    </row>
    <row r="802" spans="3:10" ht="14.25" customHeight="1">
      <c r="C802" s="30"/>
      <c r="D802" s="206"/>
      <c r="E802" s="206"/>
      <c r="F802" s="1"/>
      <c r="J802" s="1"/>
    </row>
    <row r="803" spans="3:10" ht="12.75" customHeight="1">
      <c r="C803" s="30"/>
      <c r="D803" s="206"/>
      <c r="E803" s="206"/>
      <c r="F803" s="1"/>
      <c r="J803" s="1"/>
    </row>
    <row r="804" spans="3:10" ht="15" customHeight="1">
      <c r="C804" s="30"/>
      <c r="D804" s="206"/>
      <c r="E804" s="206"/>
      <c r="F804" s="1"/>
      <c r="J804" s="1"/>
    </row>
    <row r="805" spans="3:10">
      <c r="C805" s="30"/>
      <c r="D805" s="206"/>
      <c r="E805" s="206"/>
      <c r="F805" s="1"/>
      <c r="J805" s="1"/>
    </row>
    <row r="806" spans="3:10">
      <c r="C806" s="1"/>
      <c r="D806" s="206"/>
      <c r="E806" s="206"/>
      <c r="F806" s="1"/>
      <c r="J806" s="1"/>
    </row>
    <row r="807" spans="3:10">
      <c r="C807" s="1"/>
      <c r="D807" s="206"/>
      <c r="E807" s="206"/>
      <c r="F807" s="1"/>
      <c r="J807" s="1"/>
    </row>
    <row r="808" spans="3:10">
      <c r="C808" s="1"/>
      <c r="D808" s="206"/>
      <c r="E808" s="206"/>
      <c r="F808" s="1"/>
      <c r="J808" s="1"/>
    </row>
    <row r="809" spans="3:10" ht="15" customHeight="1">
      <c r="C809" s="1"/>
      <c r="D809" s="206"/>
      <c r="E809" s="206"/>
      <c r="F809" s="1"/>
      <c r="J809" s="1"/>
    </row>
    <row r="810" spans="3:10" ht="213.75" customHeight="1">
      <c r="C810" s="1"/>
      <c r="D810" s="206"/>
      <c r="E810" s="206"/>
      <c r="F810" s="1"/>
      <c r="J810" s="1"/>
    </row>
    <row r="811" spans="3:10">
      <c r="C811" s="1"/>
      <c r="D811" s="206"/>
      <c r="E811" s="206"/>
      <c r="F811" s="1"/>
      <c r="J811" s="1"/>
    </row>
    <row r="812" spans="3:10">
      <c r="C812" s="1"/>
      <c r="D812" s="206"/>
      <c r="E812" s="206"/>
      <c r="F812" s="1"/>
      <c r="J812" s="1"/>
    </row>
    <row r="813" spans="3:10">
      <c r="C813" s="1"/>
      <c r="D813" s="206"/>
      <c r="E813" s="206"/>
      <c r="F813" s="1"/>
      <c r="J813" s="1"/>
    </row>
    <row r="814" spans="3:10">
      <c r="C814" s="1"/>
      <c r="D814" s="206"/>
      <c r="E814" s="206"/>
      <c r="F814" s="1"/>
      <c r="J814" s="1"/>
    </row>
    <row r="815" spans="3:10">
      <c r="C815" s="1"/>
      <c r="D815" s="206"/>
      <c r="E815" s="206"/>
      <c r="F815" s="1"/>
      <c r="J815" s="1"/>
    </row>
    <row r="816" spans="3:10">
      <c r="C816" s="1"/>
      <c r="D816" s="206"/>
      <c r="E816" s="206"/>
      <c r="F816" s="1"/>
      <c r="J816" s="1"/>
    </row>
    <row r="817" spans="3:10">
      <c r="C817" s="30"/>
      <c r="D817" s="206"/>
      <c r="E817" s="206"/>
      <c r="F817" s="1"/>
      <c r="J817" s="1"/>
    </row>
    <row r="818" spans="3:10">
      <c r="C818" s="30"/>
      <c r="D818" s="206"/>
      <c r="E818" s="206"/>
      <c r="F818" s="1"/>
      <c r="J818" s="1"/>
    </row>
    <row r="819" spans="3:10">
      <c r="C819" s="30"/>
      <c r="D819" s="206"/>
      <c r="E819" s="206"/>
      <c r="F819" s="1"/>
      <c r="J819" s="1"/>
    </row>
    <row r="820" spans="3:10">
      <c r="C820" s="30"/>
      <c r="D820" s="206"/>
      <c r="E820" s="206"/>
      <c r="F820" s="1"/>
      <c r="J820" s="1"/>
    </row>
    <row r="821" spans="3:10" ht="27" customHeight="1">
      <c r="C821" s="30"/>
      <c r="D821" s="206"/>
      <c r="E821" s="206"/>
      <c r="F821" s="1"/>
      <c r="J821" s="1"/>
    </row>
    <row r="822" spans="3:10">
      <c r="C822" s="30"/>
      <c r="D822" s="206"/>
      <c r="E822" s="206"/>
      <c r="F822" s="1"/>
      <c r="J822" s="1"/>
    </row>
    <row r="823" spans="3:10">
      <c r="C823" s="30"/>
      <c r="D823" s="206"/>
      <c r="E823" s="206"/>
      <c r="F823" s="1"/>
      <c r="J823" s="1"/>
    </row>
    <row r="824" spans="3:10">
      <c r="C824" s="30"/>
      <c r="D824" s="206"/>
      <c r="E824" s="206"/>
      <c r="F824" s="1"/>
      <c r="J824" s="1"/>
    </row>
    <row r="825" spans="3:10">
      <c r="C825" s="30"/>
      <c r="D825" s="206"/>
      <c r="E825" s="206"/>
      <c r="F825" s="1"/>
      <c r="J825" s="1"/>
    </row>
    <row r="826" spans="3:10">
      <c r="C826" s="30"/>
      <c r="D826" s="206"/>
      <c r="E826" s="206"/>
      <c r="F826" s="1"/>
      <c r="J826" s="1"/>
    </row>
    <row r="827" spans="3:10">
      <c r="C827" s="30"/>
      <c r="D827" s="206"/>
      <c r="E827" s="206"/>
      <c r="F827" s="1"/>
      <c r="J827" s="1"/>
    </row>
    <row r="828" spans="3:10">
      <c r="C828" s="30"/>
      <c r="D828" s="206"/>
      <c r="E828" s="206"/>
      <c r="F828" s="1"/>
      <c r="J828" s="1"/>
    </row>
    <row r="829" spans="3:10">
      <c r="C829" s="30"/>
      <c r="D829" s="206"/>
      <c r="E829" s="206"/>
      <c r="F829" s="1"/>
      <c r="J829" s="1"/>
    </row>
    <row r="830" spans="3:10">
      <c r="C830" s="30"/>
      <c r="D830" s="206"/>
      <c r="E830" s="206"/>
      <c r="F830" s="1"/>
      <c r="J830" s="1"/>
    </row>
    <row r="831" spans="3:10">
      <c r="C831" s="30"/>
      <c r="D831" s="206"/>
      <c r="E831" s="206"/>
      <c r="F831" s="1"/>
      <c r="J831" s="1"/>
    </row>
    <row r="832" spans="3:10">
      <c r="C832" s="30"/>
      <c r="D832" s="206"/>
      <c r="E832" s="206"/>
      <c r="F832" s="1"/>
      <c r="J832" s="1"/>
    </row>
    <row r="833" spans="3:10">
      <c r="C833" s="30"/>
      <c r="D833" s="206"/>
      <c r="E833" s="206"/>
      <c r="F833" s="1"/>
      <c r="J833" s="1"/>
    </row>
    <row r="834" spans="3:10">
      <c r="C834" s="30"/>
      <c r="D834" s="206"/>
      <c r="E834" s="206"/>
      <c r="F834" s="1"/>
      <c r="J834" s="1"/>
    </row>
    <row r="835" spans="3:10">
      <c r="C835" s="30"/>
      <c r="D835" s="206"/>
      <c r="E835" s="206"/>
      <c r="F835" s="1"/>
      <c r="J835" s="1"/>
    </row>
    <row r="836" spans="3:10">
      <c r="C836" s="30"/>
      <c r="D836" s="206"/>
      <c r="E836" s="206"/>
      <c r="F836" s="1"/>
      <c r="J836" s="1"/>
    </row>
    <row r="837" spans="3:10">
      <c r="C837" s="30"/>
      <c r="D837" s="206"/>
      <c r="E837" s="206"/>
      <c r="F837" s="1"/>
      <c r="J837" s="1"/>
    </row>
    <row r="838" spans="3:10">
      <c r="C838" s="30"/>
      <c r="D838" s="206"/>
      <c r="E838" s="206"/>
      <c r="F838" s="1"/>
      <c r="J838" s="1"/>
    </row>
    <row r="839" spans="3:10">
      <c r="C839" s="30"/>
      <c r="D839" s="206"/>
      <c r="E839" s="206"/>
      <c r="F839" s="1"/>
      <c r="J839" s="1"/>
    </row>
    <row r="840" spans="3:10">
      <c r="C840" s="30"/>
      <c r="D840" s="206"/>
      <c r="E840" s="206"/>
      <c r="F840" s="1"/>
      <c r="J840" s="1"/>
    </row>
    <row r="841" spans="3:10">
      <c r="C841" s="30"/>
      <c r="D841" s="206"/>
      <c r="E841" s="206"/>
      <c r="F841" s="1"/>
      <c r="J841" s="1"/>
    </row>
    <row r="842" spans="3:10">
      <c r="C842" s="30"/>
      <c r="D842" s="206"/>
      <c r="E842" s="206"/>
      <c r="F842" s="1"/>
      <c r="J842" s="1"/>
    </row>
    <row r="843" spans="3:10">
      <c r="C843" s="30"/>
      <c r="D843" s="206"/>
      <c r="E843" s="206"/>
      <c r="F843" s="1"/>
      <c r="J843" s="1"/>
    </row>
    <row r="844" spans="3:10">
      <c r="C844" s="30"/>
      <c r="D844" s="206"/>
      <c r="E844" s="206"/>
      <c r="F844" s="1"/>
      <c r="J844" s="1"/>
    </row>
    <row r="845" spans="3:10">
      <c r="C845" s="30"/>
      <c r="D845" s="206"/>
      <c r="E845" s="206"/>
      <c r="F845" s="1"/>
      <c r="J845" s="1"/>
    </row>
    <row r="846" spans="3:10">
      <c r="C846" s="30"/>
      <c r="D846" s="206"/>
      <c r="E846" s="206"/>
      <c r="F846" s="1"/>
      <c r="J846" s="1"/>
    </row>
    <row r="847" spans="3:10">
      <c r="C847" s="30"/>
      <c r="D847" s="206"/>
      <c r="E847" s="206"/>
      <c r="F847" s="1"/>
      <c r="J847" s="1"/>
    </row>
    <row r="848" spans="3:10">
      <c r="C848" s="30"/>
      <c r="D848" s="206"/>
      <c r="E848" s="206"/>
      <c r="F848" s="1"/>
      <c r="J848" s="1"/>
    </row>
    <row r="849" spans="3:10">
      <c r="C849" s="30"/>
      <c r="D849" s="206"/>
      <c r="E849" s="206"/>
      <c r="F849" s="1"/>
      <c r="J849" s="1"/>
    </row>
    <row r="850" spans="3:10">
      <c r="C850" s="30"/>
      <c r="D850" s="206"/>
      <c r="E850" s="206"/>
      <c r="F850" s="1"/>
      <c r="J850" s="1"/>
    </row>
    <row r="851" spans="3:10">
      <c r="C851" s="30"/>
      <c r="D851" s="206"/>
      <c r="E851" s="206"/>
      <c r="F851" s="1"/>
      <c r="J851" s="1"/>
    </row>
    <row r="852" spans="3:10">
      <c r="C852" s="30"/>
      <c r="D852" s="206"/>
      <c r="E852" s="206"/>
      <c r="F852" s="1"/>
      <c r="J852" s="1"/>
    </row>
    <row r="853" spans="3:10">
      <c r="C853" s="30"/>
      <c r="D853" s="206"/>
      <c r="E853" s="206"/>
      <c r="F853" s="1"/>
      <c r="J853" s="1"/>
    </row>
    <row r="854" spans="3:10">
      <c r="C854" s="30"/>
      <c r="D854" s="206"/>
      <c r="E854" s="206"/>
      <c r="F854" s="1"/>
      <c r="J854" s="1"/>
    </row>
    <row r="855" spans="3:10">
      <c r="C855" s="30"/>
      <c r="D855" s="206"/>
      <c r="E855" s="206"/>
      <c r="F855" s="1"/>
      <c r="J855" s="1"/>
    </row>
    <row r="856" spans="3:10">
      <c r="C856" s="30"/>
      <c r="D856" s="206"/>
      <c r="E856" s="206"/>
      <c r="F856" s="1"/>
      <c r="J856" s="1"/>
    </row>
    <row r="857" spans="3:10">
      <c r="C857" s="30"/>
      <c r="D857" s="206"/>
      <c r="E857" s="206"/>
      <c r="F857" s="1"/>
      <c r="J857" s="1"/>
    </row>
    <row r="858" spans="3:10">
      <c r="C858" s="30"/>
      <c r="D858" s="206"/>
      <c r="E858" s="206"/>
      <c r="F858" s="1"/>
      <c r="J858" s="1"/>
    </row>
    <row r="859" spans="3:10">
      <c r="C859" s="30"/>
      <c r="D859" s="206"/>
      <c r="E859" s="206"/>
      <c r="F859" s="1"/>
      <c r="J859" s="1"/>
    </row>
    <row r="860" spans="3:10">
      <c r="C860" s="30"/>
      <c r="D860" s="206"/>
      <c r="E860" s="206"/>
      <c r="F860" s="1"/>
      <c r="J860" s="1"/>
    </row>
    <row r="861" spans="3:10" ht="78" customHeight="1">
      <c r="C861" s="30"/>
      <c r="D861" s="206"/>
      <c r="E861" s="206"/>
      <c r="F861" s="1"/>
      <c r="J861" s="1"/>
    </row>
    <row r="862" spans="3:10">
      <c r="C862" s="30"/>
      <c r="D862" s="206"/>
      <c r="E862" s="206"/>
      <c r="F862" s="1"/>
      <c r="J862" s="1"/>
    </row>
    <row r="863" spans="3:10">
      <c r="C863" s="30"/>
      <c r="D863" s="206"/>
      <c r="E863" s="206"/>
      <c r="F863" s="1"/>
      <c r="J863" s="1"/>
    </row>
    <row r="864" spans="3:10">
      <c r="C864" s="30"/>
      <c r="D864" s="206"/>
      <c r="E864" s="206"/>
      <c r="F864" s="1"/>
      <c r="J864" s="1"/>
    </row>
    <row r="865" spans="3:10">
      <c r="C865" s="30"/>
      <c r="D865" s="206"/>
      <c r="E865" s="206"/>
      <c r="F865" s="1"/>
      <c r="J865" s="1"/>
    </row>
    <row r="866" spans="3:10">
      <c r="C866" s="30"/>
      <c r="D866" s="206"/>
      <c r="E866" s="206"/>
      <c r="F866" s="1"/>
      <c r="J866" s="1"/>
    </row>
    <row r="867" spans="3:10">
      <c r="C867" s="30"/>
      <c r="D867" s="206"/>
      <c r="E867" s="206"/>
      <c r="F867" s="1"/>
      <c r="J867" s="1"/>
    </row>
    <row r="868" spans="3:10">
      <c r="C868" s="30"/>
      <c r="D868" s="206"/>
      <c r="E868" s="206"/>
      <c r="F868" s="1"/>
      <c r="J868" s="1"/>
    </row>
    <row r="869" spans="3:10">
      <c r="C869" s="30"/>
      <c r="D869" s="206"/>
      <c r="E869" s="206"/>
      <c r="F869" s="1"/>
      <c r="J869" s="1"/>
    </row>
    <row r="870" spans="3:10">
      <c r="C870" s="30"/>
      <c r="D870" s="206"/>
      <c r="E870" s="206"/>
      <c r="F870" s="1"/>
      <c r="J870" s="1"/>
    </row>
    <row r="871" spans="3:10">
      <c r="C871" s="30"/>
      <c r="D871" s="206"/>
      <c r="E871" s="206"/>
      <c r="F871" s="1"/>
      <c r="J871" s="1"/>
    </row>
    <row r="872" spans="3:10">
      <c r="C872" s="30"/>
      <c r="D872" s="206"/>
      <c r="E872" s="206"/>
      <c r="F872" s="1"/>
      <c r="J872" s="1"/>
    </row>
    <row r="873" spans="3:10">
      <c r="C873" s="30"/>
      <c r="D873" s="206"/>
      <c r="E873" s="206"/>
      <c r="F873" s="1"/>
      <c r="J873" s="1"/>
    </row>
    <row r="874" spans="3:10">
      <c r="C874" s="30"/>
      <c r="D874" s="206"/>
      <c r="E874" s="206"/>
      <c r="F874" s="1"/>
      <c r="J874" s="1"/>
    </row>
    <row r="875" spans="3:10">
      <c r="C875" s="30"/>
      <c r="D875" s="206"/>
      <c r="E875" s="206"/>
      <c r="F875" s="1"/>
      <c r="J875" s="1"/>
    </row>
    <row r="876" spans="3:10">
      <c r="C876" s="30"/>
      <c r="D876" s="206"/>
      <c r="E876" s="206"/>
      <c r="F876" s="1"/>
      <c r="J876" s="1"/>
    </row>
    <row r="877" spans="3:10">
      <c r="C877" s="30"/>
      <c r="D877" s="206"/>
      <c r="E877" s="206"/>
      <c r="F877" s="1"/>
      <c r="J877" s="1"/>
    </row>
    <row r="878" spans="3:10">
      <c r="C878" s="30"/>
      <c r="D878" s="206"/>
      <c r="E878" s="206"/>
      <c r="F878" s="1"/>
      <c r="J878" s="1"/>
    </row>
    <row r="879" spans="3:10">
      <c r="C879" s="30"/>
      <c r="D879" s="206"/>
      <c r="E879" s="206"/>
      <c r="F879" s="1"/>
      <c r="J879" s="1"/>
    </row>
    <row r="880" spans="3:10">
      <c r="C880" s="30"/>
      <c r="D880" s="206"/>
      <c r="E880" s="206"/>
      <c r="F880" s="1"/>
      <c r="J880" s="1"/>
    </row>
    <row r="881" spans="3:10">
      <c r="C881" s="30"/>
      <c r="D881" s="206"/>
      <c r="E881" s="206"/>
      <c r="F881" s="1"/>
      <c r="J881" s="1"/>
    </row>
    <row r="882" spans="3:10">
      <c r="C882" s="30"/>
      <c r="D882" s="206"/>
      <c r="E882" s="206"/>
      <c r="F882" s="1"/>
      <c r="J882" s="1"/>
    </row>
    <row r="883" spans="3:10">
      <c r="C883" s="30"/>
      <c r="D883" s="206"/>
      <c r="E883" s="206"/>
      <c r="F883" s="1"/>
      <c r="J883" s="1"/>
    </row>
    <row r="884" spans="3:10">
      <c r="C884" s="30"/>
      <c r="D884" s="206"/>
      <c r="E884" s="206"/>
      <c r="F884" s="1"/>
      <c r="J884" s="1"/>
    </row>
    <row r="885" spans="3:10">
      <c r="C885" s="30"/>
      <c r="D885" s="206"/>
      <c r="E885" s="206"/>
      <c r="F885" s="1"/>
      <c r="J885" s="1"/>
    </row>
    <row r="886" spans="3:10">
      <c r="C886" s="30"/>
      <c r="D886" s="206"/>
      <c r="E886" s="206"/>
      <c r="F886" s="1"/>
    </row>
    <row r="887" spans="3:10">
      <c r="C887" s="30"/>
      <c r="D887" s="206"/>
      <c r="E887" s="206"/>
      <c r="F887" s="1"/>
    </row>
    <row r="888" spans="3:10">
      <c r="C888" s="30"/>
      <c r="D888" s="206"/>
      <c r="E888" s="206"/>
      <c r="F888" s="1"/>
    </row>
    <row r="889" spans="3:10">
      <c r="C889" s="30"/>
      <c r="D889" s="206"/>
      <c r="E889" s="206"/>
      <c r="F889" s="1"/>
    </row>
    <row r="890" spans="3:10">
      <c r="C890" s="30"/>
      <c r="D890" s="206"/>
      <c r="E890" s="206"/>
      <c r="F890" s="1"/>
    </row>
    <row r="891" spans="3:10">
      <c r="C891" s="30"/>
      <c r="D891" s="206"/>
      <c r="E891" s="206"/>
      <c r="F891" s="1"/>
    </row>
    <row r="892" spans="3:10">
      <c r="C892" s="30"/>
      <c r="D892" s="206"/>
      <c r="E892" s="206"/>
      <c r="F892" s="1"/>
    </row>
    <row r="893" spans="3:10">
      <c r="C893" s="30"/>
      <c r="D893" s="206"/>
      <c r="E893" s="206"/>
      <c r="F893" s="1"/>
    </row>
    <row r="894" spans="3:10">
      <c r="C894" s="30"/>
      <c r="D894" s="206"/>
      <c r="E894" s="206"/>
      <c r="F894" s="1"/>
    </row>
    <row r="895" spans="3:10">
      <c r="C895" s="30"/>
      <c r="D895" s="206"/>
      <c r="E895" s="206"/>
      <c r="F895" s="1"/>
    </row>
    <row r="896" spans="3:10">
      <c r="C896" s="30"/>
      <c r="D896" s="206"/>
      <c r="E896" s="206"/>
      <c r="F896" s="1"/>
    </row>
    <row r="897" spans="3:6">
      <c r="C897" s="30"/>
      <c r="D897" s="206"/>
      <c r="E897" s="206"/>
      <c r="F897" s="1"/>
    </row>
    <row r="898" spans="3:6">
      <c r="C898" s="30"/>
      <c r="D898" s="206"/>
      <c r="E898" s="206"/>
      <c r="F898" s="1"/>
    </row>
    <row r="899" spans="3:6">
      <c r="C899" s="30"/>
      <c r="D899" s="206"/>
      <c r="E899" s="206"/>
      <c r="F899" s="1"/>
    </row>
    <row r="900" spans="3:6">
      <c r="C900" s="30"/>
      <c r="D900" s="206"/>
      <c r="E900" s="206"/>
      <c r="F900" s="1"/>
    </row>
    <row r="901" spans="3:6">
      <c r="C901" s="30"/>
      <c r="D901" s="206"/>
      <c r="E901" s="206"/>
      <c r="F901" s="1"/>
    </row>
    <row r="902" spans="3:6">
      <c r="C902" s="30"/>
      <c r="D902" s="206"/>
      <c r="E902" s="206"/>
      <c r="F902" s="1"/>
    </row>
    <row r="903" spans="3:6">
      <c r="C903" s="30"/>
      <c r="D903" s="206"/>
      <c r="E903" s="206"/>
      <c r="F903" s="1"/>
    </row>
    <row r="904" spans="3:6">
      <c r="C904" s="30"/>
      <c r="D904" s="206"/>
      <c r="E904" s="206"/>
      <c r="F904" s="1"/>
    </row>
    <row r="905" spans="3:6">
      <c r="C905" s="30"/>
      <c r="D905" s="206"/>
      <c r="E905" s="206"/>
      <c r="F905" s="1"/>
    </row>
    <row r="906" spans="3:6">
      <c r="C906" s="30"/>
      <c r="D906" s="206"/>
      <c r="E906" s="206"/>
      <c r="F906" s="1"/>
    </row>
    <row r="907" spans="3:6">
      <c r="C907" s="30"/>
      <c r="D907" s="206"/>
      <c r="E907" s="206"/>
      <c r="F907" s="1"/>
    </row>
    <row r="908" spans="3:6">
      <c r="C908" s="30"/>
      <c r="D908" s="206"/>
      <c r="E908" s="206"/>
      <c r="F908" s="1"/>
    </row>
    <row r="909" spans="3:6">
      <c r="C909" s="30"/>
      <c r="D909" s="206"/>
      <c r="E909" s="206"/>
      <c r="F909" s="1"/>
    </row>
    <row r="910" spans="3:6">
      <c r="C910" s="30"/>
      <c r="D910" s="206"/>
      <c r="E910" s="206"/>
      <c r="F910" s="1"/>
    </row>
    <row r="911" spans="3:6">
      <c r="C911" s="30"/>
      <c r="D911" s="206"/>
      <c r="E911" s="206"/>
      <c r="F911" s="1"/>
    </row>
    <row r="912" spans="3:6">
      <c r="C912" s="30"/>
      <c r="D912" s="206"/>
      <c r="E912" s="206"/>
      <c r="F912" s="1"/>
    </row>
    <row r="913" spans="3:7">
      <c r="C913" s="30"/>
      <c r="D913" s="206"/>
      <c r="E913" s="206"/>
      <c r="F913" s="1"/>
    </row>
    <row r="914" spans="3:7">
      <c r="C914" s="30"/>
      <c r="D914" s="206"/>
      <c r="E914" s="206"/>
      <c r="F914" s="1"/>
    </row>
    <row r="915" spans="3:7">
      <c r="C915" s="30"/>
      <c r="D915" s="206"/>
      <c r="E915" s="206"/>
      <c r="F915" s="1"/>
    </row>
    <row r="916" spans="3:7">
      <c r="C916" s="30"/>
      <c r="D916" s="206"/>
      <c r="E916" s="206"/>
      <c r="F916" s="1"/>
    </row>
    <row r="917" spans="3:7">
      <c r="C917" s="30"/>
      <c r="D917" s="206"/>
      <c r="E917" s="206"/>
      <c r="F917" s="1"/>
    </row>
    <row r="918" spans="3:7">
      <c r="C918" s="30"/>
      <c r="D918" s="206"/>
      <c r="E918" s="206"/>
      <c r="F918" s="1"/>
    </row>
    <row r="919" spans="3:7">
      <c r="C919" s="30"/>
      <c r="D919" s="206"/>
      <c r="E919" s="206"/>
      <c r="F919" s="1"/>
    </row>
    <row r="920" spans="3:7">
      <c r="C920" s="30"/>
      <c r="D920" s="206"/>
      <c r="E920" s="206"/>
      <c r="F920" s="1"/>
    </row>
    <row r="921" spans="3:7">
      <c r="C921" s="139"/>
      <c r="D921" s="206"/>
      <c r="E921" s="61"/>
      <c r="F921" s="32"/>
      <c r="G921" s="32"/>
    </row>
  </sheetData>
  <sheetProtection password="EBEA" sheet="1" objects="1" scenarios="1" selectLockedCells="1"/>
  <mergeCells count="5">
    <mergeCell ref="D33:E33"/>
    <mergeCell ref="G2:G3"/>
    <mergeCell ref="A2:B3"/>
    <mergeCell ref="C2:C3"/>
    <mergeCell ref="D2:F2"/>
  </mergeCells>
  <phoneticPr fontId="0" type="noConversion"/>
  <pageMargins left="0.94488188976377963" right="0.23622047244094491" top="0.39370078740157483" bottom="0.39370078740157483" header="0.51181102362204722" footer="0.51181102362204722"/>
  <pageSetup paperSize="9" scale="91" firstPageNumber="12" orientation="portrait" useFirstPageNumber="1" verticalDpi="300" r:id="rId1"/>
  <headerFooter alignWithMargins="0"/>
  <rowBreaks count="3" manualBreakCount="3">
    <brk id="12" max="6" man="1"/>
    <brk id="51" max="7" man="1"/>
    <brk id="113"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8"/>
  <sheetViews>
    <sheetView workbookViewId="0">
      <selection activeCell="F10" sqref="F10"/>
    </sheetView>
  </sheetViews>
  <sheetFormatPr defaultRowHeight="12.75"/>
  <cols>
    <col min="1" max="1" width="7" customWidth="1"/>
    <col min="2" max="2" width="3.28515625" customWidth="1"/>
    <col min="3" max="3" width="43.85546875" customWidth="1"/>
    <col min="4" max="4" width="5.85546875" customWidth="1"/>
    <col min="5" max="5" width="8.140625" customWidth="1"/>
    <col min="6" max="6" width="10" customWidth="1"/>
    <col min="7" max="7" width="9.85546875" customWidth="1"/>
    <col min="16" max="16" width="9.140625" customWidth="1"/>
  </cols>
  <sheetData>
    <row r="1" spans="1:7" ht="13.5" thickBot="1">
      <c r="A1" s="53"/>
      <c r="B1" s="1"/>
      <c r="C1" s="29"/>
      <c r="D1" s="33"/>
      <c r="E1" s="33"/>
      <c r="F1" s="1"/>
      <c r="G1" s="1"/>
    </row>
    <row r="2" spans="1:7">
      <c r="A2" s="1021" t="s">
        <v>656</v>
      </c>
      <c r="B2" s="1022"/>
      <c r="C2" s="1025" t="s">
        <v>680</v>
      </c>
      <c r="D2" s="1027" t="s">
        <v>571</v>
      </c>
      <c r="E2" s="1027"/>
      <c r="F2" s="1028"/>
      <c r="G2" s="1019" t="s">
        <v>660</v>
      </c>
    </row>
    <row r="3" spans="1:7" ht="13.5" thickBot="1">
      <c r="A3" s="1023"/>
      <c r="B3" s="1024"/>
      <c r="C3" s="1026"/>
      <c r="D3" s="98" t="s">
        <v>657</v>
      </c>
      <c r="E3" s="98" t="s">
        <v>658</v>
      </c>
      <c r="F3" s="101" t="s">
        <v>659</v>
      </c>
      <c r="G3" s="1020"/>
    </row>
    <row r="4" spans="1:7" ht="18">
      <c r="A4" s="55"/>
      <c r="B4" s="54"/>
      <c r="C4" s="54"/>
      <c r="D4" s="33"/>
      <c r="E4" s="67"/>
      <c r="F4" s="23"/>
      <c r="G4" s="32"/>
    </row>
    <row r="5" spans="1:7">
      <c r="A5" s="44"/>
      <c r="B5" s="39"/>
      <c r="C5" s="29"/>
      <c r="D5" s="206"/>
      <c r="E5" s="215"/>
      <c r="F5" s="32"/>
      <c r="G5" s="32"/>
    </row>
    <row r="6" spans="1:7" ht="15.75">
      <c r="A6" s="271" t="s">
        <v>362</v>
      </c>
      <c r="B6" s="292"/>
      <c r="C6" s="270" t="s">
        <v>232</v>
      </c>
      <c r="D6" s="280"/>
      <c r="E6" s="280"/>
      <c r="F6" s="282"/>
      <c r="G6" s="282"/>
    </row>
    <row r="7" spans="1:7" ht="15.75">
      <c r="A7" s="99"/>
      <c r="B7" s="115"/>
      <c r="C7" s="140"/>
      <c r="D7" s="207"/>
      <c r="E7" s="207"/>
      <c r="F7" s="142"/>
      <c r="G7" s="142"/>
    </row>
    <row r="8" spans="1:7" ht="15" customHeight="1">
      <c r="A8" s="267" t="s">
        <v>1806</v>
      </c>
      <c r="B8" s="268"/>
      <c r="C8" s="269" t="s">
        <v>748</v>
      </c>
      <c r="D8" s="207"/>
      <c r="E8" s="162"/>
      <c r="F8" s="142"/>
      <c r="G8" s="142"/>
    </row>
    <row r="9" spans="1:7" ht="120" customHeight="1">
      <c r="A9" s="57"/>
      <c r="B9" s="171"/>
      <c r="C9" s="309" t="s">
        <v>2076</v>
      </c>
      <c r="D9" s="207"/>
      <c r="E9" s="356"/>
      <c r="F9" s="142"/>
      <c r="G9" s="142"/>
    </row>
    <row r="10" spans="1:7" ht="52.5" customHeight="1">
      <c r="A10" s="57"/>
      <c r="B10" s="171"/>
      <c r="C10" s="309" t="s">
        <v>749</v>
      </c>
      <c r="D10" s="206" t="s">
        <v>355</v>
      </c>
      <c r="E10" s="162">
        <f>37+43+33+22+21+68+26+24+37</f>
        <v>311</v>
      </c>
      <c r="F10" s="979">
        <v>0</v>
      </c>
      <c r="G10" s="67">
        <f>E10*F10</f>
        <v>0</v>
      </c>
    </row>
    <row r="11" spans="1:7" ht="17.25" customHeight="1">
      <c r="A11" s="57"/>
      <c r="B11" s="171"/>
      <c r="C11" s="309"/>
      <c r="D11" s="206"/>
      <c r="E11" s="162"/>
      <c r="F11" s="142"/>
      <c r="G11" s="142"/>
    </row>
    <row r="12" spans="1:7">
      <c r="A12" s="267" t="s">
        <v>1807</v>
      </c>
      <c r="B12" s="268"/>
      <c r="C12" s="269" t="s">
        <v>750</v>
      </c>
      <c r="D12" s="1"/>
      <c r="E12" s="255"/>
      <c r="F12" s="61"/>
      <c r="G12" s="254"/>
    </row>
    <row r="13" spans="1:7" ht="92.25" customHeight="1">
      <c r="A13" s="71"/>
      <c r="B13" s="1"/>
      <c r="C13" s="45" t="s">
        <v>751</v>
      </c>
      <c r="D13" s="336"/>
      <c r="E13" s="356"/>
      <c r="F13" s="336"/>
      <c r="G13" s="210"/>
    </row>
    <row r="14" spans="1:7" ht="51.75" customHeight="1">
      <c r="A14" s="71"/>
      <c r="B14" s="1"/>
      <c r="C14" s="395" t="s">
        <v>2075</v>
      </c>
      <c r="D14" s="206" t="s">
        <v>563</v>
      </c>
      <c r="E14" s="61">
        <f>+(32+18+18+35)*2</f>
        <v>206</v>
      </c>
      <c r="F14" s="979">
        <v>0</v>
      </c>
      <c r="G14" s="67">
        <f>E14*F14</f>
        <v>0</v>
      </c>
    </row>
    <row r="15" spans="1:7" ht="12" customHeight="1">
      <c r="A15" s="71"/>
      <c r="B15" s="1"/>
      <c r="C15" s="29"/>
      <c r="D15" s="206"/>
      <c r="E15" s="61"/>
      <c r="F15" s="61"/>
      <c r="G15" s="67"/>
    </row>
    <row r="16" spans="1:7" ht="12" customHeight="1">
      <c r="A16" s="267" t="s">
        <v>1808</v>
      </c>
      <c r="B16" s="1"/>
      <c r="C16" s="37" t="s">
        <v>752</v>
      </c>
      <c r="D16" s="206"/>
      <c r="E16" s="61"/>
      <c r="F16" s="61"/>
      <c r="G16" s="67"/>
    </row>
    <row r="17" spans="1:7" ht="93" customHeight="1">
      <c r="A17" s="71"/>
      <c r="B17" s="1"/>
      <c r="C17" s="29" t="s">
        <v>755</v>
      </c>
      <c r="D17" s="206" t="s">
        <v>355</v>
      </c>
      <c r="E17" s="162">
        <f>37+43+33+22+21+68+26+24+37</f>
        <v>311</v>
      </c>
      <c r="F17" s="979">
        <v>0</v>
      </c>
      <c r="G17" s="67">
        <f>E17*F17</f>
        <v>0</v>
      </c>
    </row>
    <row r="18" spans="1:7" ht="12" customHeight="1">
      <c r="A18" s="71"/>
      <c r="B18" s="1"/>
      <c r="C18" s="29"/>
      <c r="D18" s="206"/>
      <c r="E18" s="61"/>
      <c r="F18" s="61"/>
      <c r="G18" s="67"/>
    </row>
    <row r="19" spans="1:7" ht="12" customHeight="1">
      <c r="A19" s="267" t="s">
        <v>1809</v>
      </c>
      <c r="B19" s="1"/>
      <c r="C19" s="37" t="s">
        <v>753</v>
      </c>
      <c r="D19" s="206"/>
      <c r="E19" s="61"/>
      <c r="F19" s="61"/>
      <c r="G19" s="67"/>
    </row>
    <row r="20" spans="1:7" ht="43.5" customHeight="1">
      <c r="A20" s="71"/>
      <c r="B20" s="1"/>
      <c r="C20" s="29" t="s">
        <v>754</v>
      </c>
      <c r="D20" s="206" t="s">
        <v>355</v>
      </c>
      <c r="E20" s="162">
        <f>37+43+33+22+21+68+26+24+37</f>
        <v>311</v>
      </c>
      <c r="F20" s="979">
        <v>0</v>
      </c>
      <c r="G20" s="67">
        <f>E20*F20</f>
        <v>0</v>
      </c>
    </row>
    <row r="21" spans="1:7" ht="12" customHeight="1">
      <c r="A21" s="71"/>
      <c r="B21" s="1"/>
      <c r="C21" s="29"/>
      <c r="D21" s="206"/>
      <c r="E21" s="61"/>
      <c r="F21" s="61"/>
      <c r="G21" s="67"/>
    </row>
    <row r="22" spans="1:7" ht="12" customHeight="1">
      <c r="A22" s="267" t="s">
        <v>1810</v>
      </c>
      <c r="B22" s="1"/>
      <c r="C22" s="37" t="s">
        <v>756</v>
      </c>
      <c r="D22" s="206"/>
      <c r="E22" s="61"/>
      <c r="F22" s="61"/>
      <c r="G22" s="67"/>
    </row>
    <row r="23" spans="1:7" ht="69.75" customHeight="1">
      <c r="A23" s="71"/>
      <c r="B23" s="1"/>
      <c r="C23" s="29" t="s">
        <v>757</v>
      </c>
      <c r="D23" s="206" t="s">
        <v>355</v>
      </c>
      <c r="E23" s="162">
        <f>37+43+33+22+21+68+26+24+37</f>
        <v>311</v>
      </c>
      <c r="F23" s="979">
        <v>0</v>
      </c>
      <c r="G23" s="67">
        <f>E23*F23</f>
        <v>0</v>
      </c>
    </row>
    <row r="24" spans="1:7" ht="12" customHeight="1">
      <c r="A24" s="71"/>
      <c r="B24" s="1"/>
      <c r="C24" s="29"/>
      <c r="D24" s="206"/>
      <c r="E24" s="61"/>
      <c r="F24" s="61"/>
      <c r="G24" s="67"/>
    </row>
    <row r="25" spans="1:7" ht="31.5" customHeight="1">
      <c r="A25" s="57" t="s">
        <v>1811</v>
      </c>
      <c r="B25" s="1"/>
      <c r="C25" s="37" t="s">
        <v>759</v>
      </c>
      <c r="D25" s="206"/>
      <c r="E25" s="61"/>
      <c r="F25" s="61"/>
      <c r="G25" s="67"/>
    </row>
    <row r="26" spans="1:7" ht="93" customHeight="1">
      <c r="A26" s="71"/>
      <c r="B26" s="1"/>
      <c r="C26" s="29" t="s">
        <v>758</v>
      </c>
      <c r="D26" s="206" t="s">
        <v>355</v>
      </c>
      <c r="E26" s="162">
        <f>37+43+33+22+21+68+26+24+37</f>
        <v>311</v>
      </c>
      <c r="F26" s="979">
        <v>0</v>
      </c>
      <c r="G26" s="67">
        <f>E26*F26</f>
        <v>0</v>
      </c>
    </row>
    <row r="27" spans="1:7">
      <c r="A27" s="71"/>
      <c r="B27" s="1"/>
      <c r="C27" s="29"/>
      <c r="D27" s="61"/>
      <c r="E27" s="61"/>
      <c r="F27" s="61"/>
      <c r="G27" s="67"/>
    </row>
    <row r="28" spans="1:7" ht="15.75">
      <c r="A28" s="154" t="s">
        <v>362</v>
      </c>
      <c r="B28" s="137"/>
      <c r="C28" s="137" t="s">
        <v>1889</v>
      </c>
      <c r="D28" s="209"/>
      <c r="E28" s="216"/>
      <c r="F28" s="156"/>
      <c r="G28" s="370">
        <f>SUM(G8:G27)</f>
        <v>0</v>
      </c>
    </row>
  </sheetData>
  <sheetProtection password="EBEA" sheet="1" objects="1" scenarios="1" selectLockedCells="1"/>
  <mergeCells count="4">
    <mergeCell ref="A2:B3"/>
    <mergeCell ref="C2:C3"/>
    <mergeCell ref="D2:F2"/>
    <mergeCell ref="G2:G3"/>
  </mergeCells>
  <phoneticPr fontId="57" type="noConversion"/>
  <pageMargins left="0.75" right="0.75" top="1" bottom="1" header="0.5" footer="0.5"/>
  <pageSetup paperSize="9" orientation="portrait" horizontalDpi="4294967293"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3"/>
  <sheetViews>
    <sheetView workbookViewId="0"/>
  </sheetViews>
  <sheetFormatPr defaultColWidth="7.85546875" defaultRowHeight="12.75"/>
  <cols>
    <col min="1" max="1" width="7.85546875" style="1" customWidth="1"/>
    <col min="2" max="2" width="9" style="1" customWidth="1"/>
    <col min="3" max="3" width="8.5703125" style="1" customWidth="1"/>
    <col min="4" max="8" width="7.85546875" style="1" customWidth="1"/>
    <col min="9" max="9" width="15.85546875" style="1" customWidth="1"/>
    <col min="10" max="10" width="7.5703125" style="1" customWidth="1"/>
    <col min="11" max="16384" width="7.85546875" style="1"/>
  </cols>
  <sheetData>
    <row r="1" spans="1:9">
      <c r="A1" s="2"/>
      <c r="B1" s="2"/>
      <c r="C1" s="2"/>
      <c r="D1" s="2"/>
      <c r="E1" s="2"/>
      <c r="F1" s="2"/>
      <c r="G1" s="2"/>
      <c r="H1" s="2"/>
      <c r="I1" s="2"/>
    </row>
    <row r="2" spans="1:9">
      <c r="A2" s="2"/>
      <c r="B2" s="2"/>
      <c r="C2" s="2"/>
      <c r="D2" s="2"/>
      <c r="E2" s="2"/>
      <c r="F2" s="2"/>
      <c r="G2" s="2"/>
      <c r="H2" s="2"/>
      <c r="I2" s="2"/>
    </row>
    <row r="3" spans="1:9" ht="18">
      <c r="A3" s="3"/>
      <c r="B3" s="2"/>
      <c r="C3" s="3"/>
      <c r="D3" s="2"/>
      <c r="E3" s="2"/>
      <c r="F3" s="2"/>
      <c r="G3" s="2"/>
      <c r="H3" s="2"/>
      <c r="I3" s="2"/>
    </row>
    <row r="4" spans="1:9">
      <c r="A4" s="2"/>
      <c r="B4" s="2"/>
      <c r="C4" s="2"/>
      <c r="D4" s="2"/>
      <c r="E4" s="2"/>
      <c r="F4" s="2"/>
      <c r="G4" s="2"/>
      <c r="H4" s="2"/>
      <c r="I4" s="2"/>
    </row>
    <row r="5" spans="1:9">
      <c r="A5" s="2"/>
      <c r="B5" s="2"/>
      <c r="C5" s="2"/>
      <c r="D5" s="2"/>
      <c r="E5" s="4"/>
      <c r="F5" s="2"/>
      <c r="G5" s="2"/>
      <c r="H5" s="2"/>
      <c r="I5" s="2"/>
    </row>
    <row r="6" spans="1:9">
      <c r="A6" s="2"/>
      <c r="B6" s="2"/>
      <c r="C6" s="2"/>
      <c r="D6" s="2"/>
      <c r="E6" s="4"/>
      <c r="F6" s="2"/>
      <c r="G6" s="2"/>
      <c r="H6" s="2"/>
      <c r="I6" s="2"/>
    </row>
    <row r="7" spans="1:9">
      <c r="A7" s="2"/>
      <c r="B7" s="2"/>
      <c r="C7" s="2"/>
      <c r="D7" s="2"/>
      <c r="E7" s="4"/>
      <c r="F7" s="2"/>
      <c r="G7" s="2"/>
      <c r="H7" s="2"/>
      <c r="I7" s="2"/>
    </row>
    <row r="8" spans="1:9">
      <c r="A8" s="2"/>
      <c r="B8" s="2"/>
      <c r="C8" s="2"/>
      <c r="D8" s="2"/>
      <c r="E8" s="4"/>
      <c r="F8" s="2"/>
      <c r="G8" s="2"/>
      <c r="H8" s="2"/>
      <c r="I8" s="2"/>
    </row>
    <row r="9" spans="1:9">
      <c r="A9" s="2"/>
      <c r="B9" s="2"/>
      <c r="C9" s="2"/>
      <c r="D9" s="2"/>
      <c r="E9" s="4"/>
      <c r="F9" s="2"/>
      <c r="G9" s="2"/>
      <c r="H9" s="2"/>
      <c r="I9" s="2"/>
    </row>
    <row r="10" spans="1:9">
      <c r="A10" s="2"/>
      <c r="B10" s="2"/>
      <c r="C10" s="2"/>
      <c r="D10" s="2"/>
      <c r="E10" s="4"/>
      <c r="F10" s="2"/>
      <c r="G10" s="2"/>
      <c r="H10" s="2"/>
      <c r="I10" s="2"/>
    </row>
    <row r="11" spans="1:9">
      <c r="A11" s="2"/>
      <c r="B11" s="2"/>
      <c r="C11" s="2"/>
      <c r="D11" s="2"/>
      <c r="E11" s="4"/>
      <c r="F11" s="2"/>
      <c r="G11" s="2"/>
      <c r="H11" s="2"/>
      <c r="I11" s="2"/>
    </row>
    <row r="12" spans="1:9" ht="18">
      <c r="A12" s="2"/>
      <c r="B12" s="2"/>
      <c r="C12" s="6"/>
      <c r="D12" s="2"/>
      <c r="E12" s="4"/>
      <c r="F12" s="2"/>
      <c r="G12" s="2"/>
      <c r="H12" s="2"/>
      <c r="I12" s="2"/>
    </row>
    <row r="13" spans="1:9">
      <c r="A13" s="2"/>
      <c r="B13" s="2"/>
      <c r="C13" s="2"/>
      <c r="D13" s="2"/>
      <c r="E13" s="4"/>
      <c r="F13" s="2"/>
      <c r="G13" s="2"/>
      <c r="H13" s="2"/>
      <c r="I13" s="2"/>
    </row>
    <row r="14" spans="1:9">
      <c r="A14" s="2"/>
      <c r="B14" s="2"/>
      <c r="C14" s="2"/>
      <c r="D14" s="2"/>
      <c r="E14" s="4"/>
      <c r="F14" s="2"/>
      <c r="G14" s="2"/>
      <c r="H14" s="2"/>
      <c r="I14" s="2"/>
    </row>
    <row r="15" spans="1:9" ht="56.25" customHeight="1">
      <c r="A15" s="1047" t="s">
        <v>2113</v>
      </c>
      <c r="B15" s="1047"/>
      <c r="C15" s="1047"/>
      <c r="D15" s="1047"/>
      <c r="E15" s="1047"/>
      <c r="F15" s="1047"/>
      <c r="G15" s="1047"/>
      <c r="H15" s="1047"/>
      <c r="I15" s="1047"/>
    </row>
    <row r="16" spans="1:9" ht="14.25" customHeight="1">
      <c r="A16" s="2"/>
      <c r="B16" s="2"/>
      <c r="C16" s="2"/>
      <c r="D16" s="2"/>
      <c r="E16" s="2"/>
      <c r="F16" s="2"/>
      <c r="G16" s="2"/>
      <c r="H16" s="2"/>
      <c r="I16" s="2"/>
    </row>
    <row r="17" spans="1:9" ht="52.5" customHeight="1">
      <c r="A17" s="1018" t="s">
        <v>182</v>
      </c>
      <c r="B17" s="1018"/>
      <c r="C17" s="1018"/>
      <c r="D17" s="1018"/>
      <c r="E17" s="1018"/>
      <c r="F17" s="1018"/>
      <c r="G17" s="1018"/>
      <c r="H17" s="1018"/>
      <c r="I17" s="1018"/>
    </row>
    <row r="18" spans="1:9">
      <c r="A18" s="2"/>
      <c r="B18" s="2"/>
      <c r="C18" s="2"/>
      <c r="D18" s="2"/>
      <c r="E18" s="2"/>
      <c r="F18" s="2"/>
      <c r="G18" s="2"/>
      <c r="H18" s="2"/>
      <c r="I18" s="2"/>
    </row>
    <row r="19" spans="1:9" ht="9.75" customHeight="1">
      <c r="A19" s="2"/>
      <c r="B19" s="2"/>
      <c r="C19" s="2"/>
      <c r="D19" s="8"/>
      <c r="E19" s="2"/>
      <c r="F19" s="2"/>
      <c r="G19" s="2"/>
      <c r="H19" s="2"/>
      <c r="I19" s="2"/>
    </row>
    <row r="20" spans="1:9" ht="23.25">
      <c r="A20" s="2"/>
      <c r="B20" s="2"/>
      <c r="C20" s="2"/>
      <c r="D20" s="2"/>
      <c r="E20" s="7"/>
      <c r="F20" s="2"/>
      <c r="G20" s="2"/>
      <c r="H20" s="2"/>
      <c r="I20" s="2"/>
    </row>
    <row r="21" spans="1:9">
      <c r="A21" s="2"/>
      <c r="B21" s="2"/>
      <c r="C21" s="2"/>
      <c r="D21" s="2"/>
      <c r="E21" s="2"/>
      <c r="F21" s="2"/>
      <c r="G21" s="2"/>
      <c r="H21" s="2"/>
      <c r="I21" s="2"/>
    </row>
    <row r="22" spans="1:9" ht="23.25">
      <c r="A22" s="2"/>
      <c r="B22" s="2"/>
      <c r="C22" s="2"/>
      <c r="D22" s="2"/>
      <c r="E22" s="7"/>
      <c r="F22" s="2"/>
      <c r="G22" s="2"/>
      <c r="H22" s="2"/>
      <c r="I22" s="2"/>
    </row>
    <row r="23" spans="1:9">
      <c r="A23" s="2"/>
      <c r="B23" s="2"/>
      <c r="C23" s="2"/>
      <c r="D23" s="2"/>
      <c r="E23" s="2"/>
      <c r="F23" s="2"/>
      <c r="G23" s="2"/>
      <c r="H23" s="2"/>
      <c r="I23" s="2"/>
    </row>
    <row r="24" spans="1:9" ht="23.25">
      <c r="A24" s="2"/>
      <c r="B24" s="2"/>
      <c r="C24" s="2"/>
      <c r="D24" s="2"/>
      <c r="E24" s="7"/>
      <c r="F24" s="2"/>
      <c r="G24" s="2"/>
      <c r="H24" s="2"/>
      <c r="I24" s="2"/>
    </row>
    <row r="25" spans="1:9">
      <c r="A25" s="2"/>
      <c r="B25" s="2"/>
      <c r="C25" s="2"/>
      <c r="D25" s="2"/>
      <c r="E25" s="2"/>
      <c r="F25" s="2"/>
      <c r="G25" s="2"/>
      <c r="H25" s="2"/>
      <c r="I25" s="2"/>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row r="30" spans="1:9">
      <c r="A30" s="2"/>
      <c r="B30" s="2"/>
      <c r="C30" s="2"/>
      <c r="D30" s="2"/>
      <c r="E30" s="2"/>
      <c r="F30" s="2"/>
      <c r="G30" s="2"/>
      <c r="H30" s="2"/>
      <c r="I30" s="2"/>
    </row>
    <row r="31" spans="1:9" ht="15.75">
      <c r="A31" s="9"/>
      <c r="B31" s="9"/>
      <c r="C31" s="9"/>
      <c r="D31" s="9"/>
      <c r="F31" s="10"/>
      <c r="G31" s="2"/>
      <c r="H31" s="2"/>
      <c r="I31" s="2"/>
    </row>
    <row r="32" spans="1:9" ht="15.75">
      <c r="F32" s="9"/>
      <c r="H32" s="2"/>
      <c r="I32" s="2"/>
    </row>
    <row r="33" spans="1:9" ht="15.75">
      <c r="A33" s="9"/>
      <c r="B33" s="9"/>
      <c r="C33" s="9"/>
      <c r="D33" s="9"/>
      <c r="E33" s="10"/>
      <c r="F33" s="10"/>
      <c r="H33" s="2"/>
      <c r="I33" s="2"/>
    </row>
    <row r="34" spans="1:9" ht="15.75">
      <c r="F34" s="9"/>
      <c r="H34" s="2"/>
      <c r="I34" s="2"/>
    </row>
    <row r="35" spans="1:9" ht="15.75">
      <c r="A35" s="9"/>
      <c r="B35" s="9"/>
      <c r="C35" s="9"/>
      <c r="D35" s="9"/>
      <c r="E35" s="10"/>
      <c r="F35" s="10"/>
      <c r="H35" s="2"/>
      <c r="I35" s="2"/>
    </row>
    <row r="36" spans="1:9" ht="15.75">
      <c r="B36" s="9"/>
      <c r="C36" s="9"/>
      <c r="D36" s="9"/>
      <c r="E36" s="10"/>
      <c r="F36" s="9"/>
      <c r="H36" s="2"/>
      <c r="I36" s="2"/>
    </row>
    <row r="37" spans="1:9" ht="15.75">
      <c r="A37" s="9"/>
      <c r="B37" s="9"/>
      <c r="C37" s="9"/>
      <c r="D37" s="9"/>
      <c r="E37" s="10"/>
      <c r="F37" s="9"/>
      <c r="H37" s="2"/>
      <c r="I37" s="2"/>
    </row>
    <row r="38" spans="1:9" ht="15.75">
      <c r="A38" s="9"/>
      <c r="B38" s="9"/>
      <c r="C38" s="9"/>
      <c r="D38" s="9"/>
      <c r="F38" s="9"/>
      <c r="H38" s="2"/>
      <c r="I38" s="2"/>
    </row>
    <row r="39" spans="1:9" ht="15.75">
      <c r="A39" s="9"/>
      <c r="B39" s="9"/>
      <c r="C39" s="9"/>
      <c r="D39" s="9"/>
      <c r="E39" s="9"/>
      <c r="F39" s="9"/>
      <c r="G39" s="11"/>
      <c r="H39" s="2"/>
      <c r="I39" s="2"/>
    </row>
    <row r="40" spans="1:9" ht="15.75">
      <c r="A40" s="9"/>
      <c r="B40" s="9"/>
      <c r="C40" s="9"/>
      <c r="D40" s="9"/>
      <c r="E40" s="9"/>
      <c r="F40" s="9"/>
      <c r="G40" s="11"/>
      <c r="H40" s="2"/>
      <c r="I40" s="2"/>
    </row>
    <row r="41" spans="1:9" ht="15.75">
      <c r="A41" s="9"/>
      <c r="B41" s="9"/>
      <c r="C41" s="9"/>
      <c r="D41" s="9"/>
      <c r="E41" s="9"/>
      <c r="F41" s="9"/>
      <c r="G41" s="11"/>
      <c r="H41" s="2"/>
      <c r="I41" s="2"/>
    </row>
    <row r="42" spans="1:9">
      <c r="A42" s="2"/>
      <c r="B42" s="2"/>
      <c r="C42" s="2"/>
      <c r="D42" s="2"/>
      <c r="E42" s="2"/>
      <c r="F42" s="2"/>
      <c r="G42" s="2"/>
      <c r="H42" s="2"/>
      <c r="I42" s="2"/>
    </row>
    <row r="43" spans="1:9" ht="15">
      <c r="A43" s="2"/>
      <c r="B43" s="2"/>
      <c r="C43" s="2"/>
      <c r="D43" s="2"/>
      <c r="E43" s="2"/>
      <c r="F43" s="2"/>
      <c r="G43" s="12"/>
      <c r="H43" s="2"/>
      <c r="I43" s="2"/>
    </row>
  </sheetData>
  <mergeCells count="2">
    <mergeCell ref="A15:I15"/>
    <mergeCell ref="A17:I17"/>
  </mergeCells>
  <phoneticPr fontId="0" type="noConversion"/>
  <pageMargins left="0.98402777777777772" right="0.2361111111111111" top="0.74791666666666667" bottom="0.78749999999999998" header="0.51180555555555551" footer="0.51180555555555551"/>
  <pageSetup paperSize="9" firstPageNumber="0"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65"/>
  <sheetViews>
    <sheetView workbookViewId="0">
      <selection activeCell="I21" sqref="I21"/>
    </sheetView>
  </sheetViews>
  <sheetFormatPr defaultColWidth="7.7109375" defaultRowHeight="12.75"/>
  <cols>
    <col min="1" max="1" width="9.140625" style="1" customWidth="1"/>
    <col min="2" max="6" width="7.7109375" style="1" customWidth="1"/>
    <col min="7" max="7" width="6.28515625" style="1" customWidth="1"/>
    <col min="8" max="8" width="13.42578125" style="1" customWidth="1"/>
    <col min="9" max="9" width="16.140625" style="1" customWidth="1"/>
    <col min="10" max="10" width="0.140625" style="1" customWidth="1"/>
    <col min="11" max="11" width="7.7109375" style="1" hidden="1" customWidth="1"/>
    <col min="12" max="16384" width="7.7109375" style="1"/>
  </cols>
  <sheetData>
    <row r="1" spans="1:9" ht="6.75" customHeight="1">
      <c r="A1" s="2"/>
      <c r="B1" s="2"/>
      <c r="C1" s="2"/>
      <c r="D1" s="2"/>
      <c r="E1" s="2"/>
      <c r="F1" s="2"/>
      <c r="G1" s="2"/>
      <c r="H1" s="2"/>
      <c r="I1" s="2"/>
    </row>
    <row r="2" spans="1:9" ht="6.75" customHeight="1">
      <c r="A2" s="2"/>
      <c r="B2" s="2"/>
      <c r="C2" s="2"/>
      <c r="D2" s="2"/>
      <c r="E2" s="2"/>
      <c r="F2" s="2"/>
      <c r="G2" s="2"/>
      <c r="H2" s="2"/>
      <c r="I2" s="2"/>
    </row>
    <row r="3" spans="1:9" ht="6.75" customHeight="1">
      <c r="A3" s="2"/>
      <c r="B3" s="2"/>
      <c r="C3" s="2"/>
      <c r="D3" s="2"/>
      <c r="E3" s="2"/>
      <c r="F3" s="2"/>
      <c r="G3" s="2"/>
      <c r="H3" s="2"/>
      <c r="I3" s="2"/>
    </row>
    <row r="4" spans="1:9" ht="6.75" customHeight="1">
      <c r="A4" s="2"/>
      <c r="B4" s="2"/>
      <c r="C4" s="2"/>
      <c r="D4" s="2"/>
      <c r="E4" s="2"/>
      <c r="F4" s="2"/>
      <c r="G4" s="2"/>
      <c r="H4" s="2"/>
      <c r="I4" s="2"/>
    </row>
    <row r="5" spans="1:9" ht="6.75" customHeight="1">
      <c r="A5" s="2"/>
      <c r="B5" s="2"/>
      <c r="C5" s="2"/>
      <c r="D5" s="2"/>
      <c r="E5" s="2"/>
      <c r="F5" s="2"/>
      <c r="G5" s="2"/>
      <c r="H5" s="2"/>
      <c r="I5" s="2"/>
    </row>
    <row r="6" spans="1:9" ht="6.75" customHeight="1">
      <c r="A6" s="2"/>
      <c r="B6" s="2"/>
      <c r="C6" s="2"/>
      <c r="D6" s="2"/>
      <c r="E6" s="2"/>
      <c r="F6" s="2"/>
      <c r="G6" s="2"/>
      <c r="H6" s="2"/>
      <c r="I6" s="2"/>
    </row>
    <row r="7" spans="1:9" ht="6.75" customHeight="1">
      <c r="A7" s="2"/>
      <c r="B7" s="2"/>
      <c r="C7" s="2"/>
      <c r="D7" s="2"/>
      <c r="E7" s="2"/>
      <c r="F7" s="2"/>
      <c r="G7" s="2"/>
      <c r="H7" s="2"/>
      <c r="I7" s="2"/>
    </row>
    <row r="8" spans="1:9" ht="6.75" customHeight="1">
      <c r="A8" s="2"/>
      <c r="B8" s="2"/>
      <c r="C8" s="2"/>
      <c r="D8" s="2"/>
      <c r="E8" s="2"/>
      <c r="F8" s="2"/>
      <c r="G8" s="2"/>
      <c r="H8" s="2"/>
      <c r="I8" s="2"/>
    </row>
    <row r="9" spans="1:9" ht="15.75">
      <c r="A9" s="2"/>
      <c r="B9" s="13" t="s">
        <v>549</v>
      </c>
      <c r="C9" s="2"/>
      <c r="D9" s="2"/>
      <c r="E9" s="2"/>
      <c r="F9" s="2"/>
      <c r="G9" s="2"/>
      <c r="H9" s="2"/>
      <c r="I9" s="2"/>
    </row>
    <row r="10" spans="1:9" ht="15.75">
      <c r="A10" s="2"/>
      <c r="B10" s="13" t="s">
        <v>121</v>
      </c>
      <c r="C10" s="2"/>
      <c r="D10" s="2"/>
      <c r="E10" s="2"/>
      <c r="F10" s="2"/>
      <c r="G10" s="2"/>
      <c r="H10" s="2"/>
      <c r="I10" s="2"/>
    </row>
    <row r="11" spans="1:9" ht="5.25" customHeight="1">
      <c r="A11" s="2"/>
      <c r="B11" s="8"/>
      <c r="C11" s="2"/>
      <c r="D11" s="2"/>
      <c r="E11" s="2"/>
      <c r="F11" s="2"/>
      <c r="G11" s="2"/>
      <c r="H11" s="2"/>
      <c r="I11" s="2"/>
    </row>
    <row r="12" spans="1:9" ht="5.25" customHeight="1">
      <c r="A12" s="2"/>
      <c r="B12" s="8"/>
      <c r="C12" s="2"/>
      <c r="D12" s="2"/>
      <c r="E12" s="2"/>
      <c r="F12" s="2"/>
      <c r="G12" s="2"/>
      <c r="H12" s="2"/>
      <c r="I12" s="2"/>
    </row>
    <row r="13" spans="1:9" ht="5.25" customHeight="1">
      <c r="A13" s="2"/>
      <c r="B13" s="8"/>
      <c r="C13" s="2"/>
      <c r="D13" s="2"/>
      <c r="E13" s="2"/>
      <c r="F13" s="2"/>
      <c r="G13" s="2"/>
      <c r="H13" s="2"/>
      <c r="I13" s="2"/>
    </row>
    <row r="14" spans="1:9" ht="5.25" customHeight="1">
      <c r="A14" s="2"/>
      <c r="B14" s="8"/>
      <c r="C14" s="2"/>
      <c r="D14" s="2"/>
      <c r="E14" s="2"/>
      <c r="F14" s="2"/>
      <c r="G14" s="2"/>
      <c r="H14" s="2"/>
      <c r="I14" s="2"/>
    </row>
    <row r="15" spans="1:9">
      <c r="A15" s="2" t="s">
        <v>122</v>
      </c>
      <c r="B15" s="128" t="s">
        <v>123</v>
      </c>
      <c r="C15" s="129"/>
      <c r="D15" s="129"/>
      <c r="E15" s="129"/>
      <c r="F15" s="2"/>
      <c r="G15" s="2"/>
      <c r="H15" s="2"/>
      <c r="I15" s="2"/>
    </row>
    <row r="16" spans="1:9" ht="12" customHeight="1" thickBot="1">
      <c r="A16" s="2"/>
      <c r="B16" s="2"/>
      <c r="C16" s="2"/>
      <c r="D16" s="2"/>
      <c r="E16" s="2"/>
      <c r="F16" s="2"/>
      <c r="G16" s="2"/>
      <c r="H16" s="2"/>
      <c r="I16" s="2"/>
    </row>
    <row r="17" spans="1:9" ht="13.5" thickBot="1">
      <c r="A17" s="21" t="s">
        <v>532</v>
      </c>
      <c r="B17" s="16" t="s">
        <v>185</v>
      </c>
      <c r="C17" s="17"/>
      <c r="D17" s="17"/>
      <c r="E17" s="17"/>
      <c r="F17" s="2"/>
      <c r="G17" s="18"/>
      <c r="H17" s="2"/>
      <c r="I17" s="202">
        <f>VODOV.!G135</f>
        <v>0</v>
      </c>
    </row>
    <row r="18" spans="1:9" ht="13.5" thickBot="1">
      <c r="A18" s="21"/>
      <c r="B18" s="16"/>
      <c r="C18" s="17"/>
      <c r="D18" s="17"/>
      <c r="E18" s="17"/>
      <c r="F18" s="2"/>
      <c r="G18" s="18"/>
      <c r="H18" s="2"/>
      <c r="I18" s="65"/>
    </row>
    <row r="19" spans="1:9" ht="13.5" thickBot="1">
      <c r="A19" s="121" t="s">
        <v>551</v>
      </c>
      <c r="B19" s="16" t="s">
        <v>55</v>
      </c>
      <c r="C19" s="17"/>
      <c r="D19" s="17"/>
      <c r="E19" s="17"/>
      <c r="F19" s="2"/>
      <c r="G19" s="18"/>
      <c r="H19" s="2"/>
      <c r="I19" s="202">
        <f>KANAL.!G114</f>
        <v>0</v>
      </c>
    </row>
    <row r="20" spans="1:9" ht="13.5" thickBot="1">
      <c r="A20" s="121"/>
      <c r="B20" s="16"/>
      <c r="C20" s="17"/>
      <c r="D20" s="17"/>
      <c r="E20" s="17"/>
      <c r="F20" s="2"/>
      <c r="G20" s="18"/>
      <c r="H20" s="2"/>
      <c r="I20" s="65"/>
    </row>
    <row r="21" spans="1:9" ht="13.5" thickBot="1">
      <c r="A21" s="121" t="s">
        <v>367</v>
      </c>
      <c r="B21" s="16" t="s">
        <v>96</v>
      </c>
      <c r="C21" s="17"/>
      <c r="D21" s="17"/>
      <c r="E21" s="17"/>
      <c r="F21" s="2"/>
      <c r="G21" s="18"/>
      <c r="H21" s="2"/>
      <c r="I21" s="202">
        <f>SANITAR.!G38</f>
        <v>0</v>
      </c>
    </row>
    <row r="22" spans="1:9" ht="13.5" thickBot="1">
      <c r="A22" s="121"/>
      <c r="B22" s="16"/>
      <c r="C22" s="17"/>
      <c r="D22" s="17"/>
      <c r="E22" s="17"/>
      <c r="F22" s="2"/>
      <c r="G22" s="18"/>
      <c r="H22" s="2"/>
      <c r="I22" s="65"/>
    </row>
    <row r="23" spans="1:9" ht="15.75" customHeight="1" thickBot="1">
      <c r="A23" s="200" t="s">
        <v>162</v>
      </c>
      <c r="B23" s="201" t="s">
        <v>685</v>
      </c>
      <c r="C23" s="123"/>
      <c r="D23" s="123"/>
      <c r="E23" s="123"/>
      <c r="F23" s="123"/>
      <c r="G23" s="124"/>
      <c r="H23" s="123"/>
      <c r="I23" s="378">
        <f>SUM(I17:I21)</f>
        <v>0</v>
      </c>
    </row>
    <row r="24" spans="1:9" ht="12" customHeight="1"/>
    <row r="26" spans="1:9" ht="7.5" customHeight="1"/>
    <row r="28" spans="1:9" ht="12.75" customHeight="1"/>
    <row r="29" spans="1:9" hidden="1"/>
    <row r="30" spans="1:9" ht="12.75" hidden="1" customHeight="1"/>
    <row r="32" spans="1:9" ht="9" customHeight="1"/>
    <row r="33" spans="14:14">
      <c r="N33" s="40"/>
    </row>
    <row r="34" spans="14:14" ht="9" customHeight="1"/>
    <row r="36" spans="14:14" ht="9" customHeight="1"/>
    <row r="38" spans="14:14" ht="9" customHeight="1"/>
    <row r="40" spans="14:14" ht="9" customHeight="1"/>
    <row r="42" spans="14:14" ht="9" customHeight="1"/>
    <row r="44" spans="14:14" ht="12" customHeight="1"/>
    <row r="46" spans="14:14" ht="9.75" customHeight="1"/>
    <row r="50" ht="11.25" customHeight="1"/>
    <row r="51" ht="12.75" hidden="1" customHeight="1"/>
    <row r="52" ht="12.75" hidden="1" customHeight="1"/>
    <row r="53" ht="12" customHeight="1"/>
    <row r="54" ht="12" customHeight="1"/>
    <row r="55" ht="13.5" customHeight="1"/>
    <row r="56" ht="13.5" customHeight="1"/>
    <row r="57" ht="13.5" customHeight="1"/>
    <row r="58" ht="12.75" customHeight="1"/>
    <row r="59" ht="12.75" customHeight="1"/>
    <row r="60" ht="13.5" customHeight="1"/>
    <row r="61" ht="13.5" customHeight="1"/>
    <row r="62" ht="15.75" customHeight="1"/>
    <row r="63" ht="15.75" customHeight="1"/>
    <row r="64" ht="10.5" customHeight="1"/>
    <row r="65" ht="15" customHeight="1"/>
  </sheetData>
  <sheetProtection password="EBEA" sheet="1" objects="1" scenarios="1" selectLockedCells="1" selectUnlockedCells="1"/>
  <phoneticPr fontId="0" type="noConversion"/>
  <pageMargins left="0.98402777777777772" right="0.27569444444444446" top="0.47222222222222221" bottom="0.47222222222222221" header="0.51180555555555551" footer="0.39374999999999999"/>
  <pageSetup paperSize="9" firstPageNumber="0" orientation="portrait" horizontalDpi="300" verticalDpi="300" r:id="rId1"/>
  <headerFooter alignWithMargins="0">
    <oddFooter>&amp;R&amp;P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75"/>
  <sheetViews>
    <sheetView workbookViewId="0">
      <selection activeCell="F31" sqref="F31"/>
    </sheetView>
  </sheetViews>
  <sheetFormatPr defaultColWidth="9.28515625" defaultRowHeight="12.75"/>
  <cols>
    <col min="1" max="1" width="7" style="20" customWidth="1"/>
    <col min="2" max="2" width="3.28515625" style="1" customWidth="1"/>
    <col min="3" max="3" width="43.85546875" style="29" customWidth="1"/>
    <col min="4" max="4" width="6.42578125" style="412" customWidth="1"/>
    <col min="5" max="5" width="9.140625" style="413" customWidth="1"/>
    <col min="6" max="6" width="12.5703125" style="30" customWidth="1"/>
    <col min="7" max="7" width="12.28515625" style="1" customWidth="1"/>
    <col min="8" max="9" width="9.28515625" style="1"/>
    <col min="10" max="10" width="9.5703125" style="30" customWidth="1"/>
    <col min="11" max="16384" width="9.28515625" style="1"/>
  </cols>
  <sheetData>
    <row r="1" spans="1:10" ht="14.25" customHeight="1" thickBot="1">
      <c r="A1" s="53"/>
      <c r="D1" s="53"/>
      <c r="E1" s="53"/>
      <c r="F1" s="1"/>
      <c r="H1" s="33"/>
      <c r="I1" s="33"/>
      <c r="J1" s="32"/>
    </row>
    <row r="2" spans="1:10" ht="16.5" customHeight="1">
      <c r="A2" s="1021" t="s">
        <v>656</v>
      </c>
      <c r="B2" s="1022"/>
      <c r="C2" s="1025" t="s">
        <v>680</v>
      </c>
      <c r="D2" s="1027" t="s">
        <v>571</v>
      </c>
      <c r="E2" s="1027"/>
      <c r="F2" s="1028"/>
      <c r="G2" s="1019" t="s">
        <v>660</v>
      </c>
      <c r="H2" s="33"/>
      <c r="I2" s="33"/>
      <c r="J2" s="32"/>
    </row>
    <row r="3" spans="1:10" ht="22.5" customHeight="1" thickBot="1">
      <c r="A3" s="1023"/>
      <c r="B3" s="1024"/>
      <c r="C3" s="1026"/>
      <c r="D3" s="402" t="s">
        <v>657</v>
      </c>
      <c r="E3" s="402" t="s">
        <v>658</v>
      </c>
      <c r="F3" s="101" t="s">
        <v>659</v>
      </c>
      <c r="G3" s="1020"/>
      <c r="H3" s="33"/>
      <c r="I3" s="33"/>
      <c r="J3" s="32"/>
    </row>
    <row r="4" spans="1:10" ht="12.75" customHeight="1">
      <c r="A4" s="55"/>
      <c r="B4" s="54"/>
      <c r="C4" s="54"/>
      <c r="D4" s="53"/>
      <c r="E4" s="403"/>
      <c r="F4" s="23"/>
      <c r="G4" s="32"/>
      <c r="H4" s="33"/>
      <c r="I4" s="33"/>
      <c r="J4" s="32"/>
    </row>
    <row r="5" spans="1:10" ht="36.75" customHeight="1">
      <c r="A5" s="277" t="s">
        <v>183</v>
      </c>
      <c r="B5" s="278"/>
      <c r="C5" s="354" t="s">
        <v>560</v>
      </c>
      <c r="D5" s="404"/>
      <c r="E5" s="405"/>
      <c r="F5" s="275"/>
      <c r="G5" s="276"/>
      <c r="H5" s="33"/>
      <c r="I5" s="33"/>
      <c r="J5" s="32"/>
    </row>
    <row r="6" spans="1:10" s="40" customFormat="1" ht="15" customHeight="1">
      <c r="A6" s="426"/>
      <c r="B6" s="54"/>
      <c r="C6" s="862"/>
      <c r="D6" s="169"/>
      <c r="E6" s="382"/>
      <c r="F6" s="142"/>
      <c r="G6" s="42"/>
      <c r="H6" s="207"/>
      <c r="I6" s="207"/>
      <c r="J6" s="42"/>
    </row>
    <row r="7" spans="1:10" ht="12.75" customHeight="1">
      <c r="A7" s="44"/>
      <c r="B7" s="39"/>
      <c r="D7" s="68"/>
      <c r="E7" s="382"/>
      <c r="F7" s="32"/>
      <c r="G7" s="32"/>
      <c r="H7" s="33"/>
      <c r="I7" s="33"/>
      <c r="J7" s="32"/>
    </row>
    <row r="8" spans="1:10" ht="15" customHeight="1">
      <c r="A8" s="271" t="s">
        <v>184</v>
      </c>
      <c r="B8" s="272"/>
      <c r="C8" s="270" t="s">
        <v>185</v>
      </c>
      <c r="D8" s="406"/>
      <c r="E8" s="407"/>
      <c r="F8" s="286"/>
      <c r="G8" s="287"/>
      <c r="H8" s="33"/>
      <c r="I8" s="33"/>
      <c r="J8" s="32"/>
    </row>
    <row r="9" spans="1:10" ht="16.5" customHeight="1">
      <c r="A9" s="426"/>
      <c r="B9" s="35"/>
      <c r="C9" s="140"/>
      <c r="D9" s="169"/>
      <c r="E9" s="382"/>
      <c r="F9" s="142"/>
      <c r="G9" s="42"/>
      <c r="J9" s="32"/>
    </row>
    <row r="10" spans="1:10" ht="66" customHeight="1">
      <c r="A10" s="362" t="s">
        <v>186</v>
      </c>
      <c r="B10" s="396"/>
      <c r="C10" s="397" t="s">
        <v>781</v>
      </c>
      <c r="D10" s="396"/>
      <c r="E10" s="396"/>
      <c r="F10" s="418"/>
      <c r="G10" s="419"/>
      <c r="H10" s="46"/>
      <c r="I10" s="20"/>
      <c r="J10" s="32"/>
    </row>
    <row r="11" spans="1:10" ht="13.5" customHeight="1">
      <c r="A11" s="427"/>
      <c r="B11" s="396"/>
      <c r="C11" s="397" t="s">
        <v>782</v>
      </c>
      <c r="D11" s="396"/>
      <c r="E11" s="396"/>
      <c r="F11" s="418"/>
      <c r="G11" s="419"/>
      <c r="H11" s="46"/>
      <c r="I11" s="20"/>
      <c r="J11" s="32"/>
    </row>
    <row r="12" spans="1:10" ht="27" customHeight="1">
      <c r="A12" s="428"/>
      <c r="B12" s="399"/>
      <c r="C12" s="397" t="s">
        <v>783</v>
      </c>
      <c r="D12" s="396"/>
      <c r="E12" s="396"/>
      <c r="F12" s="418"/>
      <c r="G12" s="419"/>
      <c r="H12" s="46"/>
      <c r="I12" s="20"/>
      <c r="J12" s="32"/>
    </row>
    <row r="13" spans="1:10" ht="12.75" customHeight="1">
      <c r="A13" s="428"/>
      <c r="B13" s="399"/>
      <c r="C13" s="400" t="s">
        <v>784</v>
      </c>
      <c r="D13" s="396"/>
      <c r="E13" s="396"/>
      <c r="F13" s="418"/>
      <c r="G13" s="419"/>
      <c r="H13" s="46"/>
      <c r="I13" s="20"/>
      <c r="J13" s="32"/>
    </row>
    <row r="14" spans="1:10" ht="12.75" customHeight="1">
      <c r="A14" s="428"/>
      <c r="B14" s="399"/>
      <c r="C14" s="400" t="s">
        <v>785</v>
      </c>
      <c r="D14" s="396"/>
      <c r="E14" s="396"/>
      <c r="F14" s="418"/>
      <c r="G14" s="419"/>
      <c r="H14" s="46"/>
      <c r="I14" s="20"/>
      <c r="J14" s="32"/>
    </row>
    <row r="15" spans="1:10" ht="12.75" customHeight="1">
      <c r="A15" s="428"/>
      <c r="B15" s="399"/>
      <c r="C15" s="400" t="s">
        <v>786</v>
      </c>
      <c r="D15" s="396"/>
      <c r="E15" s="396"/>
      <c r="F15" s="418"/>
      <c r="G15" s="419"/>
      <c r="H15" s="46"/>
      <c r="I15" s="20"/>
      <c r="J15" s="32"/>
    </row>
    <row r="16" spans="1:10" ht="24.75" customHeight="1">
      <c r="A16" s="428"/>
      <c r="B16" s="399"/>
      <c r="C16" s="400" t="s">
        <v>787</v>
      </c>
      <c r="D16" s="396"/>
      <c r="E16" s="396"/>
      <c r="F16" s="418"/>
      <c r="G16" s="419"/>
      <c r="H16" s="46"/>
      <c r="I16" s="20"/>
      <c r="J16" s="32"/>
    </row>
    <row r="17" spans="1:10" ht="26.25" customHeight="1">
      <c r="A17" s="428"/>
      <c r="B17" s="399"/>
      <c r="C17" s="400" t="s">
        <v>788</v>
      </c>
      <c r="D17" s="396"/>
      <c r="E17" s="396"/>
      <c r="F17" s="418"/>
      <c r="G17" s="419"/>
      <c r="H17" s="46"/>
      <c r="I17" s="20"/>
      <c r="J17" s="32"/>
    </row>
    <row r="18" spans="1:10" ht="27" customHeight="1">
      <c r="A18" s="428"/>
      <c r="B18" s="399"/>
      <c r="C18" s="397" t="s">
        <v>789</v>
      </c>
      <c r="D18" s="396"/>
      <c r="E18" s="396"/>
      <c r="F18" s="418"/>
      <c r="G18" s="419"/>
      <c r="H18" s="46"/>
      <c r="I18" s="20"/>
      <c r="J18" s="32"/>
    </row>
    <row r="19" spans="1:10" ht="14.25" customHeight="1">
      <c r="A19" s="428"/>
      <c r="B19" s="399"/>
      <c r="C19" s="397" t="s">
        <v>790</v>
      </c>
      <c r="D19" s="396"/>
      <c r="E19" s="396"/>
      <c r="F19" s="418"/>
      <c r="G19" s="419"/>
      <c r="H19" s="46"/>
      <c r="I19" s="20"/>
      <c r="J19" s="32"/>
    </row>
    <row r="20" spans="1:10" ht="14.25" customHeight="1">
      <c r="A20" s="428"/>
      <c r="B20" s="399"/>
      <c r="C20" s="397" t="s">
        <v>791</v>
      </c>
      <c r="D20" s="396"/>
      <c r="E20" s="396"/>
      <c r="F20" s="418"/>
      <c r="G20" s="419"/>
      <c r="H20" s="46"/>
      <c r="I20" s="20"/>
      <c r="J20" s="32"/>
    </row>
    <row r="21" spans="1:10" ht="12.75" customHeight="1">
      <c r="A21" s="428"/>
      <c r="B21" s="399"/>
      <c r="C21" s="397" t="s">
        <v>792</v>
      </c>
      <c r="D21" s="396"/>
      <c r="E21" s="396"/>
      <c r="F21" s="418"/>
      <c r="G21" s="419"/>
      <c r="H21" s="46"/>
      <c r="I21" s="20"/>
      <c r="J21" s="32"/>
    </row>
    <row r="22" spans="1:10" ht="14.25" customHeight="1">
      <c r="A22" s="428"/>
      <c r="B22" s="399"/>
      <c r="C22" s="397" t="s">
        <v>793</v>
      </c>
      <c r="D22" s="396"/>
      <c r="E22" s="396"/>
      <c r="F22" s="418"/>
      <c r="G22" s="419"/>
      <c r="H22" s="46"/>
      <c r="I22" s="20"/>
      <c r="J22" s="32"/>
    </row>
    <row r="23" spans="1:10" ht="13.5" customHeight="1">
      <c r="A23" s="428"/>
      <c r="B23" s="399"/>
      <c r="C23" s="397" t="s">
        <v>794</v>
      </c>
      <c r="D23" s="396"/>
      <c r="E23" s="396"/>
      <c r="F23" s="418"/>
      <c r="G23" s="419"/>
      <c r="H23" s="46"/>
      <c r="I23" s="20"/>
      <c r="J23" s="32"/>
    </row>
    <row r="24" spans="1:10" ht="14.25" customHeight="1">
      <c r="A24" s="428"/>
      <c r="B24" s="399"/>
      <c r="C24" s="397" t="s">
        <v>795</v>
      </c>
      <c r="D24" s="396"/>
      <c r="E24" s="396"/>
      <c r="F24" s="418"/>
      <c r="G24" s="419"/>
      <c r="H24" s="46"/>
      <c r="I24" s="20"/>
      <c r="J24" s="32"/>
    </row>
    <row r="25" spans="1:10" ht="13.5" customHeight="1">
      <c r="A25" s="428"/>
      <c r="B25" s="399"/>
      <c r="C25" s="397" t="s">
        <v>796</v>
      </c>
      <c r="D25" s="396"/>
      <c r="E25" s="396"/>
      <c r="F25" s="418"/>
      <c r="G25" s="419"/>
      <c r="H25" s="46"/>
      <c r="I25" s="20"/>
      <c r="J25" s="32"/>
    </row>
    <row r="26" spans="1:10" ht="14.25" customHeight="1">
      <c r="A26" s="428"/>
      <c r="B26" s="399"/>
      <c r="C26" s="397" t="s">
        <v>797</v>
      </c>
      <c r="D26" s="396"/>
      <c r="E26" s="396"/>
      <c r="F26" s="418"/>
      <c r="G26" s="419"/>
      <c r="H26" s="46"/>
      <c r="I26" s="20"/>
      <c r="J26" s="32"/>
    </row>
    <row r="27" spans="1:10" ht="14.25" customHeight="1">
      <c r="A27" s="428"/>
      <c r="B27" s="399"/>
      <c r="C27" s="397" t="s">
        <v>798</v>
      </c>
      <c r="D27" s="396"/>
      <c r="E27" s="396"/>
      <c r="F27" s="418"/>
      <c r="G27" s="419"/>
      <c r="H27" s="46"/>
      <c r="I27" s="20"/>
      <c r="J27" s="32"/>
    </row>
    <row r="28" spans="1:10" ht="14.25" customHeight="1">
      <c r="A28" s="428"/>
      <c r="B28" s="399"/>
      <c r="C28" s="397" t="s">
        <v>799</v>
      </c>
      <c r="D28" s="396"/>
      <c r="E28" s="396"/>
      <c r="F28" s="418"/>
      <c r="G28" s="419"/>
      <c r="H28" s="46"/>
      <c r="I28" s="20"/>
      <c r="J28" s="32"/>
    </row>
    <row r="29" spans="1:10" ht="12.75" customHeight="1">
      <c r="A29" s="428"/>
      <c r="B29" s="399"/>
      <c r="C29" s="397" t="s">
        <v>800</v>
      </c>
      <c r="D29" s="396"/>
      <c r="E29" s="396"/>
      <c r="F29" s="418"/>
      <c r="G29" s="419"/>
      <c r="H29" s="46"/>
      <c r="I29" s="20"/>
      <c r="J29" s="32"/>
    </row>
    <row r="30" spans="1:10" ht="12.75" customHeight="1">
      <c r="A30" s="428"/>
      <c r="B30" s="399"/>
      <c r="C30" s="397" t="s">
        <v>801</v>
      </c>
      <c r="D30" s="396"/>
      <c r="E30" s="396"/>
      <c r="F30" s="418"/>
      <c r="G30" s="419"/>
      <c r="H30" s="46"/>
      <c r="I30" s="20"/>
      <c r="J30" s="32"/>
    </row>
    <row r="31" spans="1:10" ht="13.5" customHeight="1">
      <c r="A31" s="428"/>
      <c r="B31" s="399"/>
      <c r="C31" s="400"/>
      <c r="D31" s="396" t="s">
        <v>423</v>
      </c>
      <c r="E31" s="396">
        <v>1</v>
      </c>
      <c r="F31" s="980">
        <v>0</v>
      </c>
      <c r="G31" s="419">
        <f>E31*F31</f>
        <v>0</v>
      </c>
      <c r="H31" s="46"/>
      <c r="I31" s="20"/>
      <c r="J31" s="32"/>
    </row>
    <row r="32" spans="1:10" ht="26.25" customHeight="1">
      <c r="A32" s="428"/>
      <c r="B32" s="399"/>
      <c r="C32" s="400"/>
      <c r="D32" s="396"/>
      <c r="E32" s="396"/>
      <c r="F32" s="418"/>
      <c r="G32" s="419"/>
      <c r="H32" s="46"/>
      <c r="I32" s="20"/>
      <c r="J32" s="32"/>
    </row>
    <row r="33" spans="1:10" ht="28.5" customHeight="1">
      <c r="A33" s="427" t="s">
        <v>2</v>
      </c>
      <c r="B33" s="396"/>
      <c r="C33" s="397" t="s">
        <v>1</v>
      </c>
      <c r="D33" s="396"/>
      <c r="E33" s="396"/>
      <c r="F33" s="418"/>
      <c r="G33" s="419"/>
      <c r="H33" s="46"/>
      <c r="I33" s="20"/>
      <c r="J33" s="32"/>
    </row>
    <row r="34" spans="1:10" ht="12" customHeight="1">
      <c r="A34" s="428"/>
      <c r="B34" s="399"/>
      <c r="C34" s="400"/>
      <c r="D34" s="396" t="s">
        <v>563</v>
      </c>
      <c r="E34" s="396">
        <v>115</v>
      </c>
      <c r="F34" s="980">
        <v>0</v>
      </c>
      <c r="G34" s="419">
        <f t="shared" ref="G34:G92" si="0">E34*F34</f>
        <v>0</v>
      </c>
      <c r="H34" s="46"/>
      <c r="I34" s="20"/>
      <c r="J34" s="32"/>
    </row>
    <row r="35" spans="1:10" ht="14.25" customHeight="1">
      <c r="A35" s="428"/>
      <c r="B35" s="399"/>
      <c r="C35" s="400"/>
      <c r="D35" s="396"/>
      <c r="E35" s="396"/>
      <c r="F35" s="418"/>
      <c r="G35" s="419"/>
      <c r="H35" s="46"/>
      <c r="I35" s="20"/>
      <c r="J35" s="32"/>
    </row>
    <row r="36" spans="1:10" ht="66.75" customHeight="1">
      <c r="A36" s="427" t="s">
        <v>3</v>
      </c>
      <c r="B36" s="396"/>
      <c r="C36" s="397" t="s">
        <v>804</v>
      </c>
      <c r="D36" s="399"/>
      <c r="E36" s="399"/>
      <c r="F36" s="418"/>
      <c r="G36" s="419"/>
      <c r="H36" s="46"/>
      <c r="I36" s="20"/>
      <c r="J36" s="32"/>
    </row>
    <row r="37" spans="1:10" ht="14.25" customHeight="1">
      <c r="A37" s="427"/>
      <c r="B37" s="396"/>
      <c r="C37" s="397"/>
      <c r="D37" s="396" t="s">
        <v>26</v>
      </c>
      <c r="E37" s="396">
        <v>170</v>
      </c>
      <c r="F37" s="980">
        <v>0</v>
      </c>
      <c r="G37" s="419">
        <f t="shared" si="0"/>
        <v>0</v>
      </c>
      <c r="H37" s="46"/>
      <c r="I37" s="20"/>
      <c r="J37" s="32"/>
    </row>
    <row r="38" spans="1:10" ht="14.25" customHeight="1">
      <c r="A38" s="427"/>
      <c r="B38" s="396"/>
      <c r="C38" s="397"/>
      <c r="D38" s="396"/>
      <c r="E38" s="396"/>
      <c r="F38" s="418"/>
      <c r="G38" s="419"/>
      <c r="H38" s="46"/>
      <c r="I38" s="20"/>
      <c r="J38" s="32"/>
    </row>
    <row r="39" spans="1:10" ht="30.75" customHeight="1">
      <c r="A39" s="427" t="s">
        <v>6</v>
      </c>
      <c r="B39" s="396"/>
      <c r="C39" s="397" t="s">
        <v>4</v>
      </c>
      <c r="D39" s="399"/>
      <c r="E39" s="399"/>
      <c r="F39" s="418"/>
      <c r="G39" s="419"/>
      <c r="H39" s="46"/>
      <c r="I39" s="20"/>
      <c r="J39" s="32"/>
    </row>
    <row r="40" spans="1:10" ht="12.75" customHeight="1">
      <c r="A40" s="428"/>
      <c r="B40" s="399"/>
      <c r="C40" s="400"/>
      <c r="D40" s="396" t="s">
        <v>26</v>
      </c>
      <c r="E40" s="396">
        <v>10</v>
      </c>
      <c r="F40" s="980">
        <v>0</v>
      </c>
      <c r="G40" s="419">
        <f t="shared" si="0"/>
        <v>0</v>
      </c>
      <c r="H40" s="46"/>
      <c r="I40" s="20"/>
      <c r="J40" s="32"/>
    </row>
    <row r="41" spans="1:10" ht="12.75" customHeight="1">
      <c r="A41" s="428"/>
      <c r="B41" s="399"/>
      <c r="C41" s="400"/>
      <c r="D41" s="396"/>
      <c r="E41" s="396"/>
      <c r="F41" s="418"/>
      <c r="G41" s="419"/>
      <c r="H41" s="46"/>
      <c r="I41" s="20"/>
      <c r="J41" s="32"/>
    </row>
    <row r="42" spans="1:10" ht="42" customHeight="1">
      <c r="A42" s="427" t="s">
        <v>7</v>
      </c>
      <c r="B42" s="396"/>
      <c r="C42" s="397" t="s">
        <v>5</v>
      </c>
      <c r="D42" s="420"/>
      <c r="E42" s="396"/>
      <c r="F42" s="418"/>
      <c r="G42" s="419"/>
      <c r="H42" s="46"/>
      <c r="I42" s="20"/>
      <c r="J42" s="32"/>
    </row>
    <row r="43" spans="1:10" ht="13.5" customHeight="1">
      <c r="A43" s="428"/>
      <c r="B43" s="399"/>
      <c r="C43" s="400"/>
      <c r="D43" s="396" t="s">
        <v>26</v>
      </c>
      <c r="E43" s="396">
        <v>4</v>
      </c>
      <c r="F43" s="980">
        <v>0</v>
      </c>
      <c r="G43" s="419">
        <f t="shared" si="0"/>
        <v>0</v>
      </c>
      <c r="H43" s="46"/>
      <c r="I43" s="20"/>
      <c r="J43" s="32"/>
    </row>
    <row r="44" spans="1:10" ht="14.25" customHeight="1">
      <c r="A44" s="428"/>
      <c r="B44" s="399"/>
      <c r="C44" s="400"/>
      <c r="D44" s="396"/>
      <c r="E44" s="396"/>
      <c r="F44" s="418"/>
      <c r="G44" s="419"/>
      <c r="H44" s="46"/>
      <c r="I44" s="20"/>
      <c r="J44" s="32"/>
    </row>
    <row r="45" spans="1:10" ht="54" customHeight="1">
      <c r="A45" s="427" t="s">
        <v>8</v>
      </c>
      <c r="B45" s="396"/>
      <c r="C45" s="397" t="s">
        <v>808</v>
      </c>
      <c r="D45" s="399"/>
      <c r="E45" s="399"/>
      <c r="F45" s="418"/>
      <c r="G45" s="419"/>
      <c r="H45" s="46"/>
      <c r="I45" s="20"/>
      <c r="J45" s="32"/>
    </row>
    <row r="46" spans="1:10" ht="15.75" customHeight="1">
      <c r="A46" s="427"/>
      <c r="B46" s="396"/>
      <c r="C46" s="400"/>
      <c r="D46" s="396" t="s">
        <v>26</v>
      </c>
      <c r="E46" s="396">
        <v>141</v>
      </c>
      <c r="F46" s="980">
        <v>0</v>
      </c>
      <c r="G46" s="419">
        <f t="shared" si="0"/>
        <v>0</v>
      </c>
      <c r="H46" s="46"/>
      <c r="I46" s="20"/>
      <c r="J46" s="32"/>
    </row>
    <row r="47" spans="1:10" ht="15" customHeight="1">
      <c r="A47" s="427"/>
      <c r="B47" s="396"/>
      <c r="C47" s="400"/>
      <c r="D47" s="399"/>
      <c r="E47" s="399"/>
      <c r="F47" s="418"/>
      <c r="G47" s="419"/>
      <c r="H47" s="46"/>
      <c r="I47" s="20"/>
      <c r="J47" s="32"/>
    </row>
    <row r="48" spans="1:10" ht="55.5" customHeight="1">
      <c r="A48" s="427" t="s">
        <v>14</v>
      </c>
      <c r="B48" s="396"/>
      <c r="C48" s="397" t="s">
        <v>810</v>
      </c>
      <c r="D48" s="420"/>
      <c r="E48" s="396"/>
      <c r="F48" s="418"/>
      <c r="G48" s="419"/>
      <c r="H48" s="46"/>
      <c r="I48" s="20"/>
      <c r="J48" s="32"/>
    </row>
    <row r="49" spans="1:10" ht="18.75" customHeight="1">
      <c r="A49" s="427"/>
      <c r="B49" s="396"/>
      <c r="C49" s="397"/>
      <c r="D49" s="396" t="s">
        <v>26</v>
      </c>
      <c r="E49" s="396">
        <v>35</v>
      </c>
      <c r="F49" s="980">
        <v>0</v>
      </c>
      <c r="G49" s="419">
        <f t="shared" si="0"/>
        <v>0</v>
      </c>
      <c r="H49" s="46"/>
      <c r="I49" s="20"/>
      <c r="J49" s="32"/>
    </row>
    <row r="50" spans="1:10" ht="13.5" customHeight="1">
      <c r="A50" s="427"/>
      <c r="B50" s="396"/>
      <c r="C50" s="397"/>
      <c r="D50" s="396"/>
      <c r="E50" s="396"/>
      <c r="F50" s="418"/>
      <c r="G50" s="419"/>
      <c r="H50" s="46"/>
      <c r="I50" s="20"/>
      <c r="J50" s="32"/>
    </row>
    <row r="51" spans="1:10" ht="114" customHeight="1">
      <c r="A51" s="427" t="s">
        <v>16</v>
      </c>
      <c r="B51" s="396"/>
      <c r="C51" s="401" t="s">
        <v>812</v>
      </c>
      <c r="D51" s="396"/>
      <c r="E51" s="396"/>
      <c r="F51" s="418"/>
      <c r="G51" s="419"/>
      <c r="H51" s="46"/>
      <c r="I51" s="20"/>
      <c r="J51" s="32"/>
    </row>
    <row r="52" spans="1:10" ht="16.5" customHeight="1">
      <c r="A52" s="427"/>
      <c r="B52" s="396"/>
      <c r="C52" s="397"/>
      <c r="D52" s="396" t="s">
        <v>260</v>
      </c>
      <c r="E52" s="396">
        <v>1</v>
      </c>
      <c r="F52" s="980">
        <v>0</v>
      </c>
      <c r="G52" s="419">
        <f t="shared" si="0"/>
        <v>0</v>
      </c>
      <c r="H52" s="46"/>
      <c r="I52" s="20"/>
      <c r="J52" s="32"/>
    </row>
    <row r="53" spans="1:10" ht="14.25" customHeight="1">
      <c r="A53" s="427"/>
      <c r="B53" s="396"/>
      <c r="C53" s="397"/>
      <c r="D53" s="396"/>
      <c r="E53" s="396"/>
      <c r="F53" s="418"/>
      <c r="G53" s="419"/>
      <c r="H53" s="46"/>
      <c r="I53" s="20"/>
      <c r="J53" s="32"/>
    </row>
    <row r="54" spans="1:10" ht="55.5" customHeight="1">
      <c r="A54" s="427" t="s">
        <v>17</v>
      </c>
      <c r="B54" s="396"/>
      <c r="C54" s="397" t="s">
        <v>9</v>
      </c>
      <c r="D54" s="399"/>
      <c r="E54" s="399"/>
      <c r="F54" s="418"/>
      <c r="G54" s="419"/>
      <c r="H54" s="46"/>
      <c r="I54" s="20"/>
      <c r="J54" s="32"/>
    </row>
    <row r="55" spans="1:10" ht="14.25" customHeight="1">
      <c r="A55" s="427"/>
      <c r="B55" s="396"/>
      <c r="C55" s="397" t="s">
        <v>814</v>
      </c>
      <c r="D55" s="396" t="s">
        <v>563</v>
      </c>
      <c r="E55" s="396">
        <v>19</v>
      </c>
      <c r="F55" s="980">
        <v>0</v>
      </c>
      <c r="G55" s="419">
        <f t="shared" si="0"/>
        <v>0</v>
      </c>
      <c r="H55" s="46"/>
      <c r="I55" s="20"/>
      <c r="J55" s="32"/>
    </row>
    <row r="56" spans="1:10" ht="27" customHeight="1">
      <c r="A56" s="428"/>
      <c r="B56" s="399"/>
      <c r="C56" s="397" t="s">
        <v>815</v>
      </c>
      <c r="D56" s="396" t="s">
        <v>260</v>
      </c>
      <c r="E56" s="398">
        <v>10</v>
      </c>
      <c r="F56" s="981">
        <v>0</v>
      </c>
      <c r="G56" s="421">
        <f t="shared" si="0"/>
        <v>0</v>
      </c>
      <c r="H56" s="46"/>
      <c r="I56" s="20"/>
      <c r="J56" s="32"/>
    </row>
    <row r="57" spans="1:10" ht="14.25" customHeight="1">
      <c r="A57" s="427"/>
      <c r="B57" s="396"/>
      <c r="C57" s="397" t="s">
        <v>816</v>
      </c>
      <c r="D57" s="396" t="s">
        <v>563</v>
      </c>
      <c r="E57" s="396">
        <v>97</v>
      </c>
      <c r="F57" s="980">
        <v>0</v>
      </c>
      <c r="G57" s="419">
        <f t="shared" si="0"/>
        <v>0</v>
      </c>
      <c r="H57" s="46"/>
      <c r="I57" s="20"/>
      <c r="J57" s="32"/>
    </row>
    <row r="58" spans="1:10" ht="27.75" customHeight="1">
      <c r="A58" s="428"/>
      <c r="B58" s="399"/>
      <c r="C58" s="397" t="s">
        <v>817</v>
      </c>
      <c r="D58" s="396" t="s">
        <v>260</v>
      </c>
      <c r="E58" s="398">
        <v>25</v>
      </c>
      <c r="F58" s="981">
        <v>0</v>
      </c>
      <c r="G58" s="421">
        <f t="shared" si="0"/>
        <v>0</v>
      </c>
      <c r="H58" s="46"/>
      <c r="I58" s="20"/>
      <c r="J58" s="32"/>
    </row>
    <row r="59" spans="1:10" ht="14.25" customHeight="1">
      <c r="A59" s="427"/>
      <c r="B59" s="396"/>
      <c r="C59" s="397" t="s">
        <v>818</v>
      </c>
      <c r="D59" s="396" t="s">
        <v>563</v>
      </c>
      <c r="E59" s="396">
        <v>8</v>
      </c>
      <c r="F59" s="980">
        <v>0</v>
      </c>
      <c r="G59" s="419">
        <f t="shared" si="0"/>
        <v>0</v>
      </c>
      <c r="H59" s="46"/>
      <c r="I59" s="20"/>
      <c r="J59" s="32"/>
    </row>
    <row r="60" spans="1:10" ht="26.25" customHeight="1">
      <c r="A60" s="428"/>
      <c r="B60" s="399"/>
      <c r="C60" s="397" t="s">
        <v>819</v>
      </c>
      <c r="D60" s="396" t="s">
        <v>260</v>
      </c>
      <c r="E60" s="396">
        <v>6</v>
      </c>
      <c r="F60" s="981">
        <v>0</v>
      </c>
      <c r="G60" s="421">
        <f t="shared" si="0"/>
        <v>0</v>
      </c>
      <c r="H60" s="46"/>
      <c r="I60" s="20"/>
      <c r="J60" s="32"/>
    </row>
    <row r="61" spans="1:10" ht="14.25" customHeight="1">
      <c r="A61" s="428"/>
      <c r="B61" s="399"/>
      <c r="C61" s="397" t="s">
        <v>820</v>
      </c>
      <c r="D61" s="396" t="s">
        <v>563</v>
      </c>
      <c r="E61" s="396">
        <v>92</v>
      </c>
      <c r="F61" s="980">
        <v>0</v>
      </c>
      <c r="G61" s="419">
        <f t="shared" si="0"/>
        <v>0</v>
      </c>
      <c r="H61" s="46"/>
      <c r="I61" s="20"/>
      <c r="J61" s="32"/>
    </row>
    <row r="62" spans="1:10" ht="26.25" customHeight="1">
      <c r="A62" s="428"/>
      <c r="B62" s="399"/>
      <c r="C62" s="397" t="s">
        <v>821</v>
      </c>
      <c r="D62" s="396" t="s">
        <v>260</v>
      </c>
      <c r="E62" s="398">
        <v>20</v>
      </c>
      <c r="F62" s="981">
        <v>0</v>
      </c>
      <c r="G62" s="421">
        <f t="shared" si="0"/>
        <v>0</v>
      </c>
      <c r="H62" s="46"/>
      <c r="I62" s="20"/>
      <c r="J62" s="32"/>
    </row>
    <row r="63" spans="1:10" ht="14.25" customHeight="1">
      <c r="A63" s="428"/>
      <c r="B63" s="399"/>
      <c r="C63" s="400"/>
      <c r="D63" s="396"/>
      <c r="E63" s="396"/>
      <c r="F63" s="418"/>
      <c r="G63" s="419"/>
      <c r="H63" s="46"/>
      <c r="I63" s="20"/>
      <c r="J63" s="32"/>
    </row>
    <row r="64" spans="1:10" ht="91.5" customHeight="1">
      <c r="A64" s="427" t="s">
        <v>18</v>
      </c>
      <c r="B64" s="396"/>
      <c r="C64" s="401" t="s">
        <v>10</v>
      </c>
      <c r="D64" s="396"/>
      <c r="E64" s="396"/>
      <c r="F64" s="418"/>
      <c r="G64" s="419"/>
      <c r="H64" s="46"/>
      <c r="I64" s="20"/>
      <c r="J64" s="32"/>
    </row>
    <row r="65" spans="1:10" ht="14.25" customHeight="1">
      <c r="A65" s="428"/>
      <c r="B65" s="399"/>
      <c r="C65" s="397" t="s">
        <v>11</v>
      </c>
      <c r="D65" s="396" t="s">
        <v>260</v>
      </c>
      <c r="E65" s="396">
        <v>2</v>
      </c>
      <c r="F65" s="980">
        <v>0</v>
      </c>
      <c r="G65" s="419">
        <f t="shared" si="0"/>
        <v>0</v>
      </c>
      <c r="H65" s="46"/>
      <c r="I65" s="20"/>
      <c r="J65" s="32"/>
    </row>
    <row r="66" spans="1:10" ht="14.25" customHeight="1">
      <c r="A66" s="428"/>
      <c r="B66" s="399"/>
      <c r="C66" s="400"/>
      <c r="D66" s="396"/>
      <c r="E66" s="396"/>
      <c r="F66" s="418"/>
      <c r="G66" s="419"/>
      <c r="H66" s="46"/>
      <c r="I66" s="20"/>
      <c r="J66" s="32"/>
    </row>
    <row r="67" spans="1:10" ht="52.5" customHeight="1">
      <c r="A67" s="427" t="s">
        <v>19</v>
      </c>
      <c r="B67" s="396"/>
      <c r="C67" s="397" t="s">
        <v>13</v>
      </c>
      <c r="D67" s="396"/>
      <c r="E67" s="408"/>
      <c r="F67" s="418"/>
      <c r="G67" s="419"/>
      <c r="H67" s="46"/>
      <c r="I67" s="20"/>
      <c r="J67" s="32"/>
    </row>
    <row r="68" spans="1:10" ht="14.25" customHeight="1">
      <c r="A68" s="428"/>
      <c r="B68" s="399"/>
      <c r="C68" s="397" t="s">
        <v>11</v>
      </c>
      <c r="D68" s="396" t="s">
        <v>260</v>
      </c>
      <c r="E68" s="396">
        <v>2</v>
      </c>
      <c r="F68" s="980">
        <v>0</v>
      </c>
      <c r="G68" s="419">
        <f t="shared" si="0"/>
        <v>0</v>
      </c>
      <c r="H68" s="46"/>
      <c r="I68" s="20"/>
      <c r="J68" s="32"/>
    </row>
    <row r="69" spans="1:10" ht="14.25" customHeight="1">
      <c r="A69" s="428"/>
      <c r="B69" s="399"/>
      <c r="C69" s="400"/>
      <c r="D69" s="396"/>
      <c r="E69" s="396"/>
      <c r="F69" s="418"/>
      <c r="G69" s="419"/>
      <c r="H69" s="46"/>
      <c r="I69" s="20"/>
      <c r="J69" s="32"/>
    </row>
    <row r="70" spans="1:10" ht="41.25" customHeight="1">
      <c r="A70" s="428" t="s">
        <v>20</v>
      </c>
      <c r="B70" s="399"/>
      <c r="C70" s="397" t="s">
        <v>21</v>
      </c>
      <c r="D70" s="396"/>
      <c r="E70" s="396"/>
      <c r="F70" s="418"/>
      <c r="G70" s="419"/>
      <c r="H70" s="46"/>
      <c r="I70" s="20"/>
      <c r="J70" s="32"/>
    </row>
    <row r="71" spans="1:10" ht="15.75" customHeight="1">
      <c r="A71" s="428"/>
      <c r="B71" s="399"/>
      <c r="C71" s="397" t="s">
        <v>22</v>
      </c>
      <c r="D71" s="396" t="s">
        <v>260</v>
      </c>
      <c r="E71" s="396">
        <v>12</v>
      </c>
      <c r="F71" s="980">
        <v>0</v>
      </c>
      <c r="G71" s="419">
        <f t="shared" si="0"/>
        <v>0</v>
      </c>
      <c r="H71" s="46"/>
      <c r="I71" s="20"/>
      <c r="J71" s="32"/>
    </row>
    <row r="72" spans="1:10" ht="12.75" customHeight="1">
      <c r="A72" s="428"/>
      <c r="B72" s="399"/>
      <c r="C72" s="400"/>
      <c r="D72" s="396"/>
      <c r="E72" s="396"/>
      <c r="F72" s="418"/>
      <c r="G72" s="419"/>
      <c r="H72" s="46"/>
      <c r="I72" s="20"/>
      <c r="J72" s="32"/>
    </row>
    <row r="73" spans="1:10" ht="45" customHeight="1">
      <c r="A73" s="427" t="s">
        <v>837</v>
      </c>
      <c r="B73" s="396"/>
      <c r="C73" s="397" t="s">
        <v>823</v>
      </c>
      <c r="D73" s="396"/>
      <c r="E73" s="408"/>
      <c r="F73" s="418"/>
      <c r="G73" s="419"/>
      <c r="H73" s="46"/>
      <c r="I73" s="20"/>
      <c r="J73" s="32"/>
    </row>
    <row r="74" spans="1:10" ht="19.5" customHeight="1">
      <c r="A74" s="428"/>
      <c r="B74" s="399"/>
      <c r="C74" s="400"/>
      <c r="D74" s="396" t="s">
        <v>689</v>
      </c>
      <c r="E74" s="396">
        <v>2</v>
      </c>
      <c r="F74" s="980">
        <v>0</v>
      </c>
      <c r="G74" s="419">
        <f t="shared" si="0"/>
        <v>0</v>
      </c>
      <c r="H74" s="46"/>
      <c r="I74" s="20"/>
      <c r="J74" s="32"/>
    </row>
    <row r="75" spans="1:10" ht="14.25" customHeight="1">
      <c r="A75" s="428"/>
      <c r="B75" s="399"/>
      <c r="C75" s="400"/>
      <c r="D75" s="396"/>
      <c r="E75" s="396"/>
      <c r="F75" s="418"/>
      <c r="G75" s="419"/>
      <c r="H75" s="46"/>
      <c r="I75" s="20"/>
      <c r="J75" s="32"/>
    </row>
    <row r="76" spans="1:10" ht="55.5" customHeight="1">
      <c r="A76" s="427" t="s">
        <v>23</v>
      </c>
      <c r="B76" s="396"/>
      <c r="C76" s="397" t="s">
        <v>13</v>
      </c>
      <c r="D76" s="396"/>
      <c r="E76" s="408"/>
      <c r="F76" s="418"/>
      <c r="G76" s="419"/>
      <c r="H76" s="46"/>
      <c r="I76" s="20"/>
      <c r="J76" s="32"/>
    </row>
    <row r="77" spans="1:10" ht="17.25" customHeight="1">
      <c r="A77" s="428"/>
      <c r="B77" s="399"/>
      <c r="C77" s="397" t="s">
        <v>11</v>
      </c>
      <c r="D77" s="396" t="s">
        <v>260</v>
      </c>
      <c r="E77" s="396">
        <v>2</v>
      </c>
      <c r="F77" s="980">
        <v>0</v>
      </c>
      <c r="G77" s="419">
        <f t="shared" si="0"/>
        <v>0</v>
      </c>
      <c r="H77" s="46"/>
      <c r="I77" s="20"/>
      <c r="J77" s="32"/>
    </row>
    <row r="78" spans="1:10" ht="14.25" customHeight="1">
      <c r="A78" s="428"/>
      <c r="B78" s="399"/>
      <c r="C78" s="400"/>
      <c r="D78" s="396"/>
      <c r="E78" s="396"/>
      <c r="F78" s="418"/>
      <c r="G78" s="419"/>
      <c r="H78" s="46"/>
      <c r="I78" s="20"/>
      <c r="J78" s="32"/>
    </row>
    <row r="79" spans="1:10" ht="70.5" customHeight="1">
      <c r="A79" s="428" t="s">
        <v>25</v>
      </c>
      <c r="B79" s="399"/>
      <c r="C79" s="397" t="s">
        <v>24</v>
      </c>
      <c r="D79" s="396"/>
      <c r="E79" s="396"/>
      <c r="F79" s="418"/>
      <c r="G79" s="419"/>
      <c r="H79" s="46"/>
      <c r="I79" s="20"/>
      <c r="J79" s="32"/>
    </row>
    <row r="80" spans="1:10" ht="14.25" customHeight="1">
      <c r="A80" s="428"/>
      <c r="B80" s="399"/>
      <c r="C80" s="400"/>
      <c r="D80" s="396" t="s">
        <v>26</v>
      </c>
      <c r="E80" s="396">
        <v>2</v>
      </c>
      <c r="F80" s="980">
        <v>0</v>
      </c>
      <c r="G80" s="419">
        <f t="shared" si="0"/>
        <v>0</v>
      </c>
      <c r="H80" s="46"/>
      <c r="I80" s="20"/>
      <c r="J80" s="32"/>
    </row>
    <row r="81" spans="1:10" ht="14.25" customHeight="1">
      <c r="A81" s="428"/>
      <c r="B81" s="399"/>
      <c r="C81" s="400"/>
      <c r="D81" s="396"/>
      <c r="E81" s="396"/>
      <c r="F81" s="418"/>
      <c r="G81" s="419"/>
      <c r="H81" s="46"/>
      <c r="I81" s="20"/>
      <c r="J81" s="32"/>
    </row>
    <row r="82" spans="1:10" ht="55.5" customHeight="1">
      <c r="A82" s="427" t="s">
        <v>27</v>
      </c>
      <c r="B82" s="396"/>
      <c r="C82" s="397" t="s">
        <v>824</v>
      </c>
      <c r="D82" s="396"/>
      <c r="E82" s="396"/>
      <c r="F82" s="418"/>
      <c r="G82" s="419"/>
      <c r="H82" s="46"/>
      <c r="I82" s="20"/>
      <c r="J82" s="32"/>
    </row>
    <row r="83" spans="1:10" ht="18" customHeight="1">
      <c r="A83" s="428"/>
      <c r="B83" s="399"/>
      <c r="C83" s="397" t="s">
        <v>825</v>
      </c>
      <c r="D83" s="396" t="s">
        <v>563</v>
      </c>
      <c r="E83" s="396">
        <v>48</v>
      </c>
      <c r="F83" s="980">
        <v>0</v>
      </c>
      <c r="G83" s="419">
        <f t="shared" si="0"/>
        <v>0</v>
      </c>
      <c r="H83" s="46"/>
      <c r="I83" s="20"/>
      <c r="J83" s="32"/>
    </row>
    <row r="84" spans="1:10" ht="14.25" customHeight="1">
      <c r="A84" s="428"/>
      <c r="B84" s="399"/>
      <c r="C84" s="397" t="s">
        <v>826</v>
      </c>
      <c r="D84" s="396" t="s">
        <v>563</v>
      </c>
      <c r="E84" s="396">
        <v>44</v>
      </c>
      <c r="F84" s="980">
        <v>0</v>
      </c>
      <c r="G84" s="419">
        <f t="shared" si="0"/>
        <v>0</v>
      </c>
      <c r="H84" s="46"/>
      <c r="I84" s="20"/>
      <c r="J84" s="32"/>
    </row>
    <row r="85" spans="1:10" ht="14.25" customHeight="1">
      <c r="A85" s="428"/>
      <c r="B85" s="399"/>
      <c r="C85" s="397" t="s">
        <v>827</v>
      </c>
      <c r="D85" s="396" t="s">
        <v>563</v>
      </c>
      <c r="E85" s="396">
        <v>98</v>
      </c>
      <c r="F85" s="980">
        <v>0</v>
      </c>
      <c r="G85" s="419">
        <f t="shared" si="0"/>
        <v>0</v>
      </c>
      <c r="H85" s="46"/>
      <c r="I85" s="20"/>
      <c r="J85" s="32"/>
    </row>
    <row r="86" spans="1:10" ht="14.25" customHeight="1">
      <c r="A86" s="428"/>
      <c r="B86" s="399"/>
      <c r="C86" s="397" t="s">
        <v>828</v>
      </c>
      <c r="D86" s="396" t="s">
        <v>563</v>
      </c>
      <c r="E86" s="396">
        <v>52</v>
      </c>
      <c r="F86" s="980">
        <v>0</v>
      </c>
      <c r="G86" s="419">
        <f t="shared" si="0"/>
        <v>0</v>
      </c>
      <c r="H86" s="46"/>
      <c r="I86" s="20"/>
      <c r="J86" s="32"/>
    </row>
    <row r="87" spans="1:10" ht="16.5" customHeight="1">
      <c r="A87" s="428"/>
      <c r="B87" s="399"/>
      <c r="C87" s="400"/>
      <c r="D87" s="396"/>
      <c r="E87" s="396"/>
      <c r="F87" s="418"/>
      <c r="G87" s="419"/>
      <c r="H87" s="46"/>
      <c r="I87" s="20"/>
      <c r="J87" s="32"/>
    </row>
    <row r="88" spans="1:10" ht="82.5" customHeight="1">
      <c r="A88" s="427" t="s">
        <v>28</v>
      </c>
      <c r="B88" s="396"/>
      <c r="C88" s="401" t="s">
        <v>829</v>
      </c>
      <c r="D88" s="396"/>
      <c r="E88" s="396"/>
      <c r="F88" s="418"/>
      <c r="G88" s="419"/>
      <c r="H88" s="46"/>
      <c r="I88" s="20"/>
      <c r="J88" s="32"/>
    </row>
    <row r="89" spans="1:10" ht="14.25" customHeight="1">
      <c r="A89" s="428"/>
      <c r="B89" s="399"/>
      <c r="C89" s="397" t="s">
        <v>830</v>
      </c>
      <c r="D89" s="396" t="s">
        <v>563</v>
      </c>
      <c r="E89" s="396">
        <v>158</v>
      </c>
      <c r="F89" s="980">
        <v>0</v>
      </c>
      <c r="G89" s="419">
        <f t="shared" si="0"/>
        <v>0</v>
      </c>
      <c r="H89" s="46"/>
      <c r="I89" s="20"/>
      <c r="J89" s="32"/>
    </row>
    <row r="90" spans="1:10" ht="13.5" customHeight="1">
      <c r="A90" s="428"/>
      <c r="B90" s="399"/>
      <c r="C90" s="400"/>
      <c r="D90" s="396"/>
      <c r="E90" s="396"/>
      <c r="F90" s="418"/>
      <c r="G90" s="419"/>
      <c r="H90" s="46"/>
      <c r="I90" s="20"/>
      <c r="J90" s="32"/>
    </row>
    <row r="91" spans="1:10" ht="55.5" customHeight="1">
      <c r="A91" s="427" t="s">
        <v>29</v>
      </c>
      <c r="B91" s="396"/>
      <c r="C91" s="397" t="s">
        <v>831</v>
      </c>
      <c r="D91" s="396"/>
      <c r="E91" s="396"/>
      <c r="F91" s="418"/>
      <c r="G91" s="419"/>
      <c r="H91" s="46"/>
      <c r="I91" s="20"/>
      <c r="J91" s="32"/>
    </row>
    <row r="92" spans="1:10" ht="18" customHeight="1">
      <c r="A92" s="428"/>
      <c r="B92" s="399"/>
      <c r="C92" s="400"/>
      <c r="D92" s="396" t="s">
        <v>563</v>
      </c>
      <c r="E92" s="396">
        <v>242</v>
      </c>
      <c r="F92" s="980">
        <v>0</v>
      </c>
      <c r="G92" s="419">
        <f t="shared" si="0"/>
        <v>0</v>
      </c>
      <c r="H92" s="46"/>
      <c r="I92" s="20"/>
      <c r="J92" s="32"/>
    </row>
    <row r="93" spans="1:10" ht="13.5" customHeight="1">
      <c r="A93" s="428"/>
      <c r="B93" s="399"/>
      <c r="C93" s="400"/>
      <c r="D93" s="396"/>
      <c r="E93" s="396"/>
      <c r="F93" s="418"/>
      <c r="G93" s="419"/>
      <c r="H93" s="197"/>
      <c r="I93" s="19"/>
      <c r="J93" s="32"/>
    </row>
    <row r="94" spans="1:10" ht="42.75" customHeight="1">
      <c r="A94" s="427" t="s">
        <v>37</v>
      </c>
      <c r="B94" s="396"/>
      <c r="C94" s="397" t="s">
        <v>832</v>
      </c>
      <c r="D94" s="396"/>
      <c r="E94" s="396"/>
      <c r="F94" s="418"/>
      <c r="G94" s="419"/>
      <c r="H94" s="197"/>
      <c r="I94" s="19"/>
      <c r="J94" s="32"/>
    </row>
    <row r="95" spans="1:10" ht="12.75" customHeight="1">
      <c r="A95" s="428"/>
      <c r="B95" s="399"/>
      <c r="C95" s="397" t="s">
        <v>30</v>
      </c>
      <c r="D95" s="396" t="s">
        <v>260</v>
      </c>
      <c r="E95" s="396">
        <v>5</v>
      </c>
      <c r="F95" s="980">
        <v>0</v>
      </c>
      <c r="G95" s="419">
        <f t="shared" ref="G95:G129" si="1">E95*F95</f>
        <v>0</v>
      </c>
      <c r="H95" s="197"/>
      <c r="I95" s="19"/>
      <c r="J95" s="32"/>
    </row>
    <row r="96" spans="1:10" ht="14.25" customHeight="1">
      <c r="A96" s="428"/>
      <c r="B96" s="399"/>
      <c r="C96" s="397" t="s">
        <v>31</v>
      </c>
      <c r="D96" s="396" t="s">
        <v>32</v>
      </c>
      <c r="E96" s="396">
        <v>2</v>
      </c>
      <c r="F96" s="980">
        <v>0</v>
      </c>
      <c r="G96" s="419">
        <f t="shared" si="1"/>
        <v>0</v>
      </c>
      <c r="H96" s="197"/>
      <c r="I96" s="19"/>
      <c r="J96" s="32"/>
    </row>
    <row r="97" spans="1:10" ht="14.25" customHeight="1">
      <c r="A97" s="428"/>
      <c r="B97" s="399"/>
      <c r="C97" s="397" t="s">
        <v>33</v>
      </c>
      <c r="D97" s="396" t="s">
        <v>260</v>
      </c>
      <c r="E97" s="396">
        <v>6</v>
      </c>
      <c r="F97" s="980">
        <v>0</v>
      </c>
      <c r="G97" s="419">
        <f t="shared" si="1"/>
        <v>0</v>
      </c>
      <c r="H97" s="197"/>
      <c r="I97" s="19"/>
      <c r="J97" s="32"/>
    </row>
    <row r="98" spans="1:10" ht="14.25" customHeight="1">
      <c r="A98" s="428"/>
      <c r="B98" s="399"/>
      <c r="C98" s="397" t="s">
        <v>34</v>
      </c>
      <c r="D98" s="396" t="s">
        <v>260</v>
      </c>
      <c r="E98" s="396">
        <v>2</v>
      </c>
      <c r="F98" s="980">
        <v>0</v>
      </c>
      <c r="G98" s="419">
        <f t="shared" si="1"/>
        <v>0</v>
      </c>
      <c r="H98" s="197"/>
      <c r="I98" s="19"/>
      <c r="J98" s="32"/>
    </row>
    <row r="99" spans="1:10" ht="14.25" customHeight="1">
      <c r="A99" s="428"/>
      <c r="B99" s="399"/>
      <c r="C99" s="400"/>
      <c r="D99" s="396"/>
      <c r="E99" s="396"/>
      <c r="F99" s="418"/>
      <c r="G99" s="419"/>
      <c r="H99" s="197"/>
      <c r="I99" s="19"/>
      <c r="J99" s="32"/>
    </row>
    <row r="100" spans="1:10" ht="54.75" customHeight="1">
      <c r="A100" s="428" t="s">
        <v>838</v>
      </c>
      <c r="B100" s="399"/>
      <c r="C100" s="397" t="s">
        <v>833</v>
      </c>
      <c r="D100" s="396"/>
      <c r="E100" s="396"/>
      <c r="F100" s="418"/>
      <c r="G100" s="419"/>
      <c r="H100" s="197"/>
      <c r="I100" s="19"/>
      <c r="J100" s="32"/>
    </row>
    <row r="101" spans="1:10" ht="14.25" customHeight="1">
      <c r="A101" s="428"/>
      <c r="B101" s="399"/>
      <c r="C101" s="397" t="s">
        <v>31</v>
      </c>
      <c r="D101" s="396" t="s">
        <v>260</v>
      </c>
      <c r="E101" s="396">
        <v>1</v>
      </c>
      <c r="F101" s="980">
        <v>0</v>
      </c>
      <c r="G101" s="419">
        <f t="shared" si="1"/>
        <v>0</v>
      </c>
      <c r="H101" s="197"/>
      <c r="I101" s="19"/>
      <c r="J101" s="32"/>
    </row>
    <row r="102" spans="1:10" ht="13.5" customHeight="1">
      <c r="A102" s="428"/>
      <c r="B102" s="399"/>
      <c r="C102" s="400"/>
      <c r="D102" s="396"/>
      <c r="E102" s="396"/>
      <c r="F102" s="418"/>
      <c r="G102" s="419"/>
      <c r="H102" s="197"/>
      <c r="I102" s="19"/>
      <c r="J102" s="32"/>
    </row>
    <row r="103" spans="1:10" ht="43.5" customHeight="1">
      <c r="A103" s="427" t="s">
        <v>38</v>
      </c>
      <c r="B103" s="396"/>
      <c r="C103" s="397" t="s">
        <v>35</v>
      </c>
      <c r="D103" s="396"/>
      <c r="E103" s="396"/>
      <c r="F103" s="418"/>
      <c r="G103" s="419"/>
      <c r="H103" s="197"/>
      <c r="I103" s="19"/>
      <c r="J103" s="32"/>
    </row>
    <row r="104" spans="1:10" ht="12.75" customHeight="1">
      <c r="A104" s="428"/>
      <c r="B104" s="399"/>
      <c r="C104" s="397" t="s">
        <v>31</v>
      </c>
      <c r="D104" s="396" t="s">
        <v>260</v>
      </c>
      <c r="E104" s="396">
        <v>1</v>
      </c>
      <c r="F104" s="980">
        <v>0</v>
      </c>
      <c r="G104" s="419">
        <f t="shared" si="1"/>
        <v>0</v>
      </c>
      <c r="H104" s="197"/>
      <c r="I104" s="19"/>
      <c r="J104" s="32"/>
    </row>
    <row r="105" spans="1:10" ht="13.5" customHeight="1">
      <c r="A105" s="428"/>
      <c r="B105" s="399"/>
      <c r="C105" s="400"/>
      <c r="D105" s="396"/>
      <c r="E105" s="396"/>
      <c r="F105" s="418"/>
      <c r="G105" s="419"/>
      <c r="H105" s="197"/>
      <c r="I105" s="19"/>
      <c r="J105" s="32"/>
    </row>
    <row r="106" spans="1:10" ht="51" customHeight="1">
      <c r="A106" s="427" t="s">
        <v>39</v>
      </c>
      <c r="B106" s="396"/>
      <c r="C106" s="397" t="s">
        <v>36</v>
      </c>
      <c r="D106" s="396"/>
      <c r="E106" s="396"/>
      <c r="F106" s="418"/>
      <c r="G106" s="419"/>
      <c r="H106" s="197"/>
      <c r="I106" s="19"/>
      <c r="J106" s="32"/>
    </row>
    <row r="107" spans="1:10" ht="12.75" customHeight="1">
      <c r="A107" s="428"/>
      <c r="B107" s="399"/>
      <c r="C107" s="397" t="s">
        <v>33</v>
      </c>
      <c r="D107" s="396" t="s">
        <v>260</v>
      </c>
      <c r="E107" s="396">
        <v>14</v>
      </c>
      <c r="F107" s="980">
        <v>0</v>
      </c>
      <c r="G107" s="419">
        <f t="shared" si="1"/>
        <v>0</v>
      </c>
      <c r="H107" s="197"/>
      <c r="I107" s="19"/>
      <c r="J107" s="32"/>
    </row>
    <row r="108" spans="1:10" ht="14.25" customHeight="1">
      <c r="A108" s="428"/>
      <c r="B108" s="399"/>
      <c r="C108" s="397" t="s">
        <v>34</v>
      </c>
      <c r="D108" s="396" t="s">
        <v>260</v>
      </c>
      <c r="E108" s="396">
        <v>3</v>
      </c>
      <c r="F108" s="980">
        <v>0</v>
      </c>
      <c r="G108" s="419">
        <f t="shared" si="1"/>
        <v>0</v>
      </c>
      <c r="H108" s="197"/>
      <c r="I108" s="19"/>
      <c r="J108" s="32"/>
    </row>
    <row r="109" spans="1:10" ht="15" customHeight="1">
      <c r="A109" s="428"/>
      <c r="B109" s="399"/>
      <c r="C109" s="400"/>
      <c r="D109" s="396"/>
      <c r="E109" s="396"/>
      <c r="F109" s="418"/>
      <c r="G109" s="419"/>
      <c r="H109" s="197"/>
      <c r="I109" s="19"/>
      <c r="J109" s="32"/>
    </row>
    <row r="110" spans="1:10" ht="45" customHeight="1">
      <c r="A110" s="427" t="s">
        <v>40</v>
      </c>
      <c r="B110" s="396"/>
      <c r="C110" s="397" t="s">
        <v>41</v>
      </c>
      <c r="D110" s="396"/>
      <c r="E110" s="396"/>
      <c r="F110" s="418"/>
      <c r="G110" s="419"/>
      <c r="H110" s="197"/>
      <c r="I110" s="19"/>
      <c r="J110" s="32"/>
    </row>
    <row r="111" spans="1:10" ht="14.25" customHeight="1">
      <c r="A111" s="428"/>
      <c r="B111" s="399"/>
      <c r="C111" s="397" t="s">
        <v>34</v>
      </c>
      <c r="D111" s="396" t="s">
        <v>260</v>
      </c>
      <c r="E111" s="396">
        <v>38</v>
      </c>
      <c r="F111" s="980">
        <v>0</v>
      </c>
      <c r="G111" s="419">
        <f t="shared" si="1"/>
        <v>0</v>
      </c>
      <c r="H111" s="197"/>
      <c r="I111" s="19"/>
      <c r="J111" s="32"/>
    </row>
    <row r="112" spans="1:10" ht="14.25" customHeight="1">
      <c r="A112" s="428"/>
      <c r="B112" s="399"/>
      <c r="C112" s="400"/>
      <c r="D112" s="396"/>
      <c r="E112" s="396"/>
      <c r="F112" s="418"/>
      <c r="G112" s="419"/>
      <c r="H112" s="197"/>
      <c r="I112" s="19"/>
      <c r="J112" s="32"/>
    </row>
    <row r="113" spans="1:10" ht="80.25" customHeight="1">
      <c r="A113" s="427" t="s">
        <v>45</v>
      </c>
      <c r="B113" s="396"/>
      <c r="C113" s="401" t="s">
        <v>834</v>
      </c>
      <c r="D113" s="396"/>
      <c r="E113" s="396"/>
      <c r="F113" s="418"/>
      <c r="G113" s="419"/>
      <c r="H113" s="197"/>
      <c r="I113" s="19"/>
      <c r="J113" s="32"/>
    </row>
    <row r="114" spans="1:10" ht="14.25" customHeight="1">
      <c r="A114" s="427"/>
      <c r="B114" s="396"/>
      <c r="C114" s="397"/>
      <c r="D114" s="396" t="s">
        <v>260</v>
      </c>
      <c r="E114" s="396">
        <v>9</v>
      </c>
      <c r="F114" s="980">
        <v>0</v>
      </c>
      <c r="G114" s="419">
        <f t="shared" si="1"/>
        <v>0</v>
      </c>
      <c r="H114" s="197"/>
      <c r="I114" s="19"/>
      <c r="J114" s="32"/>
    </row>
    <row r="115" spans="1:10" ht="14.25" customHeight="1">
      <c r="A115" s="427"/>
      <c r="B115" s="396"/>
      <c r="C115" s="397"/>
      <c r="D115" s="396"/>
      <c r="E115" s="396"/>
      <c r="F115" s="418"/>
      <c r="G115" s="419"/>
      <c r="H115" s="197"/>
      <c r="I115" s="19"/>
      <c r="J115" s="32"/>
    </row>
    <row r="116" spans="1:10" ht="28.5" customHeight="1">
      <c r="A116" s="428" t="s">
        <v>46</v>
      </c>
      <c r="B116" s="399"/>
      <c r="C116" s="397" t="s">
        <v>52</v>
      </c>
      <c r="D116" s="396"/>
      <c r="E116" s="396"/>
      <c r="F116" s="418"/>
      <c r="G116" s="419"/>
      <c r="H116" s="46"/>
      <c r="I116" s="20"/>
      <c r="J116" s="32"/>
    </row>
    <row r="117" spans="1:10" ht="16.5" customHeight="1">
      <c r="A117" s="427"/>
      <c r="B117" s="396"/>
      <c r="C117" s="397"/>
      <c r="D117" s="396" t="s">
        <v>256</v>
      </c>
      <c r="E117" s="396">
        <v>80</v>
      </c>
      <c r="F117" s="980">
        <v>0</v>
      </c>
      <c r="G117" s="419">
        <f t="shared" si="1"/>
        <v>0</v>
      </c>
      <c r="H117" s="46"/>
      <c r="I117" s="20"/>
      <c r="J117" s="32"/>
    </row>
    <row r="118" spans="1:10" ht="12.75" customHeight="1">
      <c r="A118" s="427"/>
      <c r="B118" s="396"/>
      <c r="C118" s="397"/>
      <c r="D118" s="396"/>
      <c r="E118" s="396"/>
      <c r="F118" s="418"/>
      <c r="G118" s="419"/>
      <c r="H118" s="46"/>
      <c r="I118" s="20"/>
      <c r="J118" s="32"/>
    </row>
    <row r="119" spans="1:10" ht="41.25" customHeight="1">
      <c r="A119" s="427" t="s">
        <v>47</v>
      </c>
      <c r="B119" s="396"/>
      <c r="C119" s="397" t="s">
        <v>835</v>
      </c>
      <c r="D119" s="396"/>
      <c r="E119" s="396"/>
      <c r="F119" s="418"/>
      <c r="G119" s="419"/>
      <c r="H119" s="46"/>
      <c r="I119" s="20"/>
      <c r="J119" s="32"/>
    </row>
    <row r="120" spans="1:10" ht="15" customHeight="1">
      <c r="A120" s="427"/>
      <c r="B120" s="396"/>
      <c r="C120" s="397"/>
      <c r="D120" s="396" t="s">
        <v>689</v>
      </c>
      <c r="E120" s="396">
        <v>1</v>
      </c>
      <c r="F120" s="980">
        <v>0</v>
      </c>
      <c r="G120" s="419">
        <f t="shared" si="1"/>
        <v>0</v>
      </c>
      <c r="H120" s="46"/>
      <c r="I120" s="20"/>
      <c r="J120" s="32"/>
    </row>
    <row r="121" spans="1:10" ht="13.5" customHeight="1">
      <c r="A121" s="427"/>
      <c r="B121" s="396"/>
      <c r="C121" s="397"/>
      <c r="D121" s="396"/>
      <c r="E121" s="396"/>
      <c r="F121" s="418"/>
      <c r="G121" s="419"/>
      <c r="H121" s="46"/>
      <c r="I121" s="20"/>
      <c r="J121" s="32"/>
    </row>
    <row r="122" spans="1:10" ht="28.5" customHeight="1">
      <c r="A122" s="427" t="s">
        <v>48</v>
      </c>
      <c r="B122" s="396"/>
      <c r="C122" s="397" t="s">
        <v>42</v>
      </c>
      <c r="D122" s="396"/>
      <c r="E122" s="396"/>
      <c r="F122" s="418"/>
      <c r="G122" s="419"/>
      <c r="H122" s="46"/>
      <c r="I122" s="20"/>
      <c r="J122" s="32"/>
    </row>
    <row r="123" spans="1:10" ht="27" customHeight="1">
      <c r="A123" s="427"/>
      <c r="B123" s="396"/>
      <c r="C123" s="397"/>
      <c r="D123" s="396" t="s">
        <v>563</v>
      </c>
      <c r="E123" s="396">
        <v>616</v>
      </c>
      <c r="F123" s="980">
        <v>0</v>
      </c>
      <c r="G123" s="419">
        <f t="shared" si="1"/>
        <v>0</v>
      </c>
      <c r="H123" s="46"/>
      <c r="I123" s="20"/>
      <c r="J123" s="32"/>
    </row>
    <row r="124" spans="1:10" ht="15" customHeight="1">
      <c r="A124" s="427"/>
      <c r="B124" s="396"/>
      <c r="C124" s="397"/>
      <c r="D124" s="396"/>
      <c r="E124" s="396"/>
      <c r="F124" s="418"/>
      <c r="G124" s="419"/>
      <c r="H124" s="46"/>
      <c r="I124" s="20"/>
      <c r="J124" s="32"/>
    </row>
    <row r="125" spans="1:10" ht="44.25" customHeight="1">
      <c r="A125" s="427" t="s">
        <v>49</v>
      </c>
      <c r="B125" s="396"/>
      <c r="C125" s="397" t="s">
        <v>43</v>
      </c>
      <c r="D125" s="396"/>
      <c r="E125" s="396"/>
      <c r="F125" s="418"/>
      <c r="G125" s="419"/>
      <c r="H125" s="46"/>
      <c r="I125" s="20"/>
      <c r="J125" s="32"/>
    </row>
    <row r="126" spans="1:10" ht="27" customHeight="1">
      <c r="A126" s="427"/>
      <c r="B126" s="396"/>
      <c r="C126" s="397"/>
      <c r="D126" s="396" t="s">
        <v>563</v>
      </c>
      <c r="E126" s="396">
        <v>616</v>
      </c>
      <c r="F126" s="980">
        <v>0</v>
      </c>
      <c r="G126" s="419">
        <f t="shared" si="1"/>
        <v>0</v>
      </c>
      <c r="H126" s="46"/>
      <c r="I126" s="20"/>
      <c r="J126" s="32"/>
    </row>
    <row r="127" spans="1:10" ht="14.25" customHeight="1">
      <c r="A127" s="427"/>
      <c r="B127" s="396"/>
      <c r="C127" s="397"/>
      <c r="D127" s="396"/>
      <c r="E127" s="396"/>
      <c r="F127" s="418"/>
      <c r="G127" s="419"/>
      <c r="H127" s="46"/>
      <c r="I127" s="20"/>
      <c r="J127" s="32"/>
    </row>
    <row r="128" spans="1:10" ht="41.25" customHeight="1">
      <c r="A128" s="427" t="s">
        <v>50</v>
      </c>
      <c r="B128" s="396"/>
      <c r="C128" s="397" t="s">
        <v>836</v>
      </c>
      <c r="D128" s="396"/>
      <c r="E128" s="396"/>
      <c r="F128" s="418"/>
      <c r="G128" s="419"/>
      <c r="H128" s="46"/>
      <c r="I128" s="20"/>
      <c r="J128" s="32"/>
    </row>
    <row r="129" spans="1:10" ht="27" customHeight="1">
      <c r="A129" s="427"/>
      <c r="B129" s="396"/>
      <c r="C129" s="397"/>
      <c r="D129" s="396" t="s">
        <v>689</v>
      </c>
      <c r="E129" s="396">
        <v>2</v>
      </c>
      <c r="F129" s="980">
        <v>0</v>
      </c>
      <c r="G129" s="419">
        <f t="shared" si="1"/>
        <v>0</v>
      </c>
      <c r="H129" s="46"/>
      <c r="I129" s="20"/>
      <c r="J129" s="32"/>
    </row>
    <row r="130" spans="1:10" ht="13.5" customHeight="1">
      <c r="A130" s="427"/>
      <c r="B130" s="396"/>
      <c r="C130" s="397"/>
      <c r="D130" s="396"/>
      <c r="E130" s="396"/>
      <c r="F130" s="418"/>
      <c r="G130" s="419"/>
      <c r="H130" s="46"/>
      <c r="I130" s="20"/>
      <c r="J130" s="32"/>
    </row>
    <row r="131" spans="1:10" ht="41.25" customHeight="1">
      <c r="A131" s="427" t="s">
        <v>51</v>
      </c>
      <c r="B131" s="396"/>
      <c r="C131" s="397" t="s">
        <v>44</v>
      </c>
      <c r="D131" s="396"/>
      <c r="E131" s="396"/>
      <c r="F131" s="418"/>
      <c r="G131" s="419"/>
      <c r="H131" s="46"/>
      <c r="I131" s="20"/>
      <c r="J131" s="32"/>
    </row>
    <row r="132" spans="1:10" ht="15" customHeight="1">
      <c r="A132" s="427"/>
      <c r="B132" s="396"/>
      <c r="C132" s="397"/>
      <c r="D132" s="396" t="s">
        <v>689</v>
      </c>
      <c r="E132" s="396">
        <v>1</v>
      </c>
      <c r="F132" s="980">
        <v>0</v>
      </c>
      <c r="G132" s="419">
        <f>E132*F132</f>
        <v>0</v>
      </c>
      <c r="H132" s="46"/>
      <c r="I132" s="20"/>
      <c r="J132" s="32"/>
    </row>
    <row r="133" spans="1:10" ht="15" customHeight="1">
      <c r="A133" s="19"/>
      <c r="B133" s="2"/>
      <c r="C133" s="45"/>
      <c r="D133" s="366"/>
      <c r="E133" s="366"/>
      <c r="F133" s="100"/>
      <c r="G133" s="18"/>
      <c r="H133" s="46"/>
      <c r="I133" s="20"/>
      <c r="J133" s="32"/>
    </row>
    <row r="134" spans="1:10" ht="15" customHeight="1">
      <c r="A134" s="19"/>
      <c r="B134" s="2"/>
      <c r="C134" s="361"/>
      <c r="D134" s="368"/>
      <c r="E134" s="409"/>
      <c r="F134" s="100"/>
      <c r="G134" s="18"/>
      <c r="H134" s="46"/>
      <c r="I134" s="20"/>
      <c r="J134" s="32"/>
    </row>
    <row r="135" spans="1:10" ht="20.25" customHeight="1">
      <c r="A135" s="179" t="s">
        <v>184</v>
      </c>
      <c r="B135" s="180"/>
      <c r="C135" s="363" t="s">
        <v>54</v>
      </c>
      <c r="D135" s="410"/>
      <c r="E135" s="411"/>
      <c r="F135" s="181"/>
      <c r="G135" s="371">
        <f>SUM(G10:G134)</f>
        <v>0</v>
      </c>
      <c r="H135" s="46"/>
      <c r="I135" s="20"/>
      <c r="J135" s="32"/>
    </row>
    <row r="136" spans="1:10" ht="27" customHeight="1">
      <c r="H136" s="46"/>
      <c r="I136" s="20"/>
      <c r="J136" s="32"/>
    </row>
    <row r="137" spans="1:10" ht="65.25" customHeight="1">
      <c r="A137" s="44"/>
      <c r="B137" s="39"/>
      <c r="C137" s="163"/>
      <c r="D137" s="68"/>
      <c r="E137" s="382"/>
      <c r="F137" s="32"/>
      <c r="G137" s="32"/>
      <c r="H137" s="46"/>
      <c r="I137" s="20"/>
      <c r="J137" s="32"/>
    </row>
    <row r="138" spans="1:10" ht="12.75" customHeight="1">
      <c r="A138" s="44"/>
      <c r="B138" s="39"/>
      <c r="C138" s="196"/>
      <c r="D138" s="68"/>
      <c r="E138" s="414"/>
      <c r="F138" s="32"/>
      <c r="G138" s="32"/>
      <c r="H138" s="46"/>
      <c r="I138" s="20"/>
      <c r="J138" s="32"/>
    </row>
    <row r="139" spans="1:10" ht="13.5" customHeight="1">
      <c r="D139" s="68"/>
      <c r="E139" s="414"/>
      <c r="F139" s="32"/>
      <c r="G139" s="32"/>
      <c r="H139" s="46"/>
      <c r="I139" s="20"/>
      <c r="J139" s="32"/>
    </row>
    <row r="140" spans="1:10" ht="0.75" customHeight="1">
      <c r="A140" s="57"/>
      <c r="D140" s="415"/>
      <c r="E140" s="414"/>
      <c r="F140" s="23"/>
      <c r="G140" s="23"/>
      <c r="H140" s="46"/>
      <c r="I140" s="20"/>
      <c r="J140" s="32"/>
    </row>
    <row r="141" spans="1:10" ht="13.5" customHeight="1">
      <c r="A141" s="57"/>
      <c r="B141" s="58"/>
      <c r="C141" s="37"/>
      <c r="D141" s="415"/>
      <c r="E141" s="414"/>
      <c r="F141" s="23"/>
      <c r="G141" s="32"/>
      <c r="J141" s="1"/>
    </row>
    <row r="142" spans="1:10" ht="40.5" customHeight="1">
      <c r="A142" s="57"/>
      <c r="B142" s="40"/>
      <c r="C142" s="160"/>
      <c r="D142" s="169"/>
      <c r="E142" s="416"/>
      <c r="F142" s="42"/>
      <c r="G142" s="142"/>
      <c r="J142" s="1"/>
    </row>
    <row r="143" spans="1:10" ht="65.25" customHeight="1">
      <c r="A143" s="44"/>
      <c r="B143" s="39"/>
      <c r="C143" s="163"/>
      <c r="D143" s="68"/>
      <c r="E143" s="382"/>
      <c r="F143" s="32"/>
      <c r="G143" s="32"/>
      <c r="J143" s="1"/>
    </row>
    <row r="144" spans="1:10" ht="14.25" customHeight="1">
      <c r="A144" s="44"/>
      <c r="B144" s="39"/>
      <c r="C144" s="196"/>
      <c r="D144" s="68"/>
      <c r="E144" s="414"/>
      <c r="F144" s="32"/>
      <c r="G144" s="32"/>
      <c r="J144" s="1"/>
    </row>
    <row r="145" spans="1:10" ht="12.75" customHeight="1">
      <c r="D145" s="68"/>
      <c r="E145" s="414"/>
      <c r="F145" s="32"/>
      <c r="G145" s="32"/>
      <c r="J145" s="1"/>
    </row>
    <row r="146" spans="1:10" ht="13.5" customHeight="1">
      <c r="A146" s="55"/>
      <c r="B146" s="58"/>
      <c r="C146" s="176"/>
      <c r="D146" s="415"/>
      <c r="E146" s="414"/>
      <c r="F146" s="23"/>
      <c r="G146" s="23"/>
      <c r="J146" s="1"/>
    </row>
    <row r="147" spans="1:10" ht="26.25" customHeight="1">
      <c r="A147" s="57"/>
      <c r="B147" s="40"/>
      <c r="C147" s="160"/>
      <c r="D147" s="169"/>
      <c r="E147" s="416"/>
      <c r="F147" s="42"/>
      <c r="G147" s="142"/>
      <c r="J147" s="1"/>
    </row>
    <row r="148" spans="1:10" ht="66" customHeight="1">
      <c r="A148" s="44"/>
      <c r="B148" s="39"/>
      <c r="C148" s="163"/>
      <c r="D148" s="68"/>
      <c r="E148" s="382"/>
      <c r="F148" s="32"/>
      <c r="G148" s="32"/>
      <c r="J148" s="1"/>
    </row>
    <row r="149" spans="1:10" ht="14.25" customHeight="1">
      <c r="A149" s="44"/>
      <c r="B149" s="39"/>
      <c r="C149" s="196"/>
      <c r="D149" s="68"/>
      <c r="E149" s="414"/>
      <c r="F149" s="32"/>
      <c r="G149" s="32"/>
      <c r="J149" s="1"/>
    </row>
    <row r="150" spans="1:10" ht="14.25" customHeight="1">
      <c r="D150" s="68"/>
      <c r="E150" s="414"/>
      <c r="F150" s="32"/>
      <c r="G150" s="32"/>
      <c r="J150" s="1"/>
    </row>
    <row r="151" spans="1:10">
      <c r="A151" s="60"/>
      <c r="B151" s="2"/>
      <c r="C151" s="139"/>
      <c r="D151" s="68"/>
      <c r="E151" s="414"/>
      <c r="F151" s="32"/>
      <c r="G151" s="32"/>
      <c r="J151" s="1"/>
    </row>
    <row r="152" spans="1:10" ht="53.25" customHeight="1">
      <c r="A152" s="57"/>
      <c r="B152" s="40"/>
      <c r="C152" s="160"/>
      <c r="D152" s="169"/>
      <c r="E152" s="416"/>
      <c r="F152" s="42"/>
      <c r="G152" s="142"/>
      <c r="J152" s="1"/>
    </row>
    <row r="153" spans="1:10" ht="27.75" customHeight="1">
      <c r="C153" s="45"/>
      <c r="J153" s="1"/>
    </row>
    <row r="154" spans="1:10" ht="41.25" customHeight="1">
      <c r="A154" s="44"/>
      <c r="B154" s="39"/>
      <c r="C154" s="45"/>
      <c r="D154" s="68"/>
      <c r="E154" s="382"/>
      <c r="F154" s="32"/>
      <c r="G154" s="32"/>
      <c r="J154" s="1"/>
    </row>
    <row r="155" spans="1:10" ht="27" customHeight="1">
      <c r="A155" s="57"/>
      <c r="C155" s="45"/>
      <c r="D155" s="415"/>
      <c r="E155" s="414"/>
      <c r="F155" s="23"/>
      <c r="J155" s="1"/>
    </row>
    <row r="156" spans="1:10" ht="66" customHeight="1">
      <c r="A156" s="44"/>
      <c r="B156" s="39"/>
      <c r="C156" s="45"/>
      <c r="D156" s="53"/>
      <c r="E156" s="403"/>
      <c r="F156" s="32"/>
      <c r="G156" s="32"/>
      <c r="J156" s="1"/>
    </row>
    <row r="157" spans="1:10">
      <c r="A157" s="47"/>
      <c r="B157" s="39"/>
      <c r="C157" s="45"/>
      <c r="D157" s="53"/>
      <c r="E157" s="403"/>
      <c r="F157" s="32"/>
      <c r="G157" s="32"/>
      <c r="J157" s="1"/>
    </row>
    <row r="158" spans="1:10">
      <c r="A158" s="44"/>
      <c r="B158" s="39"/>
      <c r="C158" s="134"/>
      <c r="D158" s="68"/>
      <c r="E158" s="414"/>
      <c r="F158" s="32"/>
      <c r="G158" s="32"/>
      <c r="J158" s="1"/>
    </row>
    <row r="159" spans="1:10" ht="14.25" customHeight="1">
      <c r="A159" s="44"/>
      <c r="B159" s="39"/>
      <c r="C159" s="152"/>
      <c r="D159" s="225"/>
      <c r="E159" s="382"/>
      <c r="F159" s="178"/>
      <c r="G159" s="178"/>
      <c r="J159" s="1"/>
    </row>
    <row r="160" spans="1:10">
      <c r="A160" s="57"/>
      <c r="B160" s="40"/>
      <c r="C160" s="160"/>
      <c r="D160" s="169"/>
      <c r="E160" s="416"/>
      <c r="F160" s="42"/>
      <c r="G160" s="142"/>
      <c r="J160" s="1"/>
    </row>
    <row r="161" spans="1:10" ht="25.5" customHeight="1">
      <c r="C161" s="45"/>
      <c r="J161" s="1"/>
    </row>
    <row r="162" spans="1:10">
      <c r="A162" s="44"/>
      <c r="B162" s="39"/>
      <c r="C162" s="45"/>
      <c r="D162" s="68"/>
      <c r="E162" s="382"/>
      <c r="F162" s="32"/>
      <c r="G162" s="32"/>
      <c r="J162" s="1"/>
    </row>
    <row r="163" spans="1:10" ht="26.25" customHeight="1">
      <c r="A163" s="57"/>
      <c r="C163" s="45"/>
      <c r="D163" s="415"/>
      <c r="E163" s="414"/>
      <c r="F163" s="23"/>
      <c r="J163" s="1"/>
    </row>
    <row r="164" spans="1:10">
      <c r="A164" s="44"/>
      <c r="B164" s="39"/>
      <c r="C164" s="45"/>
      <c r="D164" s="53"/>
      <c r="E164" s="403"/>
      <c r="F164" s="32"/>
      <c r="G164" s="32"/>
      <c r="J164" s="1"/>
    </row>
    <row r="165" spans="1:10" ht="17.25" customHeight="1">
      <c r="A165" s="47"/>
      <c r="B165" s="39"/>
      <c r="C165" s="45"/>
      <c r="D165" s="53"/>
      <c r="E165" s="403"/>
      <c r="F165" s="32"/>
      <c r="G165" s="32"/>
      <c r="J165" s="1"/>
    </row>
    <row r="166" spans="1:10">
      <c r="A166" s="44"/>
      <c r="B166" s="39"/>
      <c r="C166" s="134"/>
      <c r="D166" s="68"/>
      <c r="E166" s="414"/>
      <c r="F166" s="32"/>
      <c r="G166" s="32"/>
      <c r="J166" s="1"/>
    </row>
    <row r="167" spans="1:10" ht="12.75" customHeight="1">
      <c r="C167" s="1"/>
      <c r="D167" s="68"/>
      <c r="E167" s="68"/>
      <c r="F167" s="1"/>
      <c r="J167" s="1"/>
    </row>
    <row r="168" spans="1:10">
      <c r="A168" s="57"/>
      <c r="B168" s="40"/>
      <c r="C168" s="160"/>
      <c r="D168" s="169"/>
      <c r="E168" s="416"/>
      <c r="F168" s="42"/>
      <c r="G168" s="142"/>
      <c r="J168" s="1"/>
    </row>
    <row r="169" spans="1:10" ht="28.5" customHeight="1">
      <c r="C169" s="45"/>
      <c r="J169" s="1"/>
    </row>
    <row r="170" spans="1:10">
      <c r="A170" s="44"/>
      <c r="B170" s="39"/>
      <c r="C170" s="45"/>
      <c r="D170" s="68"/>
      <c r="E170" s="382"/>
      <c r="F170" s="32"/>
      <c r="G170" s="32"/>
      <c r="J170" s="1"/>
    </row>
    <row r="171" spans="1:10" ht="27" customHeight="1">
      <c r="A171" s="57"/>
      <c r="C171" s="45"/>
      <c r="D171" s="415"/>
      <c r="E171" s="414"/>
      <c r="F171" s="23"/>
      <c r="J171" s="1"/>
    </row>
    <row r="172" spans="1:10" ht="67.5" customHeight="1">
      <c r="A172" s="44"/>
      <c r="B172" s="39"/>
      <c r="C172" s="45"/>
      <c r="D172" s="53"/>
      <c r="E172" s="403"/>
      <c r="F172" s="32"/>
      <c r="G172" s="32"/>
      <c r="J172" s="1"/>
    </row>
    <row r="173" spans="1:10" ht="12.75" customHeight="1">
      <c r="A173" s="47"/>
      <c r="B173" s="39"/>
      <c r="C173" s="45"/>
      <c r="D173" s="53"/>
      <c r="E173" s="403"/>
      <c r="F173" s="32"/>
      <c r="G173" s="32"/>
      <c r="J173" s="1"/>
    </row>
    <row r="174" spans="1:10" ht="14.25" customHeight="1">
      <c r="A174" s="44"/>
      <c r="B174" s="39"/>
      <c r="C174" s="134"/>
      <c r="D174" s="68"/>
      <c r="E174" s="414"/>
      <c r="F174" s="32"/>
      <c r="G174" s="32"/>
      <c r="J174" s="1"/>
    </row>
    <row r="175" spans="1:10">
      <c r="J175" s="1"/>
    </row>
    <row r="176" spans="1:10">
      <c r="A176" s="57"/>
      <c r="B176" s="40"/>
      <c r="C176" s="160"/>
      <c r="D176" s="169"/>
      <c r="E176" s="416"/>
      <c r="F176" s="42"/>
      <c r="G176" s="142"/>
      <c r="J176" s="1"/>
    </row>
    <row r="177" spans="1:10" ht="27.75" customHeight="1">
      <c r="C177" s="45"/>
      <c r="J177" s="1"/>
    </row>
    <row r="178" spans="1:10" ht="26.25" customHeight="1">
      <c r="C178" s="45"/>
      <c r="D178" s="68"/>
      <c r="E178" s="382"/>
      <c r="F178" s="32"/>
      <c r="G178" s="32"/>
      <c r="J178" s="1"/>
    </row>
    <row r="179" spans="1:10">
      <c r="C179" s="45"/>
      <c r="D179" s="415"/>
      <c r="E179" s="414"/>
      <c r="F179" s="23"/>
      <c r="J179" s="1"/>
    </row>
    <row r="180" spans="1:10" ht="69.75" customHeight="1">
      <c r="A180" s="57"/>
      <c r="B180" s="40"/>
      <c r="C180" s="45"/>
      <c r="D180" s="53"/>
      <c r="E180" s="403"/>
      <c r="F180" s="32"/>
      <c r="G180" s="32"/>
      <c r="J180" s="1"/>
    </row>
    <row r="181" spans="1:10">
      <c r="C181" s="45"/>
      <c r="D181" s="53"/>
      <c r="E181" s="403"/>
      <c r="F181" s="32"/>
      <c r="G181" s="32"/>
      <c r="J181" s="1"/>
    </row>
    <row r="182" spans="1:10" ht="12.75" customHeight="1">
      <c r="C182" s="134"/>
      <c r="D182" s="68"/>
      <c r="E182" s="414"/>
      <c r="F182" s="32"/>
      <c r="G182" s="32"/>
      <c r="J182" s="1"/>
    </row>
    <row r="183" spans="1:10" ht="13.5" customHeight="1">
      <c r="C183" s="30"/>
      <c r="D183" s="68"/>
      <c r="E183" s="68"/>
      <c r="F183" s="1"/>
      <c r="J183" s="1"/>
    </row>
    <row r="184" spans="1:10" ht="15" customHeight="1">
      <c r="J184" s="1"/>
    </row>
    <row r="185" spans="1:10">
      <c r="C185" s="30"/>
      <c r="D185" s="68"/>
      <c r="E185" s="68"/>
      <c r="F185" s="1"/>
      <c r="J185" s="1"/>
    </row>
    <row r="186" spans="1:10" ht="13.5" customHeight="1">
      <c r="C186" s="30"/>
      <c r="D186" s="68"/>
      <c r="E186" s="68"/>
      <c r="F186" s="1"/>
      <c r="J186" s="1"/>
    </row>
    <row r="187" spans="1:10">
      <c r="C187" s="30"/>
      <c r="D187" s="68"/>
      <c r="E187" s="68"/>
      <c r="F187" s="1"/>
      <c r="J187" s="1"/>
    </row>
    <row r="188" spans="1:10">
      <c r="C188" s="30"/>
      <c r="D188" s="68"/>
      <c r="E188" s="68"/>
      <c r="F188" s="1"/>
      <c r="J188" s="1"/>
    </row>
    <row r="189" spans="1:10">
      <c r="C189" s="30"/>
      <c r="D189" s="68"/>
      <c r="E189" s="68"/>
      <c r="F189" s="1"/>
      <c r="J189" s="1"/>
    </row>
    <row r="190" spans="1:10" ht="13.5" customHeight="1">
      <c r="C190" s="30"/>
      <c r="D190" s="68"/>
      <c r="E190" s="68"/>
      <c r="F190" s="1"/>
      <c r="J190" s="1"/>
    </row>
    <row r="191" spans="1:10" ht="15.75" customHeight="1">
      <c r="J191" s="1"/>
    </row>
    <row r="192" spans="1:10" ht="14.25" customHeight="1">
      <c r="C192" s="30"/>
      <c r="D192" s="68"/>
      <c r="E192" s="68"/>
      <c r="F192" s="1"/>
      <c r="J192" s="1"/>
    </row>
    <row r="193" spans="3:10" ht="14.25" customHeight="1">
      <c r="C193" s="30"/>
      <c r="D193" s="68"/>
      <c r="E193" s="68"/>
      <c r="F193" s="1"/>
      <c r="J193" s="1"/>
    </row>
    <row r="194" spans="3:10" ht="15" customHeight="1">
      <c r="C194" s="30"/>
      <c r="D194" s="68"/>
      <c r="E194" s="68"/>
      <c r="F194" s="1"/>
      <c r="J194" s="1"/>
    </row>
    <row r="195" spans="3:10" ht="15" customHeight="1">
      <c r="C195" s="30"/>
      <c r="D195" s="68"/>
      <c r="E195" s="68"/>
      <c r="F195" s="1"/>
      <c r="J195" s="1"/>
    </row>
    <row r="196" spans="3:10" ht="15" customHeight="1">
      <c r="C196" s="30"/>
      <c r="D196" s="68"/>
      <c r="E196" s="68"/>
      <c r="F196" s="1"/>
      <c r="J196" s="1"/>
    </row>
    <row r="197" spans="3:10" ht="13.5" customHeight="1">
      <c r="C197" s="30"/>
      <c r="D197" s="68"/>
      <c r="E197" s="68"/>
      <c r="F197" s="1"/>
      <c r="J197" s="1"/>
    </row>
    <row r="198" spans="3:10" ht="78.75" customHeight="1">
      <c r="C198" s="30"/>
      <c r="D198" s="68"/>
      <c r="E198" s="68"/>
      <c r="F198" s="1"/>
      <c r="J198" s="1"/>
    </row>
    <row r="199" spans="3:10" ht="24" customHeight="1">
      <c r="C199" s="30"/>
      <c r="D199" s="68"/>
      <c r="E199" s="68"/>
      <c r="F199" s="1"/>
      <c r="J199" s="1"/>
    </row>
    <row r="200" spans="3:10" ht="15" customHeight="1">
      <c r="C200" s="30"/>
      <c r="D200" s="68"/>
      <c r="E200" s="68"/>
      <c r="F200" s="1"/>
      <c r="J200" s="1"/>
    </row>
    <row r="201" spans="3:10" ht="213" customHeight="1">
      <c r="C201" s="30"/>
      <c r="D201" s="68"/>
      <c r="E201" s="68"/>
      <c r="F201" s="1"/>
      <c r="J201" s="1"/>
    </row>
    <row r="202" spans="3:10">
      <c r="C202" s="30"/>
      <c r="D202" s="68"/>
      <c r="E202" s="68"/>
      <c r="F202" s="1"/>
      <c r="J202" s="1"/>
    </row>
    <row r="203" spans="3:10">
      <c r="C203" s="30"/>
      <c r="D203" s="68"/>
      <c r="E203" s="68"/>
      <c r="F203" s="1"/>
      <c r="J203" s="1"/>
    </row>
    <row r="204" spans="3:10" ht="140.25" customHeight="1">
      <c r="C204" s="30"/>
      <c r="D204" s="68"/>
      <c r="E204" s="68"/>
      <c r="F204" s="1"/>
      <c r="J204" s="1"/>
    </row>
    <row r="205" spans="3:10" ht="82.5" customHeight="1">
      <c r="C205" s="30"/>
      <c r="D205" s="68"/>
      <c r="E205" s="68"/>
      <c r="F205" s="1"/>
      <c r="J205" s="1"/>
    </row>
    <row r="206" spans="3:10">
      <c r="C206" s="30"/>
      <c r="D206" s="68"/>
      <c r="E206" s="68"/>
      <c r="F206" s="1"/>
      <c r="J206" s="1"/>
    </row>
    <row r="207" spans="3:10">
      <c r="C207" s="30"/>
      <c r="D207" s="68"/>
      <c r="E207" s="68"/>
      <c r="F207" s="1"/>
      <c r="J207" s="1"/>
    </row>
    <row r="208" spans="3:10" ht="53.25" customHeight="1">
      <c r="C208" s="30"/>
      <c r="D208" s="68"/>
      <c r="E208" s="68"/>
      <c r="F208" s="1"/>
      <c r="J208" s="1"/>
    </row>
    <row r="209" spans="3:10">
      <c r="C209" s="30"/>
      <c r="D209" s="68"/>
      <c r="E209" s="68"/>
      <c r="F209" s="1"/>
      <c r="J209" s="1"/>
    </row>
    <row r="210" spans="3:10">
      <c r="C210" s="30"/>
      <c r="D210" s="68"/>
      <c r="E210" s="68"/>
      <c r="F210" s="1"/>
      <c r="J210" s="1"/>
    </row>
    <row r="211" spans="3:10">
      <c r="C211" s="30"/>
      <c r="D211" s="68"/>
      <c r="E211" s="68"/>
      <c r="F211" s="1"/>
      <c r="J211" s="1"/>
    </row>
    <row r="212" spans="3:10">
      <c r="C212" s="30"/>
      <c r="D212" s="68"/>
      <c r="E212" s="68"/>
      <c r="F212" s="1"/>
      <c r="J212" s="1"/>
    </row>
    <row r="213" spans="3:10" ht="13.5" customHeight="1">
      <c r="C213" s="30"/>
      <c r="D213" s="68"/>
      <c r="E213" s="68"/>
      <c r="F213" s="1"/>
      <c r="J213" s="1"/>
    </row>
    <row r="214" spans="3:10" ht="12.75" customHeight="1">
      <c r="C214" s="30"/>
      <c r="D214" s="68"/>
      <c r="E214" s="68"/>
      <c r="F214" s="1"/>
      <c r="J214" s="1"/>
    </row>
    <row r="215" spans="3:10" ht="15" customHeight="1">
      <c r="C215" s="30"/>
      <c r="D215" s="68"/>
      <c r="E215" s="68"/>
      <c r="F215" s="1"/>
      <c r="J215" s="1"/>
    </row>
    <row r="216" spans="3:10">
      <c r="C216" s="30"/>
      <c r="D216" s="68"/>
      <c r="E216" s="68"/>
      <c r="F216" s="1"/>
      <c r="J216" s="1"/>
    </row>
    <row r="217" spans="3:10" ht="12" customHeight="1">
      <c r="C217" s="30"/>
      <c r="D217" s="68"/>
      <c r="E217" s="68"/>
      <c r="F217" s="1"/>
      <c r="J217" s="1"/>
    </row>
    <row r="218" spans="3:10">
      <c r="C218" s="30"/>
      <c r="D218" s="68"/>
      <c r="E218" s="68"/>
      <c r="F218" s="1"/>
      <c r="J218" s="1"/>
    </row>
    <row r="219" spans="3:10">
      <c r="C219" s="30"/>
      <c r="D219" s="68"/>
      <c r="E219" s="68"/>
      <c r="F219" s="1"/>
      <c r="J219" s="1"/>
    </row>
    <row r="220" spans="3:10" ht="37.5" customHeight="1">
      <c r="C220" s="30"/>
      <c r="D220" s="68"/>
      <c r="E220" s="68"/>
      <c r="F220" s="1"/>
      <c r="J220" s="1"/>
    </row>
    <row r="221" spans="3:10" ht="12.75" customHeight="1">
      <c r="C221" s="30"/>
      <c r="D221" s="68"/>
      <c r="E221" s="68"/>
      <c r="F221" s="1"/>
      <c r="J221" s="1"/>
    </row>
    <row r="222" spans="3:10">
      <c r="C222" s="30"/>
      <c r="D222" s="68"/>
      <c r="E222" s="68"/>
      <c r="F222" s="1"/>
      <c r="J222" s="1"/>
    </row>
    <row r="223" spans="3:10" ht="13.5" customHeight="1">
      <c r="C223" s="30"/>
      <c r="D223" s="68"/>
      <c r="E223" s="68"/>
      <c r="F223" s="1"/>
      <c r="J223" s="1"/>
    </row>
    <row r="224" spans="3:10" ht="90" customHeight="1">
      <c r="C224" s="30"/>
      <c r="D224" s="68"/>
      <c r="E224" s="68"/>
      <c r="F224" s="1"/>
      <c r="J224" s="1"/>
    </row>
    <row r="225" spans="3:10">
      <c r="C225" s="30"/>
      <c r="D225" s="68"/>
      <c r="E225" s="68"/>
      <c r="F225" s="1"/>
      <c r="J225" s="1"/>
    </row>
    <row r="226" spans="3:10">
      <c r="C226" s="30"/>
      <c r="D226" s="68"/>
      <c r="E226" s="68"/>
      <c r="F226" s="1"/>
      <c r="J226" s="1"/>
    </row>
    <row r="227" spans="3:10" ht="15.75" customHeight="1">
      <c r="C227" s="30"/>
      <c r="D227" s="68"/>
      <c r="E227" s="68"/>
      <c r="F227" s="1"/>
      <c r="J227" s="1"/>
    </row>
    <row r="228" spans="3:10">
      <c r="C228" s="30"/>
      <c r="D228" s="68"/>
      <c r="E228" s="68"/>
      <c r="F228" s="1"/>
      <c r="J228" s="1"/>
    </row>
    <row r="229" spans="3:10">
      <c r="C229" s="30"/>
      <c r="D229" s="68"/>
      <c r="E229" s="68"/>
      <c r="F229" s="1"/>
      <c r="J229" s="1"/>
    </row>
    <row r="230" spans="3:10">
      <c r="C230" s="30"/>
      <c r="D230" s="68"/>
      <c r="E230" s="68"/>
      <c r="F230" s="1"/>
      <c r="J230" s="1"/>
    </row>
    <row r="231" spans="3:10" ht="14.25" customHeight="1">
      <c r="C231" s="30"/>
      <c r="D231" s="68"/>
      <c r="E231" s="68"/>
      <c r="F231" s="1"/>
      <c r="J231" s="1"/>
    </row>
    <row r="232" spans="3:10" ht="66.75" customHeight="1">
      <c r="C232" s="30"/>
      <c r="D232" s="68"/>
      <c r="E232" s="68"/>
      <c r="F232" s="1"/>
      <c r="J232" s="1"/>
    </row>
    <row r="233" spans="3:10">
      <c r="C233" s="30"/>
      <c r="D233" s="68"/>
      <c r="E233" s="68"/>
      <c r="F233" s="1"/>
      <c r="J233" s="1"/>
    </row>
    <row r="234" spans="3:10">
      <c r="C234" s="30"/>
      <c r="D234" s="68"/>
      <c r="E234" s="68"/>
      <c r="F234" s="1"/>
      <c r="J234" s="1"/>
    </row>
    <row r="235" spans="3:10">
      <c r="C235" s="30"/>
      <c r="D235" s="68"/>
      <c r="E235" s="68"/>
      <c r="F235" s="1"/>
      <c r="J235" s="1"/>
    </row>
    <row r="236" spans="3:10" ht="66" customHeight="1">
      <c r="C236" s="30"/>
      <c r="D236" s="68"/>
      <c r="E236" s="68"/>
      <c r="F236" s="1"/>
      <c r="J236" s="1"/>
    </row>
    <row r="237" spans="3:10">
      <c r="C237" s="30"/>
      <c r="D237" s="68"/>
      <c r="E237" s="68"/>
      <c r="F237" s="1"/>
      <c r="J237" s="1"/>
    </row>
    <row r="238" spans="3:10">
      <c r="C238" s="30"/>
      <c r="D238" s="68"/>
      <c r="E238" s="68"/>
      <c r="F238" s="1"/>
      <c r="J238" s="1"/>
    </row>
    <row r="239" spans="3:10">
      <c r="C239" s="30"/>
      <c r="D239" s="68"/>
      <c r="E239" s="68"/>
      <c r="F239" s="1"/>
      <c r="J239" s="1"/>
    </row>
    <row r="240" spans="3:10">
      <c r="C240" s="30"/>
      <c r="D240" s="68"/>
      <c r="E240" s="68"/>
      <c r="F240" s="1"/>
      <c r="J240" s="1"/>
    </row>
    <row r="241" spans="3:10">
      <c r="C241" s="30"/>
      <c r="D241" s="68"/>
      <c r="E241" s="68"/>
      <c r="F241" s="1"/>
      <c r="J241" s="1"/>
    </row>
    <row r="242" spans="3:10">
      <c r="C242" s="30"/>
      <c r="D242" s="68"/>
      <c r="E242" s="68"/>
      <c r="F242" s="1"/>
      <c r="J242" s="1"/>
    </row>
    <row r="243" spans="3:10">
      <c r="C243" s="30"/>
      <c r="D243" s="68"/>
      <c r="E243" s="68"/>
      <c r="F243" s="1"/>
      <c r="J243" s="1"/>
    </row>
    <row r="244" spans="3:10">
      <c r="C244" s="30"/>
      <c r="D244" s="68"/>
      <c r="E244" s="68"/>
      <c r="F244" s="1"/>
      <c r="J244" s="1"/>
    </row>
    <row r="245" spans="3:10">
      <c r="C245" s="30"/>
      <c r="D245" s="68"/>
      <c r="E245" s="68"/>
      <c r="F245" s="1"/>
      <c r="J245" s="1"/>
    </row>
    <row r="246" spans="3:10">
      <c r="C246" s="30"/>
      <c r="D246" s="68"/>
      <c r="E246" s="68"/>
      <c r="F246" s="1"/>
      <c r="J246" s="1"/>
    </row>
    <row r="247" spans="3:10">
      <c r="C247" s="30"/>
      <c r="D247" s="68"/>
      <c r="E247" s="68"/>
      <c r="F247" s="1"/>
      <c r="J247" s="1"/>
    </row>
    <row r="248" spans="3:10">
      <c r="C248" s="30"/>
      <c r="D248" s="68"/>
      <c r="E248" s="68"/>
      <c r="F248" s="1"/>
      <c r="J248" s="1"/>
    </row>
    <row r="249" spans="3:10">
      <c r="C249" s="30"/>
      <c r="D249" s="68"/>
      <c r="E249" s="68"/>
      <c r="F249" s="1"/>
      <c r="J249" s="1"/>
    </row>
    <row r="250" spans="3:10">
      <c r="C250" s="30"/>
      <c r="D250" s="68"/>
      <c r="E250" s="68"/>
      <c r="F250" s="1"/>
      <c r="J250" s="1"/>
    </row>
    <row r="251" spans="3:10">
      <c r="C251" s="30"/>
      <c r="D251" s="68"/>
      <c r="E251" s="68"/>
      <c r="F251" s="1"/>
      <c r="J251" s="1"/>
    </row>
    <row r="252" spans="3:10">
      <c r="C252" s="30"/>
      <c r="D252" s="68"/>
      <c r="E252" s="68"/>
      <c r="F252" s="1"/>
      <c r="J252" s="1"/>
    </row>
    <row r="253" spans="3:10">
      <c r="C253" s="30"/>
      <c r="D253" s="68"/>
      <c r="E253" s="68"/>
      <c r="F253" s="1"/>
      <c r="J253" s="1"/>
    </row>
    <row r="254" spans="3:10">
      <c r="C254" s="30"/>
      <c r="D254" s="68"/>
      <c r="E254" s="68"/>
      <c r="F254" s="1"/>
      <c r="J254" s="1"/>
    </row>
    <row r="255" spans="3:10">
      <c r="C255" s="30"/>
      <c r="D255" s="68"/>
      <c r="E255" s="68"/>
      <c r="F255" s="1"/>
      <c r="J255" s="1"/>
    </row>
    <row r="256" spans="3:10">
      <c r="C256" s="30"/>
      <c r="D256" s="68"/>
      <c r="E256" s="68"/>
      <c r="F256" s="1"/>
      <c r="J256" s="1"/>
    </row>
    <row r="257" spans="3:10">
      <c r="C257" s="30"/>
      <c r="D257" s="68"/>
      <c r="E257" s="68"/>
      <c r="F257" s="1"/>
      <c r="J257" s="1"/>
    </row>
    <row r="258" spans="3:10">
      <c r="C258" s="30"/>
      <c r="D258" s="68"/>
      <c r="E258" s="68"/>
      <c r="F258" s="1"/>
      <c r="J258" s="1"/>
    </row>
    <row r="259" spans="3:10">
      <c r="C259" s="30"/>
      <c r="D259" s="68"/>
      <c r="E259" s="68"/>
      <c r="F259" s="1"/>
      <c r="J259" s="1"/>
    </row>
    <row r="260" spans="3:10" ht="37.5" customHeight="1">
      <c r="C260" s="30"/>
      <c r="D260" s="68"/>
      <c r="E260" s="68"/>
      <c r="F260" s="1"/>
      <c r="J260" s="1"/>
    </row>
    <row r="261" spans="3:10">
      <c r="C261" s="30"/>
      <c r="D261" s="68"/>
      <c r="E261" s="68"/>
      <c r="F261" s="1"/>
      <c r="J261" s="1"/>
    </row>
    <row r="262" spans="3:10">
      <c r="C262" s="30"/>
      <c r="D262" s="68"/>
      <c r="E262" s="68"/>
      <c r="F262" s="1"/>
      <c r="J262" s="1"/>
    </row>
    <row r="263" spans="3:10">
      <c r="C263" s="30"/>
      <c r="D263" s="68"/>
      <c r="E263" s="68"/>
      <c r="F263" s="1"/>
      <c r="J263" s="1"/>
    </row>
    <row r="264" spans="3:10">
      <c r="C264" s="30"/>
      <c r="D264" s="68"/>
      <c r="E264" s="68"/>
      <c r="F264" s="1"/>
      <c r="J264" s="1"/>
    </row>
    <row r="265" spans="3:10">
      <c r="C265" s="30"/>
      <c r="D265" s="68"/>
      <c r="E265" s="68"/>
      <c r="F265" s="1"/>
      <c r="J265" s="1"/>
    </row>
    <row r="266" spans="3:10">
      <c r="C266" s="30"/>
      <c r="D266" s="68"/>
      <c r="E266" s="68"/>
      <c r="F266" s="1"/>
      <c r="J266" s="1"/>
    </row>
    <row r="267" spans="3:10">
      <c r="C267" s="30"/>
      <c r="D267" s="68"/>
      <c r="E267" s="68"/>
      <c r="F267" s="1"/>
      <c r="J267" s="1"/>
    </row>
    <row r="268" spans="3:10" ht="40.5" customHeight="1">
      <c r="C268" s="30"/>
      <c r="D268" s="68"/>
      <c r="E268" s="68"/>
      <c r="F268" s="1"/>
      <c r="J268" s="1"/>
    </row>
    <row r="269" spans="3:10">
      <c r="C269" s="30"/>
      <c r="D269" s="68"/>
      <c r="E269" s="68"/>
      <c r="F269" s="1"/>
      <c r="J269" s="1"/>
    </row>
    <row r="270" spans="3:10">
      <c r="C270" s="30"/>
      <c r="D270" s="68"/>
      <c r="E270" s="68"/>
      <c r="F270" s="1"/>
      <c r="J270" s="1"/>
    </row>
    <row r="271" spans="3:10">
      <c r="C271" s="30"/>
      <c r="D271" s="68"/>
      <c r="E271" s="68"/>
      <c r="F271" s="1"/>
      <c r="J271" s="1"/>
    </row>
    <row r="272" spans="3:10" ht="53.25" customHeight="1">
      <c r="C272" s="30"/>
      <c r="D272" s="68"/>
      <c r="E272" s="68"/>
      <c r="F272" s="1"/>
      <c r="J272" s="1"/>
    </row>
    <row r="273" spans="3:10">
      <c r="C273" s="30"/>
      <c r="D273" s="68"/>
      <c r="E273" s="68"/>
      <c r="F273" s="1"/>
      <c r="J273" s="1"/>
    </row>
    <row r="274" spans="3:10">
      <c r="C274" s="30"/>
      <c r="D274" s="68"/>
      <c r="E274" s="68"/>
      <c r="F274" s="1"/>
      <c r="J274" s="1"/>
    </row>
    <row r="275" spans="3:10" ht="15" customHeight="1">
      <c r="C275" s="30"/>
      <c r="D275" s="68"/>
      <c r="E275" s="68"/>
      <c r="F275" s="1"/>
      <c r="J275" s="1"/>
    </row>
    <row r="276" spans="3:10">
      <c r="C276" s="30"/>
      <c r="D276" s="68"/>
      <c r="E276" s="68"/>
      <c r="F276" s="1"/>
      <c r="J276" s="1"/>
    </row>
    <row r="277" spans="3:10">
      <c r="C277" s="30"/>
      <c r="D277" s="68"/>
      <c r="E277" s="68"/>
      <c r="F277" s="1"/>
      <c r="J277" s="1"/>
    </row>
    <row r="278" spans="3:10" ht="14.25" customHeight="1">
      <c r="C278" s="30"/>
      <c r="D278" s="68"/>
      <c r="E278" s="68"/>
      <c r="F278" s="1"/>
      <c r="J278" s="1"/>
    </row>
    <row r="279" spans="3:10">
      <c r="C279" s="30"/>
      <c r="D279" s="68"/>
      <c r="E279" s="68"/>
      <c r="F279" s="1"/>
      <c r="J279" s="1"/>
    </row>
    <row r="280" spans="3:10">
      <c r="C280" s="30"/>
      <c r="D280" s="68"/>
      <c r="E280" s="68"/>
      <c r="F280" s="1"/>
      <c r="J280" s="1"/>
    </row>
    <row r="281" spans="3:10">
      <c r="C281" s="30"/>
      <c r="D281" s="68"/>
      <c r="E281" s="68"/>
      <c r="F281" s="1"/>
      <c r="J281" s="1"/>
    </row>
    <row r="282" spans="3:10">
      <c r="C282" s="30"/>
      <c r="D282" s="68"/>
      <c r="E282" s="68"/>
      <c r="F282" s="1"/>
      <c r="J282" s="1"/>
    </row>
    <row r="283" spans="3:10">
      <c r="C283" s="30"/>
      <c r="D283" s="68"/>
      <c r="E283" s="68"/>
      <c r="F283" s="1"/>
      <c r="J283" s="1"/>
    </row>
    <row r="284" spans="3:10">
      <c r="C284" s="30"/>
      <c r="D284" s="68"/>
      <c r="E284" s="68"/>
      <c r="F284" s="1"/>
      <c r="J284" s="1"/>
    </row>
    <row r="285" spans="3:10">
      <c r="C285" s="30"/>
      <c r="D285" s="68"/>
      <c r="E285" s="68"/>
      <c r="F285" s="1"/>
      <c r="J285" s="1"/>
    </row>
    <row r="286" spans="3:10">
      <c r="C286" s="30"/>
      <c r="D286" s="68"/>
      <c r="E286" s="68"/>
      <c r="F286" s="1"/>
      <c r="J286" s="1"/>
    </row>
    <row r="287" spans="3:10">
      <c r="C287" s="30"/>
      <c r="D287" s="68"/>
      <c r="E287" s="68"/>
      <c r="F287" s="1"/>
      <c r="J287" s="1"/>
    </row>
    <row r="288" spans="3:10" ht="12.75" customHeight="1">
      <c r="C288" s="30"/>
      <c r="D288" s="68"/>
      <c r="E288" s="68"/>
      <c r="F288" s="1"/>
      <c r="J288" s="1"/>
    </row>
    <row r="289" spans="3:10">
      <c r="C289" s="30"/>
      <c r="D289" s="68"/>
      <c r="E289" s="68"/>
      <c r="F289" s="1"/>
      <c r="J289" s="1"/>
    </row>
    <row r="290" spans="3:10" ht="14.25" customHeight="1">
      <c r="C290" s="30"/>
      <c r="D290" s="68"/>
      <c r="E290" s="68"/>
      <c r="F290" s="1"/>
      <c r="J290" s="1"/>
    </row>
    <row r="291" spans="3:10">
      <c r="C291" s="30"/>
      <c r="D291" s="68"/>
      <c r="E291" s="68"/>
      <c r="F291" s="1"/>
      <c r="J291" s="1"/>
    </row>
    <row r="292" spans="3:10" ht="51" customHeight="1">
      <c r="C292" s="30"/>
      <c r="D292" s="68"/>
      <c r="E292" s="68"/>
      <c r="F292" s="1"/>
      <c r="J292" s="1"/>
    </row>
    <row r="293" spans="3:10" ht="12.75" customHeight="1">
      <c r="C293" s="30"/>
      <c r="D293" s="68"/>
      <c r="E293" s="68"/>
      <c r="F293" s="1"/>
      <c r="J293" s="1"/>
    </row>
    <row r="294" spans="3:10">
      <c r="C294" s="30"/>
      <c r="D294" s="68"/>
      <c r="E294" s="68"/>
      <c r="F294" s="1"/>
      <c r="J294" s="1"/>
    </row>
    <row r="295" spans="3:10">
      <c r="C295" s="30"/>
      <c r="D295" s="68"/>
      <c r="E295" s="68"/>
      <c r="F295" s="1"/>
      <c r="J295" s="1"/>
    </row>
    <row r="296" spans="3:10">
      <c r="C296" s="30"/>
      <c r="D296" s="68"/>
      <c r="E296" s="68"/>
      <c r="F296" s="1"/>
      <c r="J296" s="1"/>
    </row>
    <row r="297" spans="3:10">
      <c r="C297" s="30"/>
      <c r="D297" s="68"/>
      <c r="E297" s="68"/>
      <c r="F297" s="1"/>
      <c r="J297" s="1"/>
    </row>
    <row r="298" spans="3:10">
      <c r="C298" s="30"/>
      <c r="D298" s="68"/>
      <c r="E298" s="68"/>
      <c r="F298" s="1"/>
      <c r="J298" s="1"/>
    </row>
    <row r="299" spans="3:10">
      <c r="C299" s="30"/>
      <c r="D299" s="68"/>
      <c r="E299" s="68"/>
      <c r="F299" s="1"/>
      <c r="J299" s="1"/>
    </row>
    <row r="300" spans="3:10">
      <c r="C300" s="30"/>
      <c r="D300" s="68"/>
      <c r="E300" s="68"/>
      <c r="F300" s="1"/>
      <c r="J300" s="1"/>
    </row>
    <row r="301" spans="3:10">
      <c r="C301" s="30"/>
      <c r="D301" s="68"/>
      <c r="E301" s="68"/>
      <c r="F301" s="1"/>
      <c r="J301" s="1"/>
    </row>
    <row r="302" spans="3:10" ht="15" customHeight="1">
      <c r="C302" s="30"/>
      <c r="D302" s="68"/>
      <c r="E302" s="68"/>
      <c r="F302" s="1"/>
      <c r="J302" s="1"/>
    </row>
    <row r="303" spans="3:10">
      <c r="C303" s="30"/>
      <c r="D303" s="68"/>
      <c r="E303" s="68"/>
      <c r="F303" s="1"/>
      <c r="J303" s="1"/>
    </row>
    <row r="304" spans="3:10" ht="147.75" customHeight="1">
      <c r="C304" s="30"/>
      <c r="D304" s="68"/>
      <c r="E304" s="68"/>
      <c r="F304" s="1"/>
      <c r="J304" s="1"/>
    </row>
    <row r="305" spans="3:10" ht="82.5" customHeight="1">
      <c r="C305" s="30"/>
      <c r="D305" s="68"/>
      <c r="E305" s="68"/>
      <c r="F305" s="1"/>
      <c r="J305" s="1"/>
    </row>
    <row r="306" spans="3:10" ht="12.75" customHeight="1">
      <c r="C306" s="30"/>
      <c r="D306" s="68"/>
      <c r="E306" s="68"/>
      <c r="F306" s="1"/>
      <c r="J306" s="1"/>
    </row>
    <row r="307" spans="3:10" ht="106.5" customHeight="1">
      <c r="C307" s="30"/>
      <c r="D307" s="68"/>
      <c r="E307" s="68"/>
      <c r="F307" s="1"/>
      <c r="J307" s="1"/>
    </row>
    <row r="308" spans="3:10" ht="227.25" customHeight="1">
      <c r="C308" s="30"/>
      <c r="D308" s="68"/>
      <c r="E308" s="68"/>
      <c r="F308" s="1"/>
      <c r="J308" s="1"/>
    </row>
    <row r="309" spans="3:10" ht="135" customHeight="1">
      <c r="C309" s="30"/>
      <c r="D309" s="68"/>
      <c r="E309" s="68"/>
      <c r="F309" s="1"/>
      <c r="J309" s="1"/>
    </row>
    <row r="310" spans="3:10" ht="81" customHeight="1">
      <c r="C310" s="30"/>
      <c r="D310" s="68"/>
      <c r="E310" s="68"/>
      <c r="F310" s="1"/>
      <c r="J310" s="1"/>
    </row>
    <row r="311" spans="3:10" ht="14.25" customHeight="1">
      <c r="C311" s="30"/>
      <c r="D311" s="68"/>
      <c r="E311" s="68"/>
      <c r="F311" s="1"/>
      <c r="J311" s="1"/>
    </row>
    <row r="312" spans="3:10" ht="13.5" customHeight="1">
      <c r="C312" s="30"/>
      <c r="D312" s="68"/>
      <c r="E312" s="68"/>
      <c r="F312" s="1"/>
      <c r="J312" s="1"/>
    </row>
    <row r="313" spans="3:10" ht="39" customHeight="1">
      <c r="C313" s="30"/>
      <c r="D313" s="68"/>
      <c r="E313" s="68"/>
      <c r="F313" s="1"/>
      <c r="J313" s="1"/>
    </row>
    <row r="314" spans="3:10" ht="27" customHeight="1">
      <c r="C314" s="30"/>
      <c r="D314" s="68"/>
      <c r="E314" s="68"/>
      <c r="F314" s="1"/>
      <c r="J314" s="1"/>
    </row>
    <row r="315" spans="3:10">
      <c r="C315" s="30"/>
      <c r="D315" s="68"/>
      <c r="E315" s="68"/>
      <c r="F315" s="1"/>
      <c r="J315" s="1"/>
    </row>
    <row r="316" spans="3:10">
      <c r="C316" s="30"/>
      <c r="D316" s="68"/>
      <c r="E316" s="68"/>
      <c r="F316" s="1"/>
      <c r="J316" s="1"/>
    </row>
    <row r="317" spans="3:10">
      <c r="C317" s="30"/>
      <c r="D317" s="68"/>
      <c r="E317" s="68"/>
      <c r="F317" s="1"/>
      <c r="J317" s="1"/>
    </row>
    <row r="318" spans="3:10">
      <c r="C318" s="30"/>
      <c r="D318" s="68"/>
      <c r="E318" s="68"/>
      <c r="F318" s="1"/>
      <c r="J318" s="1"/>
    </row>
    <row r="319" spans="3:10">
      <c r="C319" s="30"/>
      <c r="D319" s="68"/>
      <c r="E319" s="68"/>
      <c r="F319" s="1"/>
      <c r="J319" s="1"/>
    </row>
    <row r="320" spans="3:10">
      <c r="C320" s="30"/>
      <c r="D320" s="68"/>
      <c r="E320" s="68"/>
      <c r="F320" s="1"/>
      <c r="J320" s="1"/>
    </row>
    <row r="321" spans="3:10">
      <c r="C321" s="30"/>
      <c r="D321" s="68"/>
      <c r="E321" s="68"/>
      <c r="F321" s="1"/>
      <c r="J321" s="1"/>
    </row>
    <row r="322" spans="3:10">
      <c r="C322" s="30"/>
      <c r="D322" s="68"/>
      <c r="E322" s="68"/>
      <c r="F322" s="1"/>
      <c r="J322" s="1"/>
    </row>
    <row r="323" spans="3:10" ht="12.75" customHeight="1">
      <c r="C323" s="30"/>
      <c r="D323" s="68"/>
      <c r="E323" s="68"/>
      <c r="F323" s="1"/>
      <c r="J323" s="1"/>
    </row>
    <row r="324" spans="3:10">
      <c r="C324" s="30"/>
      <c r="D324" s="68"/>
      <c r="E324" s="68"/>
      <c r="F324" s="1"/>
      <c r="J324" s="1"/>
    </row>
    <row r="325" spans="3:10">
      <c r="C325" s="30"/>
      <c r="D325" s="68"/>
      <c r="E325" s="68"/>
      <c r="F325" s="1"/>
      <c r="J325" s="1"/>
    </row>
    <row r="326" spans="3:10" ht="156.75" customHeight="1">
      <c r="C326" s="30"/>
      <c r="D326" s="68"/>
      <c r="E326" s="68"/>
      <c r="F326" s="1"/>
      <c r="J326" s="1"/>
    </row>
    <row r="327" spans="3:10" ht="169.5" customHeight="1">
      <c r="C327" s="30"/>
      <c r="D327" s="68"/>
      <c r="E327" s="68"/>
      <c r="F327" s="1"/>
      <c r="J327" s="1"/>
    </row>
    <row r="328" spans="3:10" ht="12.75" customHeight="1">
      <c r="C328" s="30"/>
      <c r="D328" s="68"/>
      <c r="E328" s="68"/>
      <c r="F328" s="1"/>
      <c r="J328" s="1"/>
    </row>
    <row r="329" spans="3:10" ht="168.75" customHeight="1">
      <c r="C329" s="30"/>
      <c r="D329" s="68"/>
      <c r="E329" s="68"/>
      <c r="F329" s="1"/>
      <c r="J329" s="1"/>
    </row>
    <row r="330" spans="3:10" ht="113.25" customHeight="1">
      <c r="C330" s="30"/>
      <c r="D330" s="68"/>
      <c r="E330" s="68"/>
      <c r="F330" s="1"/>
      <c r="J330" s="1"/>
    </row>
    <row r="331" spans="3:10" ht="123.75" customHeight="1">
      <c r="C331" s="30"/>
      <c r="D331" s="68"/>
      <c r="E331" s="68"/>
      <c r="F331" s="1"/>
      <c r="J331" s="1"/>
    </row>
    <row r="332" spans="3:10" ht="191.25" customHeight="1">
      <c r="C332" s="30"/>
      <c r="D332" s="68"/>
      <c r="E332" s="68"/>
      <c r="F332" s="1"/>
      <c r="J332" s="1"/>
    </row>
    <row r="333" spans="3:10" ht="13.5" customHeight="1">
      <c r="C333" s="30"/>
      <c r="D333" s="68"/>
      <c r="E333" s="68"/>
      <c r="F333" s="1"/>
      <c r="J333" s="1"/>
    </row>
    <row r="334" spans="3:10" ht="28.5" customHeight="1">
      <c r="C334" s="30"/>
      <c r="D334" s="68"/>
      <c r="E334" s="68"/>
      <c r="F334" s="1"/>
      <c r="J334" s="1"/>
    </row>
    <row r="335" spans="3:10" ht="39" customHeight="1">
      <c r="C335" s="30"/>
      <c r="D335" s="68"/>
      <c r="E335" s="68"/>
      <c r="F335" s="1"/>
      <c r="J335" s="1"/>
    </row>
    <row r="336" spans="3:10">
      <c r="C336" s="30"/>
      <c r="D336" s="68"/>
      <c r="E336" s="68"/>
      <c r="F336" s="1"/>
      <c r="J336" s="1"/>
    </row>
    <row r="337" spans="3:10">
      <c r="C337" s="30"/>
      <c r="D337" s="68"/>
      <c r="E337" s="68"/>
      <c r="F337" s="1"/>
      <c r="J337" s="1"/>
    </row>
    <row r="338" spans="3:10">
      <c r="C338" s="30"/>
      <c r="D338" s="68"/>
      <c r="E338" s="68"/>
      <c r="F338" s="1"/>
      <c r="J338" s="1"/>
    </row>
    <row r="339" spans="3:10">
      <c r="C339" s="30"/>
      <c r="D339" s="68"/>
      <c r="E339" s="68"/>
      <c r="F339" s="1"/>
      <c r="J339" s="1"/>
    </row>
    <row r="340" spans="3:10">
      <c r="C340" s="30"/>
      <c r="D340" s="68"/>
      <c r="E340" s="68"/>
      <c r="F340" s="1"/>
      <c r="J340" s="1"/>
    </row>
    <row r="341" spans="3:10">
      <c r="C341" s="30"/>
      <c r="D341" s="68"/>
      <c r="E341" s="68"/>
      <c r="F341" s="1"/>
      <c r="J341" s="1"/>
    </row>
    <row r="342" spans="3:10">
      <c r="C342" s="30"/>
      <c r="D342" s="68"/>
      <c r="E342" s="68"/>
      <c r="F342" s="1"/>
      <c r="J342" s="1"/>
    </row>
    <row r="343" spans="3:10">
      <c r="C343" s="30"/>
      <c r="D343" s="68"/>
      <c r="E343" s="68"/>
      <c r="F343" s="1"/>
      <c r="J343" s="1"/>
    </row>
    <row r="344" spans="3:10">
      <c r="C344" s="30"/>
      <c r="D344" s="68"/>
      <c r="E344" s="68"/>
      <c r="F344" s="1"/>
      <c r="J344" s="1"/>
    </row>
    <row r="345" spans="3:10">
      <c r="C345" s="30"/>
      <c r="D345" s="68"/>
      <c r="E345" s="68"/>
      <c r="F345" s="1"/>
      <c r="J345" s="1"/>
    </row>
    <row r="346" spans="3:10">
      <c r="C346" s="30"/>
      <c r="D346" s="68"/>
      <c r="E346" s="68"/>
      <c r="F346" s="1"/>
      <c r="J346" s="1"/>
    </row>
    <row r="347" spans="3:10">
      <c r="C347" s="30"/>
      <c r="D347" s="68"/>
      <c r="E347" s="68"/>
      <c r="F347" s="1"/>
      <c r="J347" s="1"/>
    </row>
    <row r="348" spans="3:10">
      <c r="C348" s="30"/>
      <c r="D348" s="68"/>
      <c r="E348" s="68"/>
      <c r="F348" s="1"/>
      <c r="J348" s="1"/>
    </row>
    <row r="349" spans="3:10">
      <c r="C349" s="30"/>
      <c r="D349" s="68"/>
      <c r="E349" s="68"/>
      <c r="F349" s="1"/>
      <c r="J349" s="1"/>
    </row>
    <row r="350" spans="3:10">
      <c r="C350" s="30"/>
      <c r="D350" s="68"/>
      <c r="E350" s="68"/>
      <c r="F350" s="1"/>
      <c r="J350" s="1"/>
    </row>
    <row r="351" spans="3:10">
      <c r="C351" s="30"/>
      <c r="D351" s="68"/>
      <c r="E351" s="68"/>
      <c r="F351" s="1"/>
      <c r="J351" s="1"/>
    </row>
    <row r="352" spans="3:10">
      <c r="C352" s="30"/>
      <c r="D352" s="68"/>
      <c r="E352" s="68"/>
      <c r="F352" s="1"/>
      <c r="J352" s="1"/>
    </row>
    <row r="353" spans="3:10">
      <c r="C353" s="30"/>
      <c r="D353" s="68"/>
      <c r="E353" s="68"/>
      <c r="F353" s="1"/>
      <c r="J353" s="1"/>
    </row>
    <row r="354" spans="3:10">
      <c r="C354" s="30"/>
      <c r="D354" s="68"/>
      <c r="E354" s="68"/>
      <c r="F354" s="1"/>
      <c r="J354" s="1"/>
    </row>
    <row r="355" spans="3:10">
      <c r="C355" s="30"/>
      <c r="D355" s="68"/>
      <c r="E355" s="68"/>
      <c r="F355" s="1"/>
      <c r="J355" s="1"/>
    </row>
    <row r="356" spans="3:10">
      <c r="C356" s="30"/>
      <c r="D356" s="68"/>
      <c r="E356" s="68"/>
      <c r="F356" s="1"/>
      <c r="J356" s="1"/>
    </row>
    <row r="357" spans="3:10">
      <c r="C357" s="30"/>
      <c r="D357" s="68"/>
      <c r="E357" s="68"/>
      <c r="F357" s="1"/>
      <c r="J357" s="1"/>
    </row>
    <row r="358" spans="3:10" ht="13.5" customHeight="1">
      <c r="C358" s="30"/>
      <c r="D358" s="68"/>
      <c r="E358" s="68"/>
      <c r="F358" s="1"/>
      <c r="J358" s="1"/>
    </row>
    <row r="359" spans="3:10">
      <c r="C359" s="30"/>
      <c r="D359" s="68"/>
      <c r="E359" s="68"/>
      <c r="F359" s="1"/>
      <c r="J359" s="1"/>
    </row>
    <row r="360" spans="3:10">
      <c r="C360" s="30"/>
      <c r="D360" s="68"/>
      <c r="E360" s="68"/>
      <c r="F360" s="1"/>
      <c r="J360" s="1"/>
    </row>
    <row r="361" spans="3:10">
      <c r="C361" s="30"/>
      <c r="D361" s="68"/>
      <c r="E361" s="68"/>
      <c r="F361" s="1"/>
      <c r="J361" s="1"/>
    </row>
    <row r="362" spans="3:10">
      <c r="C362" s="30"/>
      <c r="D362" s="68"/>
      <c r="E362" s="68"/>
      <c r="F362" s="1"/>
      <c r="J362" s="1"/>
    </row>
    <row r="363" spans="3:10">
      <c r="C363" s="30"/>
      <c r="D363" s="68"/>
      <c r="E363" s="68"/>
      <c r="F363" s="1"/>
      <c r="J363" s="1"/>
    </row>
    <row r="364" spans="3:10">
      <c r="C364" s="30"/>
      <c r="D364" s="68"/>
      <c r="E364" s="68"/>
      <c r="F364" s="1"/>
      <c r="J364" s="1"/>
    </row>
    <row r="365" spans="3:10">
      <c r="C365" s="30"/>
      <c r="D365" s="68"/>
      <c r="E365" s="68"/>
      <c r="F365" s="1"/>
      <c r="J365" s="1"/>
    </row>
    <row r="366" spans="3:10">
      <c r="C366" s="30"/>
      <c r="D366" s="68"/>
      <c r="E366" s="68"/>
      <c r="F366" s="1"/>
      <c r="J366" s="1"/>
    </row>
    <row r="367" spans="3:10">
      <c r="C367" s="30"/>
      <c r="D367" s="68"/>
      <c r="E367" s="68"/>
      <c r="F367" s="1"/>
      <c r="J367" s="1"/>
    </row>
    <row r="368" spans="3:10">
      <c r="C368" s="30"/>
      <c r="D368" s="68"/>
      <c r="E368" s="68"/>
      <c r="F368" s="1"/>
      <c r="J368" s="1"/>
    </row>
    <row r="369" spans="3:10">
      <c r="C369" s="30"/>
      <c r="D369" s="68"/>
      <c r="E369" s="68"/>
      <c r="F369" s="1"/>
      <c r="J369" s="1"/>
    </row>
    <row r="370" spans="3:10">
      <c r="C370" s="30"/>
      <c r="D370" s="68"/>
      <c r="E370" s="68"/>
      <c r="F370" s="1"/>
      <c r="J370" s="1"/>
    </row>
    <row r="371" spans="3:10">
      <c r="C371" s="30"/>
      <c r="D371" s="68"/>
      <c r="E371" s="68"/>
      <c r="F371" s="1"/>
      <c r="J371" s="1"/>
    </row>
    <row r="372" spans="3:10">
      <c r="C372" s="30"/>
      <c r="D372" s="68"/>
      <c r="E372" s="68"/>
      <c r="F372" s="1"/>
      <c r="J372" s="1"/>
    </row>
    <row r="373" spans="3:10">
      <c r="C373" s="30"/>
      <c r="D373" s="68"/>
      <c r="E373" s="68"/>
      <c r="F373" s="1"/>
      <c r="J373" s="1"/>
    </row>
    <row r="374" spans="3:10">
      <c r="C374" s="30"/>
      <c r="D374" s="68"/>
      <c r="E374" s="68"/>
      <c r="F374" s="1"/>
      <c r="J374" s="1"/>
    </row>
    <row r="375" spans="3:10">
      <c r="C375" s="30"/>
      <c r="D375" s="68"/>
      <c r="E375" s="68"/>
      <c r="F375" s="1"/>
      <c r="J375" s="1"/>
    </row>
    <row r="376" spans="3:10">
      <c r="C376" s="30"/>
      <c r="D376" s="68"/>
      <c r="E376" s="68"/>
      <c r="F376" s="1"/>
      <c r="J376" s="1"/>
    </row>
    <row r="377" spans="3:10">
      <c r="C377" s="30"/>
      <c r="D377" s="68"/>
      <c r="E377" s="68"/>
      <c r="F377" s="1"/>
      <c r="J377" s="1"/>
    </row>
    <row r="378" spans="3:10">
      <c r="C378" s="30"/>
      <c r="D378" s="68"/>
      <c r="E378" s="68"/>
      <c r="F378" s="1"/>
      <c r="J378" s="1"/>
    </row>
    <row r="379" spans="3:10">
      <c r="C379" s="30"/>
      <c r="D379" s="68"/>
      <c r="E379" s="68"/>
      <c r="F379" s="1"/>
      <c r="J379" s="1"/>
    </row>
    <row r="380" spans="3:10">
      <c r="C380" s="30"/>
      <c r="D380" s="68"/>
      <c r="E380" s="68"/>
      <c r="F380" s="1"/>
      <c r="J380" s="1"/>
    </row>
    <row r="381" spans="3:10">
      <c r="C381" s="30"/>
      <c r="D381" s="68"/>
      <c r="E381" s="68"/>
      <c r="F381" s="1"/>
      <c r="J381" s="1"/>
    </row>
    <row r="382" spans="3:10">
      <c r="C382" s="30"/>
      <c r="D382" s="68"/>
      <c r="E382" s="68"/>
      <c r="F382" s="1"/>
      <c r="J382" s="1"/>
    </row>
    <row r="383" spans="3:10">
      <c r="C383" s="30"/>
      <c r="D383" s="68"/>
      <c r="E383" s="68"/>
      <c r="F383" s="1"/>
      <c r="J383" s="1"/>
    </row>
    <row r="384" spans="3:10">
      <c r="C384" s="30"/>
      <c r="D384" s="68"/>
      <c r="E384" s="68"/>
      <c r="F384" s="1"/>
      <c r="J384" s="1"/>
    </row>
    <row r="385" spans="3:10">
      <c r="C385" s="30"/>
      <c r="D385" s="68"/>
      <c r="E385" s="68"/>
      <c r="F385" s="1"/>
      <c r="J385" s="1"/>
    </row>
    <row r="386" spans="3:10">
      <c r="C386" s="30"/>
      <c r="D386" s="68"/>
      <c r="E386" s="68"/>
      <c r="F386" s="1"/>
      <c r="J386" s="1"/>
    </row>
    <row r="387" spans="3:10">
      <c r="C387" s="30"/>
      <c r="D387" s="68"/>
      <c r="E387" s="68"/>
      <c r="F387" s="1"/>
      <c r="J387" s="1"/>
    </row>
    <row r="388" spans="3:10">
      <c r="C388" s="30"/>
      <c r="D388" s="68"/>
      <c r="E388" s="68"/>
      <c r="F388" s="1"/>
      <c r="J388" s="1"/>
    </row>
    <row r="389" spans="3:10">
      <c r="C389" s="30"/>
      <c r="D389" s="68"/>
      <c r="E389" s="68"/>
      <c r="F389" s="1"/>
      <c r="J389" s="1"/>
    </row>
    <row r="390" spans="3:10">
      <c r="C390" s="30"/>
      <c r="D390" s="68"/>
      <c r="E390" s="68"/>
      <c r="F390" s="1"/>
      <c r="J390" s="1"/>
    </row>
    <row r="391" spans="3:10" ht="15" customHeight="1">
      <c r="C391" s="30"/>
      <c r="D391" s="68"/>
      <c r="E391" s="68"/>
      <c r="F391" s="1"/>
      <c r="J391" s="1"/>
    </row>
    <row r="392" spans="3:10">
      <c r="C392" s="30"/>
      <c r="D392" s="68"/>
      <c r="E392" s="68"/>
      <c r="F392" s="1"/>
      <c r="J392" s="1"/>
    </row>
    <row r="393" spans="3:10">
      <c r="C393" s="30"/>
      <c r="D393" s="68"/>
      <c r="E393" s="68"/>
      <c r="F393" s="1"/>
      <c r="J393" s="1"/>
    </row>
    <row r="394" spans="3:10">
      <c r="C394" s="30"/>
      <c r="D394" s="68"/>
      <c r="E394" s="68"/>
      <c r="F394" s="1"/>
      <c r="J394" s="1"/>
    </row>
    <row r="395" spans="3:10" ht="12.75" customHeight="1">
      <c r="C395" s="30"/>
      <c r="D395" s="68"/>
      <c r="E395" s="68"/>
      <c r="F395" s="1"/>
      <c r="J395" s="1"/>
    </row>
    <row r="396" spans="3:10" ht="12.75" customHeight="1">
      <c r="C396" s="30"/>
      <c r="D396" s="68"/>
      <c r="E396" s="68"/>
      <c r="F396" s="1"/>
      <c r="J396" s="1"/>
    </row>
    <row r="397" spans="3:10" ht="129" customHeight="1">
      <c r="C397" s="30"/>
      <c r="D397" s="68"/>
      <c r="E397" s="68"/>
      <c r="F397" s="1"/>
      <c r="J397" s="1"/>
    </row>
    <row r="398" spans="3:10" ht="180" customHeight="1">
      <c r="C398" s="30"/>
      <c r="D398" s="68"/>
      <c r="E398" s="68"/>
      <c r="F398" s="1"/>
      <c r="J398" s="1"/>
    </row>
    <row r="399" spans="3:10" ht="80.25" customHeight="1">
      <c r="C399" s="30"/>
      <c r="D399" s="68"/>
      <c r="E399" s="68"/>
      <c r="F399" s="1"/>
      <c r="J399" s="1"/>
    </row>
    <row r="400" spans="3:10" ht="103.5" customHeight="1">
      <c r="C400" s="30"/>
      <c r="D400" s="68"/>
      <c r="E400" s="68"/>
      <c r="F400" s="1"/>
      <c r="J400" s="1"/>
    </row>
    <row r="401" spans="3:10" ht="15" customHeight="1">
      <c r="C401" s="30"/>
      <c r="D401" s="68"/>
      <c r="E401" s="68"/>
      <c r="F401" s="1"/>
      <c r="J401" s="1"/>
    </row>
    <row r="402" spans="3:10">
      <c r="C402" s="30"/>
      <c r="D402" s="68"/>
      <c r="E402" s="68"/>
      <c r="F402" s="1"/>
      <c r="J402" s="1"/>
    </row>
    <row r="403" spans="3:10" ht="27" customHeight="1">
      <c r="C403" s="30"/>
      <c r="D403" s="68"/>
      <c r="E403" s="68"/>
      <c r="F403" s="1"/>
      <c r="J403" s="1"/>
    </row>
    <row r="404" spans="3:10" ht="13.5" customHeight="1">
      <c r="C404" s="30"/>
      <c r="D404" s="68"/>
      <c r="E404" s="68"/>
      <c r="F404" s="1"/>
      <c r="J404" s="1"/>
    </row>
    <row r="405" spans="3:10" ht="53.25" customHeight="1">
      <c r="C405" s="30"/>
      <c r="D405" s="68"/>
      <c r="E405" s="68"/>
      <c r="F405" s="1"/>
      <c r="J405" s="1"/>
    </row>
    <row r="406" spans="3:10" ht="12.75" customHeight="1">
      <c r="C406" s="30"/>
      <c r="D406" s="68"/>
      <c r="E406" s="68"/>
      <c r="F406" s="1"/>
      <c r="J406" s="1"/>
    </row>
    <row r="407" spans="3:10" ht="13.5" customHeight="1">
      <c r="C407" s="30"/>
      <c r="D407" s="68"/>
      <c r="E407" s="68"/>
      <c r="F407" s="1"/>
      <c r="J407" s="1"/>
    </row>
    <row r="408" spans="3:10">
      <c r="C408" s="30"/>
      <c r="D408" s="68"/>
      <c r="E408" s="68"/>
      <c r="F408" s="1"/>
      <c r="J408" s="1"/>
    </row>
    <row r="409" spans="3:10">
      <c r="C409" s="30"/>
      <c r="D409" s="68"/>
      <c r="E409" s="68"/>
      <c r="F409" s="1"/>
      <c r="J409" s="1"/>
    </row>
    <row r="410" spans="3:10" ht="27" customHeight="1">
      <c r="C410" s="30"/>
      <c r="D410" s="68"/>
      <c r="E410" s="68"/>
      <c r="F410" s="1"/>
      <c r="J410" s="1"/>
    </row>
    <row r="411" spans="3:10" ht="12.75" customHeight="1">
      <c r="C411" s="30"/>
      <c r="D411" s="68"/>
      <c r="E411" s="68"/>
      <c r="F411" s="1"/>
      <c r="J411" s="1"/>
    </row>
    <row r="412" spans="3:10" ht="12" customHeight="1">
      <c r="C412" s="30"/>
      <c r="D412" s="68"/>
      <c r="E412" s="68"/>
      <c r="F412" s="1"/>
      <c r="J412" s="1"/>
    </row>
    <row r="413" spans="3:10">
      <c r="C413" s="30"/>
      <c r="D413" s="68"/>
      <c r="E413" s="68"/>
      <c r="F413" s="1"/>
      <c r="J413" s="1"/>
    </row>
    <row r="414" spans="3:10" ht="13.5" customHeight="1">
      <c r="C414" s="30"/>
      <c r="D414" s="68"/>
      <c r="E414" s="68"/>
      <c r="F414" s="1"/>
      <c r="J414" s="1"/>
    </row>
    <row r="415" spans="3:10">
      <c r="C415" s="30"/>
      <c r="D415" s="68"/>
      <c r="E415" s="68"/>
      <c r="F415" s="1"/>
      <c r="J415" s="1"/>
    </row>
    <row r="416" spans="3:10" ht="15.75" customHeight="1">
      <c r="C416" s="30"/>
      <c r="D416" s="68"/>
      <c r="E416" s="68"/>
      <c r="F416" s="1"/>
      <c r="J416" s="1"/>
    </row>
    <row r="417" spans="3:10">
      <c r="C417" s="30"/>
      <c r="D417" s="68"/>
      <c r="E417" s="68"/>
      <c r="F417" s="1"/>
      <c r="J417" s="1"/>
    </row>
    <row r="418" spans="3:10">
      <c r="C418" s="30"/>
      <c r="D418" s="68"/>
      <c r="E418" s="68"/>
      <c r="F418" s="1"/>
      <c r="J418" s="1"/>
    </row>
    <row r="419" spans="3:10">
      <c r="C419" s="30"/>
      <c r="D419" s="68"/>
      <c r="E419" s="68"/>
      <c r="F419" s="1"/>
      <c r="J419" s="1"/>
    </row>
    <row r="420" spans="3:10" ht="14.25" customHeight="1">
      <c r="C420" s="30"/>
      <c r="D420" s="68"/>
      <c r="E420" s="68"/>
      <c r="F420" s="1"/>
      <c r="J420" s="1"/>
    </row>
    <row r="421" spans="3:10" ht="54" customHeight="1">
      <c r="C421" s="30"/>
      <c r="D421" s="68"/>
      <c r="E421" s="68"/>
      <c r="F421" s="1"/>
      <c r="J421" s="1"/>
    </row>
    <row r="422" spans="3:10">
      <c r="C422" s="30"/>
      <c r="D422" s="68"/>
      <c r="E422" s="68"/>
      <c r="F422" s="1"/>
      <c r="J422" s="1"/>
    </row>
    <row r="423" spans="3:10">
      <c r="C423" s="30"/>
      <c r="D423" s="68"/>
      <c r="E423" s="68"/>
      <c r="F423" s="1"/>
      <c r="J423" s="1"/>
    </row>
    <row r="424" spans="3:10" ht="15" customHeight="1">
      <c r="C424" s="30"/>
      <c r="D424" s="68"/>
      <c r="E424" s="68"/>
      <c r="F424" s="1"/>
      <c r="J424" s="1"/>
    </row>
    <row r="425" spans="3:10">
      <c r="C425" s="30"/>
      <c r="D425" s="68"/>
      <c r="E425" s="68"/>
      <c r="F425" s="1"/>
      <c r="J425" s="1"/>
    </row>
    <row r="426" spans="3:10">
      <c r="C426" s="30"/>
      <c r="D426" s="68"/>
      <c r="E426" s="68"/>
      <c r="F426" s="1"/>
      <c r="J426" s="1"/>
    </row>
    <row r="427" spans="3:10">
      <c r="C427" s="30"/>
      <c r="D427" s="68"/>
      <c r="E427" s="68"/>
      <c r="F427" s="1"/>
      <c r="J427" s="1"/>
    </row>
    <row r="428" spans="3:10" ht="27.75" customHeight="1">
      <c r="C428" s="30"/>
      <c r="D428" s="68"/>
      <c r="E428" s="68"/>
      <c r="F428" s="1"/>
      <c r="J428" s="1"/>
    </row>
    <row r="429" spans="3:10">
      <c r="C429" s="30"/>
      <c r="D429" s="68"/>
      <c r="E429" s="68"/>
      <c r="F429" s="1"/>
      <c r="J429" s="1"/>
    </row>
    <row r="430" spans="3:10">
      <c r="C430" s="30"/>
      <c r="D430" s="68"/>
      <c r="E430" s="68"/>
      <c r="F430" s="1"/>
      <c r="J430" s="1"/>
    </row>
    <row r="431" spans="3:10" ht="13.5" customHeight="1">
      <c r="C431" s="30"/>
      <c r="D431" s="68"/>
      <c r="E431" s="68"/>
      <c r="F431" s="1"/>
      <c r="J431" s="1"/>
    </row>
    <row r="432" spans="3:10">
      <c r="C432" s="30"/>
      <c r="D432" s="68"/>
      <c r="E432" s="68"/>
      <c r="F432" s="1"/>
      <c r="J432" s="1"/>
    </row>
    <row r="433" spans="3:10">
      <c r="C433" s="30"/>
      <c r="D433" s="68"/>
      <c r="E433" s="68"/>
      <c r="F433" s="1"/>
      <c r="J433" s="1"/>
    </row>
    <row r="434" spans="3:10">
      <c r="C434" s="30"/>
      <c r="D434" s="68"/>
      <c r="E434" s="68"/>
      <c r="F434" s="1"/>
      <c r="J434" s="1"/>
    </row>
    <row r="435" spans="3:10">
      <c r="C435" s="30"/>
      <c r="D435" s="68"/>
      <c r="E435" s="68"/>
      <c r="F435" s="1"/>
      <c r="J435" s="1"/>
    </row>
    <row r="436" spans="3:10" ht="12.75" customHeight="1">
      <c r="C436" s="30"/>
      <c r="D436" s="68"/>
      <c r="E436" s="68"/>
      <c r="F436" s="1"/>
      <c r="J436" s="1"/>
    </row>
    <row r="437" spans="3:10">
      <c r="C437" s="30"/>
      <c r="D437" s="68"/>
      <c r="E437" s="68"/>
      <c r="F437" s="1"/>
      <c r="J437" s="1"/>
    </row>
    <row r="438" spans="3:10">
      <c r="C438" s="30"/>
      <c r="D438" s="68"/>
      <c r="E438" s="68"/>
      <c r="F438" s="1"/>
      <c r="J438" s="1"/>
    </row>
    <row r="439" spans="3:10">
      <c r="C439" s="30"/>
      <c r="D439" s="68"/>
      <c r="E439" s="68"/>
      <c r="F439" s="1"/>
      <c r="J439" s="1"/>
    </row>
    <row r="440" spans="3:10">
      <c r="C440" s="30"/>
      <c r="D440" s="68"/>
      <c r="E440" s="68"/>
      <c r="F440" s="1"/>
      <c r="J440" s="1"/>
    </row>
    <row r="441" spans="3:10">
      <c r="C441" s="30"/>
      <c r="D441" s="68"/>
      <c r="E441" s="68"/>
      <c r="F441" s="1"/>
      <c r="J441" s="1"/>
    </row>
    <row r="442" spans="3:10">
      <c r="C442" s="30"/>
      <c r="D442" s="68"/>
      <c r="E442" s="68"/>
      <c r="F442" s="1"/>
      <c r="J442" s="1"/>
    </row>
    <row r="443" spans="3:10">
      <c r="C443" s="30"/>
      <c r="D443" s="68"/>
      <c r="E443" s="68"/>
      <c r="F443" s="1"/>
      <c r="J443" s="1"/>
    </row>
    <row r="444" spans="3:10" ht="15" customHeight="1">
      <c r="C444" s="30"/>
      <c r="D444" s="68"/>
      <c r="E444" s="68"/>
      <c r="F444" s="1"/>
      <c r="J444" s="1"/>
    </row>
    <row r="445" spans="3:10">
      <c r="C445" s="30"/>
      <c r="D445" s="68"/>
      <c r="E445" s="68"/>
      <c r="F445" s="1"/>
      <c r="J445" s="1"/>
    </row>
    <row r="446" spans="3:10">
      <c r="C446" s="30"/>
      <c r="D446" s="68"/>
      <c r="E446" s="68"/>
      <c r="F446" s="1"/>
      <c r="J446" s="1"/>
    </row>
    <row r="447" spans="3:10">
      <c r="C447" s="30"/>
      <c r="D447" s="68"/>
      <c r="E447" s="68"/>
      <c r="F447" s="1"/>
      <c r="J447" s="1"/>
    </row>
    <row r="448" spans="3:10">
      <c r="C448" s="30"/>
      <c r="D448" s="68"/>
      <c r="E448" s="68"/>
      <c r="F448" s="1"/>
      <c r="J448" s="1"/>
    </row>
    <row r="449" spans="3:10">
      <c r="C449" s="30"/>
      <c r="D449" s="68"/>
      <c r="E449" s="68"/>
      <c r="F449" s="1"/>
      <c r="J449" s="1"/>
    </row>
    <row r="450" spans="3:10">
      <c r="C450" s="30"/>
      <c r="D450" s="68"/>
      <c r="E450" s="68"/>
      <c r="F450" s="1"/>
      <c r="J450" s="1"/>
    </row>
    <row r="451" spans="3:10">
      <c r="C451" s="30"/>
      <c r="D451" s="68"/>
      <c r="E451" s="68"/>
      <c r="F451" s="1"/>
      <c r="J451" s="1"/>
    </row>
    <row r="452" spans="3:10">
      <c r="C452" s="30"/>
      <c r="D452" s="68"/>
      <c r="E452" s="68"/>
      <c r="F452" s="1"/>
      <c r="J452" s="1"/>
    </row>
    <row r="453" spans="3:10">
      <c r="C453" s="30"/>
      <c r="D453" s="68"/>
      <c r="E453" s="68"/>
      <c r="F453" s="1"/>
      <c r="J453" s="1"/>
    </row>
    <row r="454" spans="3:10">
      <c r="C454" s="30"/>
      <c r="D454" s="68"/>
      <c r="E454" s="68"/>
      <c r="F454" s="1"/>
      <c r="J454" s="1"/>
    </row>
    <row r="455" spans="3:10">
      <c r="C455" s="30"/>
      <c r="D455" s="68"/>
      <c r="E455" s="68"/>
      <c r="F455" s="1"/>
      <c r="J455" s="1"/>
    </row>
    <row r="456" spans="3:10">
      <c r="C456" s="30"/>
      <c r="D456" s="68"/>
      <c r="E456" s="68"/>
      <c r="F456" s="1"/>
      <c r="J456" s="1"/>
    </row>
    <row r="457" spans="3:10">
      <c r="C457" s="30"/>
      <c r="D457" s="68"/>
      <c r="E457" s="68"/>
      <c r="F457" s="1"/>
      <c r="J457" s="1"/>
    </row>
    <row r="458" spans="3:10">
      <c r="C458" s="30"/>
      <c r="D458" s="68"/>
      <c r="E458" s="68"/>
      <c r="F458" s="1"/>
      <c r="J458" s="1"/>
    </row>
    <row r="459" spans="3:10">
      <c r="C459" s="30"/>
      <c r="D459" s="68"/>
      <c r="E459" s="68"/>
      <c r="F459" s="1"/>
      <c r="J459" s="1"/>
    </row>
    <row r="460" spans="3:10">
      <c r="C460" s="30"/>
      <c r="D460" s="68"/>
      <c r="E460" s="68"/>
      <c r="F460" s="1"/>
      <c r="J460" s="1"/>
    </row>
    <row r="461" spans="3:10">
      <c r="C461" s="30"/>
      <c r="D461" s="68"/>
      <c r="E461" s="68"/>
      <c r="F461" s="1"/>
      <c r="J461" s="1"/>
    </row>
    <row r="462" spans="3:10">
      <c r="C462" s="30"/>
      <c r="D462" s="68"/>
      <c r="E462" s="68"/>
      <c r="F462" s="1"/>
      <c r="J462" s="1"/>
    </row>
    <row r="463" spans="3:10">
      <c r="C463" s="30"/>
      <c r="D463" s="68"/>
      <c r="E463" s="68"/>
      <c r="F463" s="1"/>
      <c r="J463" s="1"/>
    </row>
    <row r="464" spans="3:10">
      <c r="C464" s="30"/>
      <c r="D464" s="68"/>
      <c r="E464" s="68"/>
      <c r="F464" s="1"/>
      <c r="J464" s="1"/>
    </row>
    <row r="465" spans="3:10">
      <c r="C465" s="30"/>
      <c r="D465" s="68"/>
      <c r="E465" s="68"/>
      <c r="F465" s="1"/>
      <c r="J465" s="1"/>
    </row>
    <row r="466" spans="3:10">
      <c r="C466" s="30"/>
      <c r="D466" s="68"/>
      <c r="E466" s="68"/>
      <c r="F466" s="1"/>
      <c r="J466" s="1"/>
    </row>
    <row r="467" spans="3:10">
      <c r="C467" s="30"/>
      <c r="D467" s="68"/>
      <c r="E467" s="68"/>
      <c r="F467" s="1"/>
      <c r="J467" s="1"/>
    </row>
    <row r="468" spans="3:10">
      <c r="C468" s="30"/>
      <c r="D468" s="68"/>
      <c r="E468" s="68"/>
      <c r="F468" s="1"/>
      <c r="J468" s="1"/>
    </row>
    <row r="469" spans="3:10">
      <c r="C469" s="30"/>
      <c r="D469" s="68"/>
      <c r="E469" s="68"/>
      <c r="F469" s="1"/>
      <c r="J469" s="1"/>
    </row>
    <row r="470" spans="3:10">
      <c r="C470" s="30"/>
      <c r="D470" s="68"/>
      <c r="E470" s="68"/>
      <c r="F470" s="1"/>
      <c r="J470" s="1"/>
    </row>
    <row r="471" spans="3:10">
      <c r="C471" s="30"/>
      <c r="D471" s="68"/>
      <c r="E471" s="68"/>
      <c r="F471" s="1"/>
      <c r="J471" s="1"/>
    </row>
    <row r="472" spans="3:10">
      <c r="C472" s="30"/>
      <c r="D472" s="68"/>
      <c r="E472" s="68"/>
      <c r="F472" s="1"/>
      <c r="J472" s="1"/>
    </row>
    <row r="473" spans="3:10">
      <c r="C473" s="30"/>
      <c r="D473" s="68"/>
      <c r="E473" s="68"/>
      <c r="F473" s="1"/>
      <c r="J473" s="1"/>
    </row>
    <row r="474" spans="3:10">
      <c r="C474" s="30"/>
      <c r="D474" s="68"/>
      <c r="E474" s="68"/>
      <c r="F474" s="1"/>
      <c r="J474" s="1"/>
    </row>
    <row r="475" spans="3:10">
      <c r="C475" s="30"/>
      <c r="D475" s="68"/>
      <c r="E475" s="68"/>
      <c r="F475" s="1"/>
      <c r="J475" s="1"/>
    </row>
    <row r="476" spans="3:10">
      <c r="C476" s="30"/>
      <c r="D476" s="68"/>
      <c r="E476" s="68"/>
      <c r="F476" s="1"/>
      <c r="J476" s="1"/>
    </row>
    <row r="477" spans="3:10">
      <c r="C477" s="30"/>
      <c r="D477" s="68"/>
      <c r="E477" s="68"/>
      <c r="F477" s="1"/>
      <c r="J477" s="1"/>
    </row>
    <row r="478" spans="3:10">
      <c r="C478" s="30"/>
      <c r="D478" s="68"/>
      <c r="E478" s="68"/>
      <c r="F478" s="1"/>
      <c r="J478" s="1"/>
    </row>
    <row r="479" spans="3:10">
      <c r="C479" s="30"/>
      <c r="D479" s="68"/>
      <c r="E479" s="68"/>
      <c r="F479" s="1"/>
      <c r="J479" s="1"/>
    </row>
    <row r="480" spans="3:10">
      <c r="C480" s="30"/>
      <c r="D480" s="68"/>
      <c r="E480" s="68"/>
      <c r="F480" s="1"/>
      <c r="J480" s="1"/>
    </row>
    <row r="481" spans="3:10">
      <c r="C481" s="30"/>
      <c r="D481" s="68"/>
      <c r="E481" s="68"/>
      <c r="F481" s="1"/>
      <c r="J481" s="1"/>
    </row>
    <row r="482" spans="3:10">
      <c r="C482" s="30"/>
      <c r="D482" s="68"/>
      <c r="E482" s="68"/>
      <c r="F482" s="1"/>
      <c r="J482" s="1"/>
    </row>
    <row r="483" spans="3:10" ht="52.5" customHeight="1">
      <c r="C483" s="30"/>
      <c r="D483" s="68"/>
      <c r="E483" s="68"/>
      <c r="F483" s="1"/>
      <c r="J483" s="1"/>
    </row>
    <row r="484" spans="3:10">
      <c r="C484" s="30"/>
      <c r="D484" s="68"/>
      <c r="E484" s="68"/>
      <c r="F484" s="1"/>
      <c r="J484" s="1"/>
    </row>
    <row r="485" spans="3:10">
      <c r="C485" s="30"/>
      <c r="D485" s="68"/>
      <c r="E485" s="68"/>
      <c r="F485" s="1"/>
      <c r="J485" s="1"/>
    </row>
    <row r="486" spans="3:10">
      <c r="C486" s="30"/>
      <c r="D486" s="68"/>
      <c r="E486" s="68"/>
      <c r="F486" s="1"/>
      <c r="J486" s="1"/>
    </row>
    <row r="487" spans="3:10">
      <c r="C487" s="30"/>
      <c r="D487" s="68"/>
      <c r="E487" s="68"/>
      <c r="F487" s="1"/>
      <c r="J487" s="1"/>
    </row>
    <row r="488" spans="3:10">
      <c r="C488" s="30"/>
      <c r="D488" s="68"/>
      <c r="E488" s="68"/>
      <c r="F488" s="1"/>
      <c r="J488" s="1"/>
    </row>
    <row r="489" spans="3:10" ht="51.75" customHeight="1">
      <c r="C489" s="30"/>
      <c r="D489" s="68"/>
      <c r="E489" s="68"/>
      <c r="F489" s="1"/>
      <c r="J489" s="1"/>
    </row>
    <row r="490" spans="3:10">
      <c r="C490" s="30"/>
      <c r="D490" s="68"/>
      <c r="E490" s="68"/>
      <c r="F490" s="1"/>
      <c r="J490" s="1"/>
    </row>
    <row r="491" spans="3:10">
      <c r="C491" s="30"/>
      <c r="D491" s="68"/>
      <c r="E491" s="68"/>
      <c r="F491" s="1"/>
      <c r="J491" s="1"/>
    </row>
    <row r="492" spans="3:10" ht="54.75" customHeight="1">
      <c r="C492" s="30"/>
      <c r="D492" s="68"/>
      <c r="E492" s="68"/>
      <c r="F492" s="1"/>
      <c r="J492" s="1"/>
    </row>
    <row r="493" spans="3:10" ht="13.5" customHeight="1">
      <c r="C493" s="30"/>
      <c r="D493" s="68"/>
      <c r="E493" s="68"/>
      <c r="F493" s="1"/>
      <c r="J493" s="1"/>
    </row>
    <row r="494" spans="3:10" ht="13.5" customHeight="1">
      <c r="C494" s="30"/>
      <c r="D494" s="68"/>
      <c r="E494" s="68"/>
      <c r="F494" s="1"/>
      <c r="J494" s="1"/>
    </row>
    <row r="495" spans="3:10">
      <c r="C495" s="30"/>
      <c r="D495" s="68"/>
      <c r="E495" s="68"/>
      <c r="F495" s="1"/>
      <c r="J495" s="1"/>
    </row>
    <row r="496" spans="3:10" ht="88.5" customHeight="1">
      <c r="C496" s="30"/>
      <c r="D496" s="68"/>
      <c r="E496" s="68"/>
      <c r="F496" s="1"/>
      <c r="J496" s="1"/>
    </row>
    <row r="497" spans="3:10" ht="54" customHeight="1">
      <c r="C497" s="30"/>
      <c r="D497" s="68"/>
      <c r="E497" s="68"/>
      <c r="F497" s="1"/>
      <c r="J497" s="1"/>
    </row>
    <row r="498" spans="3:10">
      <c r="C498" s="30"/>
      <c r="D498" s="68"/>
      <c r="E498" s="68"/>
      <c r="F498" s="1"/>
      <c r="J498" s="1"/>
    </row>
    <row r="499" spans="3:10">
      <c r="C499" s="30"/>
      <c r="D499" s="68"/>
      <c r="E499" s="68"/>
      <c r="F499" s="1"/>
      <c r="J499" s="1"/>
    </row>
    <row r="500" spans="3:10" ht="55.5" customHeight="1">
      <c r="C500" s="30"/>
      <c r="D500" s="68"/>
      <c r="E500" s="68"/>
      <c r="F500" s="1"/>
      <c r="J500" s="1"/>
    </row>
    <row r="501" spans="3:10">
      <c r="C501" s="30"/>
      <c r="D501" s="68"/>
      <c r="E501" s="68"/>
      <c r="F501" s="1"/>
      <c r="J501" s="1"/>
    </row>
    <row r="502" spans="3:10">
      <c r="C502" s="30"/>
      <c r="D502" s="68"/>
      <c r="E502" s="68"/>
      <c r="F502" s="1"/>
      <c r="J502" s="1"/>
    </row>
    <row r="503" spans="3:10">
      <c r="C503" s="30"/>
      <c r="D503" s="68"/>
      <c r="E503" s="68"/>
      <c r="F503" s="1"/>
      <c r="J503" s="1"/>
    </row>
    <row r="504" spans="3:10" ht="51" customHeight="1">
      <c r="C504" s="30"/>
      <c r="D504" s="68"/>
      <c r="E504" s="68"/>
      <c r="F504" s="1"/>
      <c r="J504" s="1"/>
    </row>
    <row r="505" spans="3:10" ht="56.25" customHeight="1">
      <c r="C505" s="30"/>
      <c r="D505" s="68"/>
      <c r="E505" s="68"/>
      <c r="F505" s="1"/>
      <c r="J505" s="1"/>
    </row>
    <row r="506" spans="3:10">
      <c r="C506" s="30"/>
      <c r="D506" s="68"/>
      <c r="E506" s="68"/>
      <c r="F506" s="1"/>
      <c r="J506" s="1"/>
    </row>
    <row r="507" spans="3:10">
      <c r="C507" s="30"/>
      <c r="D507" s="68"/>
      <c r="E507" s="68"/>
      <c r="F507" s="1"/>
      <c r="J507" s="1"/>
    </row>
    <row r="508" spans="3:10" ht="54.75" customHeight="1">
      <c r="C508" s="30"/>
      <c r="D508" s="68"/>
      <c r="E508" s="68"/>
      <c r="F508" s="1"/>
      <c r="J508" s="1"/>
    </row>
    <row r="509" spans="3:10">
      <c r="C509" s="30"/>
      <c r="D509" s="68"/>
      <c r="E509" s="68"/>
      <c r="F509" s="1"/>
      <c r="J509" s="1"/>
    </row>
    <row r="510" spans="3:10">
      <c r="C510" s="30"/>
      <c r="D510" s="68"/>
      <c r="E510" s="68"/>
      <c r="F510" s="1"/>
      <c r="J510" s="1"/>
    </row>
    <row r="511" spans="3:10" ht="15.75" customHeight="1">
      <c r="C511" s="30"/>
      <c r="D511" s="68"/>
      <c r="E511" s="68"/>
      <c r="F511" s="1"/>
      <c r="J511" s="1"/>
    </row>
    <row r="512" spans="3:10" ht="39.75" customHeight="1">
      <c r="C512" s="30"/>
      <c r="D512" s="68"/>
      <c r="E512" s="68"/>
      <c r="F512" s="1"/>
      <c r="J512" s="1"/>
    </row>
    <row r="513" spans="3:10">
      <c r="C513" s="30"/>
      <c r="D513" s="68"/>
      <c r="E513" s="68"/>
      <c r="F513" s="1"/>
      <c r="J513" s="1"/>
    </row>
    <row r="514" spans="3:10">
      <c r="C514" s="30"/>
      <c r="D514" s="68"/>
      <c r="E514" s="68"/>
      <c r="F514" s="1"/>
      <c r="J514" s="1"/>
    </row>
    <row r="515" spans="3:10">
      <c r="C515" s="30"/>
      <c r="D515" s="68"/>
      <c r="E515" s="68"/>
      <c r="F515" s="1"/>
      <c r="J515" s="1"/>
    </row>
    <row r="516" spans="3:10">
      <c r="C516" s="30"/>
      <c r="D516" s="68"/>
      <c r="E516" s="68"/>
      <c r="F516" s="1"/>
      <c r="J516" s="1"/>
    </row>
    <row r="517" spans="3:10">
      <c r="C517" s="30"/>
      <c r="D517" s="68"/>
      <c r="E517" s="68"/>
      <c r="F517" s="1"/>
      <c r="J517" s="1"/>
    </row>
    <row r="518" spans="3:10">
      <c r="C518" s="30"/>
      <c r="D518" s="68"/>
      <c r="E518" s="68"/>
      <c r="F518" s="1"/>
      <c r="J518" s="1"/>
    </row>
    <row r="519" spans="3:10">
      <c r="C519" s="30"/>
      <c r="D519" s="68"/>
      <c r="E519" s="68"/>
      <c r="F519" s="1"/>
      <c r="J519" s="1"/>
    </row>
    <row r="520" spans="3:10">
      <c r="C520" s="30"/>
      <c r="D520" s="68"/>
      <c r="E520" s="68"/>
      <c r="F520" s="1"/>
      <c r="J520" s="1"/>
    </row>
    <row r="521" spans="3:10">
      <c r="C521" s="30"/>
      <c r="D521" s="68"/>
      <c r="E521" s="68"/>
      <c r="F521" s="1"/>
      <c r="J521" s="1"/>
    </row>
    <row r="522" spans="3:10">
      <c r="C522" s="30"/>
      <c r="D522" s="68"/>
      <c r="E522" s="68"/>
      <c r="F522" s="1"/>
      <c r="J522" s="1"/>
    </row>
    <row r="523" spans="3:10">
      <c r="C523" s="30"/>
      <c r="D523" s="68"/>
      <c r="E523" s="68"/>
      <c r="F523" s="1"/>
      <c r="J523" s="1"/>
    </row>
    <row r="524" spans="3:10">
      <c r="C524" s="30"/>
      <c r="D524" s="68"/>
      <c r="E524" s="68"/>
      <c r="F524" s="1"/>
      <c r="J524" s="1"/>
    </row>
    <row r="525" spans="3:10">
      <c r="C525" s="30"/>
      <c r="D525" s="68"/>
      <c r="E525" s="68"/>
      <c r="F525" s="1"/>
      <c r="J525" s="1"/>
    </row>
    <row r="526" spans="3:10">
      <c r="C526" s="30"/>
      <c r="D526" s="68"/>
      <c r="E526" s="68"/>
      <c r="F526" s="1"/>
      <c r="J526" s="1"/>
    </row>
    <row r="527" spans="3:10">
      <c r="C527" s="30"/>
      <c r="D527" s="68"/>
      <c r="E527" s="68"/>
      <c r="F527" s="1"/>
      <c r="J527" s="1"/>
    </row>
    <row r="528" spans="3:10">
      <c r="C528" s="30"/>
      <c r="D528" s="68"/>
      <c r="E528" s="68"/>
      <c r="F528" s="1"/>
      <c r="J528" s="1"/>
    </row>
    <row r="529" spans="3:10">
      <c r="C529" s="30"/>
      <c r="D529" s="68"/>
      <c r="E529" s="68"/>
      <c r="F529" s="1"/>
      <c r="J529" s="1"/>
    </row>
    <row r="530" spans="3:10">
      <c r="C530" s="30"/>
      <c r="D530" s="68"/>
      <c r="E530" s="68"/>
      <c r="F530" s="1"/>
      <c r="J530" s="1"/>
    </row>
    <row r="531" spans="3:10">
      <c r="C531" s="30"/>
      <c r="D531" s="68"/>
      <c r="E531" s="68"/>
      <c r="F531" s="1"/>
      <c r="J531" s="1"/>
    </row>
    <row r="532" spans="3:10">
      <c r="C532" s="30"/>
      <c r="D532" s="68"/>
      <c r="E532" s="68"/>
      <c r="F532" s="1"/>
      <c r="J532" s="1"/>
    </row>
    <row r="533" spans="3:10">
      <c r="C533" s="30"/>
      <c r="D533" s="68"/>
      <c r="E533" s="68"/>
      <c r="F533" s="1"/>
      <c r="J533" s="1"/>
    </row>
    <row r="534" spans="3:10">
      <c r="C534" s="30"/>
      <c r="D534" s="68"/>
      <c r="E534" s="68"/>
      <c r="F534" s="1"/>
      <c r="J534" s="1"/>
    </row>
    <row r="535" spans="3:10">
      <c r="C535" s="30"/>
      <c r="D535" s="68"/>
      <c r="E535" s="68"/>
      <c r="F535" s="1"/>
      <c r="J535" s="1"/>
    </row>
    <row r="536" spans="3:10">
      <c r="C536" s="30"/>
      <c r="D536" s="68"/>
      <c r="E536" s="68"/>
      <c r="F536" s="1"/>
      <c r="J536" s="1"/>
    </row>
    <row r="537" spans="3:10">
      <c r="C537" s="30"/>
      <c r="D537" s="68"/>
      <c r="E537" s="68"/>
      <c r="F537" s="1"/>
      <c r="J537" s="1"/>
    </row>
    <row r="538" spans="3:10">
      <c r="C538" s="30"/>
      <c r="D538" s="68"/>
      <c r="E538" s="68"/>
      <c r="F538" s="1"/>
      <c r="J538" s="1"/>
    </row>
    <row r="539" spans="3:10">
      <c r="C539" s="30"/>
      <c r="D539" s="68"/>
      <c r="E539" s="68"/>
      <c r="F539" s="1"/>
      <c r="J539" s="1"/>
    </row>
    <row r="540" spans="3:10" ht="14.25" customHeight="1">
      <c r="C540" s="30"/>
      <c r="D540" s="68"/>
      <c r="E540" s="68"/>
      <c r="F540" s="1"/>
      <c r="J540" s="1"/>
    </row>
    <row r="541" spans="3:10">
      <c r="C541" s="30"/>
      <c r="D541" s="68"/>
      <c r="E541" s="68"/>
      <c r="F541" s="1"/>
      <c r="J541" s="1"/>
    </row>
    <row r="542" spans="3:10" ht="28.5" customHeight="1">
      <c r="C542" s="30"/>
      <c r="D542" s="68"/>
      <c r="E542" s="68"/>
      <c r="F542" s="1"/>
      <c r="J542" s="1"/>
    </row>
    <row r="543" spans="3:10">
      <c r="C543" s="30"/>
      <c r="D543" s="68"/>
      <c r="E543" s="68"/>
      <c r="F543" s="1"/>
      <c r="J543" s="1"/>
    </row>
    <row r="544" spans="3:10">
      <c r="C544" s="30"/>
      <c r="D544" s="68"/>
      <c r="E544" s="68"/>
      <c r="F544" s="1"/>
      <c r="J544" s="1"/>
    </row>
    <row r="545" spans="3:10" ht="15" customHeight="1">
      <c r="C545" s="30"/>
      <c r="D545" s="68"/>
      <c r="E545" s="68"/>
      <c r="F545" s="1"/>
      <c r="J545" s="1"/>
    </row>
    <row r="546" spans="3:10">
      <c r="C546" s="30"/>
      <c r="D546" s="68"/>
      <c r="E546" s="68"/>
      <c r="F546" s="1"/>
      <c r="J546" s="1"/>
    </row>
    <row r="547" spans="3:10">
      <c r="C547" s="30"/>
      <c r="D547" s="68"/>
      <c r="E547" s="68"/>
      <c r="F547" s="1"/>
      <c r="J547" s="1"/>
    </row>
    <row r="548" spans="3:10">
      <c r="C548" s="30"/>
      <c r="D548" s="68"/>
      <c r="E548" s="68"/>
      <c r="F548" s="1"/>
      <c r="J548" s="1"/>
    </row>
    <row r="549" spans="3:10">
      <c r="C549" s="30"/>
      <c r="D549" s="68"/>
      <c r="E549" s="68"/>
      <c r="F549" s="1"/>
      <c r="J549" s="1"/>
    </row>
    <row r="550" spans="3:10" ht="15" customHeight="1">
      <c r="C550" s="30"/>
      <c r="D550" s="68"/>
      <c r="E550" s="68"/>
      <c r="F550" s="1"/>
      <c r="J550" s="1"/>
    </row>
    <row r="551" spans="3:10" ht="26.25" customHeight="1">
      <c r="C551" s="30"/>
      <c r="D551" s="68"/>
      <c r="E551" s="68"/>
      <c r="F551" s="1"/>
      <c r="J551" s="1"/>
    </row>
    <row r="552" spans="3:10">
      <c r="C552" s="30"/>
      <c r="D552" s="68"/>
      <c r="E552" s="68"/>
      <c r="F552" s="1"/>
      <c r="J552" s="1"/>
    </row>
    <row r="553" spans="3:10">
      <c r="C553" s="30"/>
      <c r="D553" s="68"/>
      <c r="E553" s="68"/>
      <c r="F553" s="1"/>
      <c r="J553" s="1"/>
    </row>
    <row r="554" spans="3:10">
      <c r="C554" s="30"/>
      <c r="D554" s="68"/>
      <c r="E554" s="68"/>
      <c r="F554" s="1"/>
      <c r="J554" s="1"/>
    </row>
    <row r="555" spans="3:10">
      <c r="C555" s="30"/>
      <c r="D555" s="68"/>
      <c r="E555" s="68"/>
      <c r="F555" s="1"/>
      <c r="J555" s="1"/>
    </row>
    <row r="556" spans="3:10">
      <c r="C556" s="30"/>
      <c r="D556" s="68"/>
      <c r="E556" s="68"/>
      <c r="F556" s="1"/>
      <c r="J556" s="1"/>
    </row>
    <row r="557" spans="3:10">
      <c r="C557" s="30"/>
      <c r="D557" s="68"/>
      <c r="E557" s="68"/>
      <c r="F557" s="1"/>
      <c r="J557" s="1"/>
    </row>
    <row r="558" spans="3:10">
      <c r="C558" s="30"/>
      <c r="D558" s="68"/>
      <c r="E558" s="68"/>
      <c r="F558" s="1"/>
      <c r="J558" s="1"/>
    </row>
    <row r="559" spans="3:10">
      <c r="C559" s="30"/>
      <c r="D559" s="68"/>
      <c r="E559" s="68"/>
      <c r="F559" s="1"/>
      <c r="J559" s="1"/>
    </row>
    <row r="560" spans="3:10">
      <c r="C560" s="30"/>
      <c r="D560" s="68"/>
      <c r="E560" s="68"/>
      <c r="F560" s="1"/>
      <c r="J560" s="1"/>
    </row>
    <row r="561" spans="3:10">
      <c r="C561" s="30"/>
      <c r="D561" s="68"/>
      <c r="E561" s="68"/>
      <c r="F561" s="1"/>
      <c r="J561" s="1"/>
    </row>
    <row r="562" spans="3:10">
      <c r="C562" s="30"/>
      <c r="D562" s="68"/>
      <c r="E562" s="68"/>
      <c r="F562" s="1"/>
      <c r="J562" s="1"/>
    </row>
    <row r="563" spans="3:10">
      <c r="C563" s="30"/>
      <c r="D563" s="68"/>
      <c r="E563" s="68"/>
      <c r="F563" s="1"/>
      <c r="J563" s="1"/>
    </row>
    <row r="564" spans="3:10">
      <c r="C564" s="30"/>
      <c r="D564" s="68"/>
      <c r="E564" s="68"/>
      <c r="F564" s="1"/>
      <c r="J564" s="1"/>
    </row>
    <row r="565" spans="3:10">
      <c r="C565" s="30"/>
      <c r="D565" s="68"/>
      <c r="E565" s="68"/>
      <c r="F565" s="1"/>
      <c r="J565" s="1"/>
    </row>
    <row r="566" spans="3:10">
      <c r="C566" s="30"/>
      <c r="D566" s="68"/>
      <c r="E566" s="68"/>
      <c r="F566" s="1"/>
      <c r="J566" s="1"/>
    </row>
    <row r="567" spans="3:10">
      <c r="C567" s="30"/>
      <c r="D567" s="68"/>
      <c r="E567" s="68"/>
      <c r="F567" s="1"/>
      <c r="J567" s="1"/>
    </row>
    <row r="568" spans="3:10">
      <c r="C568" s="30"/>
      <c r="D568" s="68"/>
      <c r="E568" s="68"/>
      <c r="F568" s="1"/>
      <c r="J568" s="1"/>
    </row>
    <row r="569" spans="3:10">
      <c r="C569" s="30"/>
      <c r="D569" s="68"/>
      <c r="E569" s="68"/>
      <c r="F569" s="1"/>
      <c r="J569" s="1"/>
    </row>
    <row r="570" spans="3:10">
      <c r="C570" s="30"/>
      <c r="D570" s="68"/>
      <c r="E570" s="68"/>
      <c r="F570" s="1"/>
      <c r="J570" s="1"/>
    </row>
    <row r="571" spans="3:10">
      <c r="C571" s="30"/>
      <c r="D571" s="68"/>
      <c r="E571" s="68"/>
      <c r="F571" s="1"/>
      <c r="J571" s="1"/>
    </row>
    <row r="572" spans="3:10">
      <c r="C572" s="30"/>
      <c r="D572" s="68"/>
      <c r="E572" s="68"/>
      <c r="F572" s="1"/>
      <c r="J572" s="1"/>
    </row>
    <row r="573" spans="3:10">
      <c r="C573" s="30"/>
      <c r="D573" s="68"/>
      <c r="E573" s="68"/>
      <c r="F573" s="1"/>
      <c r="J573" s="1"/>
    </row>
    <row r="574" spans="3:10">
      <c r="C574" s="30"/>
      <c r="D574" s="68"/>
      <c r="E574" s="68"/>
      <c r="F574" s="1"/>
      <c r="J574" s="1"/>
    </row>
    <row r="575" spans="3:10">
      <c r="C575" s="30"/>
      <c r="D575" s="68"/>
      <c r="E575" s="68"/>
      <c r="F575" s="1"/>
      <c r="J575" s="1"/>
    </row>
    <row r="576" spans="3:10">
      <c r="C576" s="30"/>
      <c r="D576" s="68"/>
      <c r="E576" s="68"/>
      <c r="F576" s="1"/>
      <c r="J576" s="1"/>
    </row>
    <row r="577" spans="3:10">
      <c r="C577" s="30"/>
      <c r="D577" s="68"/>
      <c r="E577" s="68"/>
      <c r="F577" s="1"/>
      <c r="J577" s="1"/>
    </row>
    <row r="578" spans="3:10" ht="16.5" customHeight="1">
      <c r="C578" s="30"/>
      <c r="D578" s="68"/>
      <c r="E578" s="68"/>
      <c r="F578" s="1"/>
      <c r="J578" s="1"/>
    </row>
    <row r="579" spans="3:10">
      <c r="C579" s="30"/>
      <c r="D579" s="68"/>
      <c r="E579" s="68"/>
      <c r="F579" s="1"/>
      <c r="J579" s="1"/>
    </row>
    <row r="580" spans="3:10">
      <c r="C580" s="30"/>
      <c r="D580" s="68"/>
      <c r="E580" s="68"/>
      <c r="F580" s="1"/>
      <c r="J580" s="1"/>
    </row>
    <row r="581" spans="3:10">
      <c r="C581" s="30"/>
      <c r="D581" s="68"/>
      <c r="E581" s="68"/>
      <c r="F581" s="1"/>
      <c r="J581" s="1"/>
    </row>
    <row r="582" spans="3:10">
      <c r="C582" s="30"/>
      <c r="D582" s="68"/>
      <c r="E582" s="68"/>
      <c r="F582" s="1"/>
      <c r="J582" s="1"/>
    </row>
    <row r="583" spans="3:10">
      <c r="C583" s="30"/>
      <c r="D583" s="68"/>
      <c r="E583" s="68"/>
      <c r="F583" s="1"/>
      <c r="J583" s="1"/>
    </row>
    <row r="584" spans="3:10">
      <c r="C584" s="30"/>
      <c r="D584" s="68"/>
      <c r="E584" s="68"/>
      <c r="F584" s="1"/>
      <c r="J584" s="1"/>
    </row>
    <row r="585" spans="3:10">
      <c r="C585" s="30"/>
      <c r="D585" s="68"/>
      <c r="E585" s="68"/>
      <c r="F585" s="1"/>
      <c r="J585" s="1"/>
    </row>
    <row r="586" spans="3:10">
      <c r="C586" s="30"/>
      <c r="D586" s="68"/>
      <c r="E586" s="68"/>
      <c r="F586" s="1"/>
      <c r="J586" s="1"/>
    </row>
    <row r="587" spans="3:10">
      <c r="C587" s="30"/>
      <c r="D587" s="68"/>
      <c r="E587" s="68"/>
      <c r="F587" s="1"/>
      <c r="J587" s="1"/>
    </row>
    <row r="588" spans="3:10">
      <c r="C588" s="30"/>
      <c r="D588" s="68"/>
      <c r="E588" s="68"/>
      <c r="F588" s="1"/>
      <c r="J588" s="1"/>
    </row>
    <row r="589" spans="3:10">
      <c r="C589" s="30"/>
      <c r="D589" s="68"/>
      <c r="E589" s="68"/>
      <c r="F589" s="1"/>
      <c r="J589" s="1"/>
    </row>
    <row r="590" spans="3:10">
      <c r="C590" s="30"/>
      <c r="D590" s="68"/>
      <c r="E590" s="68"/>
      <c r="F590" s="1"/>
      <c r="J590" s="1"/>
    </row>
    <row r="591" spans="3:10">
      <c r="C591" s="30"/>
      <c r="D591" s="68"/>
      <c r="E591" s="68"/>
      <c r="F591" s="1"/>
      <c r="J591" s="1"/>
    </row>
    <row r="592" spans="3:10">
      <c r="C592" s="30"/>
      <c r="D592" s="68"/>
      <c r="E592" s="68"/>
      <c r="F592" s="1"/>
      <c r="J592" s="1"/>
    </row>
    <row r="593" spans="3:10">
      <c r="C593" s="30"/>
      <c r="D593" s="68"/>
      <c r="E593" s="68"/>
      <c r="F593" s="1"/>
      <c r="J593" s="1"/>
    </row>
    <row r="594" spans="3:10">
      <c r="C594" s="30"/>
      <c r="D594" s="68"/>
      <c r="E594" s="68"/>
      <c r="F594" s="1"/>
      <c r="J594" s="1"/>
    </row>
    <row r="595" spans="3:10">
      <c r="C595" s="30"/>
      <c r="D595" s="68"/>
      <c r="E595" s="68"/>
      <c r="F595" s="1"/>
      <c r="J595" s="1"/>
    </row>
    <row r="596" spans="3:10">
      <c r="C596" s="30"/>
      <c r="D596" s="68"/>
      <c r="E596" s="68"/>
      <c r="F596" s="1"/>
      <c r="J596" s="1"/>
    </row>
    <row r="597" spans="3:10">
      <c r="C597" s="30"/>
      <c r="D597" s="68"/>
      <c r="E597" s="68"/>
      <c r="F597" s="1"/>
      <c r="J597" s="1"/>
    </row>
    <row r="598" spans="3:10">
      <c r="C598" s="30"/>
      <c r="D598" s="68"/>
      <c r="E598" s="68"/>
      <c r="F598" s="1"/>
      <c r="J598" s="1"/>
    </row>
    <row r="599" spans="3:10">
      <c r="C599" s="30"/>
      <c r="D599" s="68"/>
      <c r="E599" s="68"/>
      <c r="F599" s="1"/>
      <c r="J599" s="1"/>
    </row>
    <row r="600" spans="3:10">
      <c r="C600" s="30"/>
      <c r="D600" s="68"/>
      <c r="E600" s="68"/>
      <c r="F600" s="1"/>
      <c r="J600" s="1"/>
    </row>
    <row r="601" spans="3:10">
      <c r="C601" s="30"/>
      <c r="D601" s="68"/>
      <c r="E601" s="68"/>
      <c r="F601" s="1"/>
      <c r="J601" s="1"/>
    </row>
    <row r="602" spans="3:10">
      <c r="C602" s="30"/>
      <c r="D602" s="68"/>
      <c r="E602" s="68"/>
      <c r="F602" s="1"/>
      <c r="J602" s="1"/>
    </row>
    <row r="603" spans="3:10">
      <c r="C603" s="30"/>
      <c r="D603" s="68"/>
      <c r="E603" s="68"/>
      <c r="F603" s="1"/>
      <c r="J603" s="1"/>
    </row>
    <row r="604" spans="3:10">
      <c r="C604" s="30"/>
      <c r="D604" s="68"/>
      <c r="E604" s="68"/>
      <c r="F604" s="1"/>
      <c r="J604" s="1"/>
    </row>
    <row r="605" spans="3:10" ht="53.25" customHeight="1">
      <c r="C605" s="30"/>
      <c r="D605" s="68"/>
      <c r="E605" s="68"/>
      <c r="F605" s="1"/>
      <c r="J605" s="1"/>
    </row>
    <row r="606" spans="3:10" ht="13.5" customHeight="1">
      <c r="C606" s="30"/>
      <c r="D606" s="68"/>
      <c r="E606" s="68"/>
      <c r="F606" s="1"/>
      <c r="J606" s="1"/>
    </row>
    <row r="607" spans="3:10">
      <c r="C607" s="30"/>
      <c r="D607" s="68"/>
      <c r="E607" s="68"/>
      <c r="F607" s="1"/>
      <c r="J607" s="1"/>
    </row>
    <row r="608" spans="3:10">
      <c r="C608" s="30"/>
      <c r="D608" s="68"/>
      <c r="E608" s="68"/>
      <c r="F608" s="1"/>
      <c r="J608" s="1"/>
    </row>
    <row r="609" spans="3:10" ht="66.75" customHeight="1">
      <c r="C609" s="30"/>
      <c r="D609" s="68"/>
      <c r="E609" s="68"/>
      <c r="F609" s="1"/>
      <c r="J609" s="1"/>
    </row>
    <row r="610" spans="3:10" ht="14.25" customHeight="1">
      <c r="C610" s="30"/>
      <c r="D610" s="68"/>
      <c r="E610" s="68"/>
      <c r="F610" s="1"/>
      <c r="J610" s="1"/>
    </row>
    <row r="611" spans="3:10">
      <c r="C611" s="30"/>
      <c r="D611" s="68"/>
      <c r="E611" s="68"/>
      <c r="F611" s="1"/>
      <c r="J611" s="1"/>
    </row>
    <row r="612" spans="3:10">
      <c r="C612" s="30"/>
      <c r="D612" s="68"/>
      <c r="E612" s="68"/>
      <c r="F612" s="1"/>
      <c r="J612" s="1"/>
    </row>
    <row r="613" spans="3:10">
      <c r="C613" s="30"/>
      <c r="D613" s="68"/>
      <c r="E613" s="68"/>
      <c r="F613" s="1"/>
      <c r="J613" s="1"/>
    </row>
    <row r="614" spans="3:10" ht="12.75" customHeight="1">
      <c r="C614" s="30"/>
      <c r="D614" s="68"/>
      <c r="E614" s="68"/>
      <c r="F614" s="1"/>
      <c r="J614" s="1"/>
    </row>
    <row r="615" spans="3:10">
      <c r="C615" s="30"/>
      <c r="D615" s="68"/>
      <c r="E615" s="68"/>
      <c r="F615" s="1"/>
      <c r="J615" s="1"/>
    </row>
    <row r="616" spans="3:10">
      <c r="C616" s="30"/>
      <c r="D616" s="68"/>
      <c r="E616" s="68"/>
      <c r="F616" s="1"/>
      <c r="J616" s="1"/>
    </row>
    <row r="617" spans="3:10">
      <c r="C617" s="30"/>
      <c r="D617" s="68"/>
      <c r="E617" s="68"/>
      <c r="F617" s="1"/>
      <c r="J617" s="1"/>
    </row>
    <row r="618" spans="3:10">
      <c r="C618" s="30"/>
      <c r="D618" s="68"/>
      <c r="E618" s="68"/>
      <c r="F618" s="1"/>
      <c r="J618" s="1"/>
    </row>
    <row r="619" spans="3:10">
      <c r="C619" s="30"/>
      <c r="D619" s="68"/>
      <c r="E619" s="68"/>
      <c r="F619" s="1"/>
      <c r="J619" s="1"/>
    </row>
    <row r="620" spans="3:10">
      <c r="C620" s="30"/>
      <c r="D620" s="68"/>
      <c r="E620" s="417"/>
      <c r="F620" s="1"/>
      <c r="J620" s="1"/>
    </row>
    <row r="621" spans="3:10">
      <c r="C621" s="30"/>
      <c r="D621" s="68"/>
      <c r="E621" s="68"/>
      <c r="F621" s="1"/>
      <c r="J621" s="1"/>
    </row>
    <row r="622" spans="3:10">
      <c r="C622" s="30"/>
      <c r="D622" s="68"/>
      <c r="E622" s="68"/>
      <c r="F622" s="1"/>
      <c r="J622" s="1"/>
    </row>
    <row r="623" spans="3:10">
      <c r="C623" s="30"/>
      <c r="D623" s="68"/>
      <c r="E623" s="68"/>
      <c r="F623" s="1"/>
      <c r="J623" s="1"/>
    </row>
    <row r="624" spans="3:10">
      <c r="C624" s="30"/>
      <c r="D624" s="68"/>
      <c r="E624" s="68"/>
      <c r="F624" s="1"/>
      <c r="J624" s="1"/>
    </row>
    <row r="625" spans="3:10">
      <c r="C625" s="30"/>
      <c r="D625" s="68"/>
      <c r="E625" s="68"/>
      <c r="F625" s="1"/>
      <c r="J625" s="1"/>
    </row>
    <row r="626" spans="3:10">
      <c r="C626" s="30"/>
      <c r="D626" s="68"/>
      <c r="E626" s="68"/>
      <c r="F626" s="1"/>
      <c r="J626" s="1"/>
    </row>
    <row r="627" spans="3:10">
      <c r="C627" s="30"/>
      <c r="D627" s="68"/>
      <c r="E627" s="68"/>
      <c r="F627" s="1"/>
      <c r="J627" s="1"/>
    </row>
    <row r="628" spans="3:10">
      <c r="C628" s="30"/>
      <c r="D628" s="68"/>
      <c r="E628" s="68"/>
      <c r="F628" s="1"/>
      <c r="J628" s="1"/>
    </row>
    <row r="629" spans="3:10">
      <c r="C629" s="30"/>
      <c r="D629" s="68"/>
      <c r="E629" s="68"/>
      <c r="F629" s="1"/>
      <c r="J629" s="1"/>
    </row>
    <row r="630" spans="3:10" ht="55.5" customHeight="1">
      <c r="C630" s="30"/>
      <c r="D630" s="68"/>
      <c r="E630" s="68"/>
      <c r="F630" s="1"/>
      <c r="J630" s="1"/>
    </row>
    <row r="631" spans="3:10">
      <c r="C631" s="30"/>
      <c r="D631" s="68"/>
      <c r="E631" s="68"/>
      <c r="F631" s="1"/>
      <c r="J631" s="1"/>
    </row>
    <row r="632" spans="3:10">
      <c r="C632" s="30"/>
      <c r="D632" s="68"/>
      <c r="E632" s="68"/>
      <c r="F632" s="1"/>
      <c r="J632" s="1"/>
    </row>
    <row r="633" spans="3:10">
      <c r="C633" s="30"/>
      <c r="D633" s="68"/>
      <c r="E633" s="68"/>
      <c r="F633" s="1"/>
      <c r="J633" s="1"/>
    </row>
    <row r="634" spans="3:10">
      <c r="C634" s="30"/>
      <c r="D634" s="68"/>
      <c r="E634" s="68"/>
      <c r="F634" s="1"/>
      <c r="J634" s="1"/>
    </row>
    <row r="635" spans="3:10">
      <c r="C635" s="30"/>
      <c r="D635" s="68"/>
      <c r="E635" s="68"/>
      <c r="F635" s="1"/>
      <c r="J635" s="1"/>
    </row>
    <row r="636" spans="3:10">
      <c r="C636" s="30"/>
      <c r="D636" s="68"/>
      <c r="E636" s="68"/>
      <c r="F636" s="1"/>
      <c r="J636" s="1"/>
    </row>
    <row r="637" spans="3:10" ht="12.75" customHeight="1">
      <c r="C637" s="30"/>
      <c r="D637" s="68"/>
      <c r="E637" s="68"/>
      <c r="F637" s="1"/>
      <c r="J637" s="1"/>
    </row>
    <row r="638" spans="3:10">
      <c r="C638" s="30"/>
      <c r="D638" s="68"/>
      <c r="E638" s="68"/>
      <c r="F638" s="1"/>
      <c r="J638" s="1"/>
    </row>
    <row r="639" spans="3:10">
      <c r="C639" s="30"/>
      <c r="D639" s="68"/>
      <c r="E639" s="68"/>
      <c r="F639" s="1"/>
      <c r="J639" s="1"/>
    </row>
    <row r="640" spans="3:10">
      <c r="C640" s="30"/>
      <c r="D640" s="68"/>
      <c r="E640" s="68"/>
      <c r="F640" s="1"/>
      <c r="J640" s="1"/>
    </row>
    <row r="641" spans="3:10">
      <c r="C641" s="30"/>
      <c r="D641" s="68"/>
      <c r="E641" s="68"/>
      <c r="F641" s="1"/>
      <c r="J641" s="1"/>
    </row>
    <row r="642" spans="3:10">
      <c r="C642" s="30"/>
      <c r="D642" s="68"/>
      <c r="E642" s="68"/>
      <c r="F642" s="1"/>
      <c r="J642" s="1"/>
    </row>
    <row r="643" spans="3:10">
      <c r="C643" s="30"/>
      <c r="D643" s="68"/>
      <c r="E643" s="68"/>
      <c r="F643" s="1"/>
      <c r="J643" s="1"/>
    </row>
    <row r="644" spans="3:10">
      <c r="C644" s="30"/>
      <c r="D644" s="68"/>
      <c r="E644" s="68"/>
      <c r="F644" s="1"/>
      <c r="J644" s="1"/>
    </row>
    <row r="645" spans="3:10">
      <c r="C645" s="30"/>
      <c r="D645" s="68"/>
      <c r="E645" s="68"/>
      <c r="F645" s="1"/>
      <c r="J645" s="1"/>
    </row>
    <row r="646" spans="3:10">
      <c r="C646" s="30"/>
      <c r="D646" s="68"/>
      <c r="E646" s="68"/>
      <c r="F646" s="1"/>
      <c r="J646" s="1"/>
    </row>
    <row r="647" spans="3:10">
      <c r="C647" s="30"/>
      <c r="D647" s="68"/>
      <c r="E647" s="68"/>
      <c r="F647" s="1"/>
      <c r="J647" s="1"/>
    </row>
    <row r="648" spans="3:10">
      <c r="C648" s="30"/>
      <c r="D648" s="68"/>
      <c r="E648" s="68"/>
      <c r="F648" s="1"/>
      <c r="J648" s="1"/>
    </row>
    <row r="649" spans="3:10">
      <c r="C649" s="30"/>
      <c r="D649" s="68"/>
      <c r="E649" s="68"/>
      <c r="F649" s="1"/>
      <c r="J649" s="1"/>
    </row>
    <row r="650" spans="3:10">
      <c r="C650" s="30"/>
      <c r="D650" s="68"/>
      <c r="E650" s="68"/>
      <c r="F650" s="1"/>
      <c r="J650" s="1"/>
    </row>
    <row r="651" spans="3:10">
      <c r="C651" s="30"/>
      <c r="D651" s="68"/>
      <c r="E651" s="68"/>
      <c r="F651" s="1"/>
      <c r="J651" s="1"/>
    </row>
    <row r="652" spans="3:10" ht="15.75" customHeight="1">
      <c r="C652" s="30"/>
      <c r="D652" s="68"/>
      <c r="E652" s="68"/>
      <c r="F652" s="1"/>
      <c r="J652" s="1"/>
    </row>
    <row r="653" spans="3:10">
      <c r="C653" s="30"/>
      <c r="D653" s="68"/>
      <c r="E653" s="68"/>
      <c r="F653" s="1"/>
      <c r="J653" s="1"/>
    </row>
    <row r="654" spans="3:10">
      <c r="C654" s="30"/>
      <c r="D654" s="68"/>
      <c r="E654" s="68"/>
      <c r="F654" s="1"/>
      <c r="J654" s="1"/>
    </row>
    <row r="655" spans="3:10" ht="13.5" customHeight="1">
      <c r="C655" s="30"/>
      <c r="D655" s="68"/>
      <c r="E655" s="68"/>
      <c r="F655" s="1"/>
      <c r="J655" s="1"/>
    </row>
    <row r="656" spans="3:10">
      <c r="C656" s="30"/>
      <c r="D656" s="68"/>
      <c r="E656" s="68"/>
      <c r="F656" s="1"/>
      <c r="J656" s="1"/>
    </row>
    <row r="657" spans="3:10">
      <c r="C657" s="30"/>
      <c r="D657" s="68"/>
      <c r="E657" s="68"/>
      <c r="F657" s="1"/>
      <c r="J657" s="1"/>
    </row>
    <row r="658" spans="3:10">
      <c r="C658" s="30"/>
      <c r="D658" s="68"/>
      <c r="E658" s="68"/>
      <c r="F658" s="1"/>
      <c r="J658" s="1"/>
    </row>
    <row r="659" spans="3:10">
      <c r="C659" s="30"/>
      <c r="D659" s="68"/>
      <c r="E659" s="68"/>
      <c r="F659" s="1"/>
      <c r="J659" s="1"/>
    </row>
    <row r="660" spans="3:10">
      <c r="C660" s="30"/>
      <c r="D660" s="68"/>
      <c r="E660" s="68"/>
      <c r="F660" s="1"/>
      <c r="J660" s="1"/>
    </row>
    <row r="661" spans="3:10">
      <c r="C661" s="30"/>
      <c r="D661" s="68"/>
      <c r="E661" s="68"/>
      <c r="F661" s="1"/>
      <c r="J661" s="1"/>
    </row>
    <row r="662" spans="3:10">
      <c r="C662" s="30"/>
      <c r="D662" s="68"/>
      <c r="E662" s="68"/>
      <c r="F662" s="1"/>
      <c r="J662" s="1"/>
    </row>
    <row r="663" spans="3:10">
      <c r="C663" s="30"/>
      <c r="D663" s="68"/>
      <c r="E663" s="68"/>
      <c r="F663" s="1"/>
      <c r="J663" s="1"/>
    </row>
    <row r="664" spans="3:10">
      <c r="C664" s="30"/>
      <c r="D664" s="68"/>
      <c r="E664" s="68"/>
      <c r="F664" s="1"/>
      <c r="J664" s="1"/>
    </row>
    <row r="665" spans="3:10">
      <c r="C665" s="30"/>
      <c r="D665" s="68"/>
      <c r="E665" s="68"/>
      <c r="F665" s="1"/>
      <c r="J665" s="1"/>
    </row>
    <row r="666" spans="3:10">
      <c r="C666" s="30"/>
      <c r="D666" s="68"/>
      <c r="E666" s="68"/>
      <c r="F666" s="1"/>
      <c r="J666" s="1"/>
    </row>
    <row r="667" spans="3:10">
      <c r="C667" s="30"/>
      <c r="D667" s="68"/>
      <c r="E667" s="68"/>
      <c r="F667" s="1"/>
      <c r="J667" s="1"/>
    </row>
    <row r="668" spans="3:10">
      <c r="C668" s="30"/>
      <c r="D668" s="68"/>
      <c r="E668" s="68"/>
      <c r="F668" s="1"/>
      <c r="J668" s="1"/>
    </row>
    <row r="669" spans="3:10">
      <c r="C669" s="30"/>
      <c r="D669" s="68"/>
      <c r="E669" s="68"/>
      <c r="F669" s="1"/>
      <c r="J669" s="1"/>
    </row>
    <row r="670" spans="3:10">
      <c r="C670" s="30"/>
      <c r="D670" s="68"/>
      <c r="E670" s="68"/>
      <c r="F670" s="1"/>
      <c r="J670" s="1"/>
    </row>
    <row r="671" spans="3:10">
      <c r="C671" s="30"/>
      <c r="D671" s="68"/>
      <c r="E671" s="68"/>
      <c r="F671" s="1"/>
      <c r="J671" s="1"/>
    </row>
    <row r="672" spans="3:10">
      <c r="C672" s="30"/>
      <c r="D672" s="68"/>
      <c r="E672" s="68"/>
      <c r="F672" s="1"/>
      <c r="J672" s="1"/>
    </row>
    <row r="673" spans="3:10">
      <c r="C673" s="30"/>
      <c r="D673" s="68"/>
      <c r="E673" s="68"/>
      <c r="F673" s="1"/>
      <c r="J673" s="1"/>
    </row>
    <row r="674" spans="3:10">
      <c r="C674" s="30"/>
      <c r="D674" s="68"/>
      <c r="E674" s="68"/>
      <c r="F674" s="1"/>
      <c r="J674" s="1"/>
    </row>
    <row r="675" spans="3:10">
      <c r="C675" s="30"/>
      <c r="D675" s="68"/>
      <c r="E675" s="68"/>
      <c r="F675" s="1"/>
      <c r="J675" s="1"/>
    </row>
    <row r="676" spans="3:10">
      <c r="C676" s="30"/>
      <c r="D676" s="68"/>
      <c r="E676" s="68"/>
      <c r="F676" s="1"/>
      <c r="J676" s="1"/>
    </row>
    <row r="677" spans="3:10">
      <c r="C677" s="30"/>
      <c r="D677" s="68"/>
      <c r="E677" s="68"/>
      <c r="F677" s="1"/>
      <c r="J677" s="1"/>
    </row>
    <row r="678" spans="3:10" ht="28.5" customHeight="1">
      <c r="C678" s="30"/>
      <c r="D678" s="68"/>
      <c r="E678" s="68"/>
      <c r="F678" s="1"/>
      <c r="J678" s="1"/>
    </row>
    <row r="679" spans="3:10" ht="15.75" customHeight="1">
      <c r="C679" s="30"/>
      <c r="D679" s="68"/>
      <c r="E679" s="68"/>
      <c r="F679" s="1"/>
      <c r="J679" s="1"/>
    </row>
    <row r="680" spans="3:10" ht="14.25" customHeight="1">
      <c r="C680" s="30"/>
      <c r="D680" s="68"/>
      <c r="E680" s="68"/>
      <c r="F680" s="1"/>
      <c r="J680" s="1"/>
    </row>
    <row r="681" spans="3:10">
      <c r="C681" s="30"/>
      <c r="D681" s="68"/>
      <c r="E681" s="68"/>
      <c r="F681" s="1"/>
      <c r="J681" s="1"/>
    </row>
    <row r="682" spans="3:10">
      <c r="C682" s="30"/>
      <c r="D682" s="68"/>
      <c r="E682" s="68"/>
      <c r="F682" s="1"/>
      <c r="J682" s="1"/>
    </row>
    <row r="683" spans="3:10">
      <c r="C683" s="30"/>
      <c r="D683" s="68"/>
      <c r="E683" s="68"/>
      <c r="F683" s="1"/>
      <c r="J683" s="1"/>
    </row>
    <row r="684" spans="3:10">
      <c r="C684" s="30"/>
      <c r="D684" s="68"/>
      <c r="E684" s="68"/>
      <c r="F684" s="1"/>
      <c r="J684" s="1"/>
    </row>
    <row r="685" spans="3:10">
      <c r="C685" s="30"/>
      <c r="D685" s="68"/>
      <c r="E685" s="68"/>
      <c r="F685" s="1"/>
      <c r="J685" s="1"/>
    </row>
    <row r="686" spans="3:10">
      <c r="C686" s="30"/>
      <c r="D686" s="68"/>
      <c r="E686" s="68"/>
      <c r="F686" s="1"/>
      <c r="J686" s="1"/>
    </row>
    <row r="687" spans="3:10">
      <c r="C687" s="30"/>
      <c r="D687" s="68"/>
      <c r="E687" s="68"/>
      <c r="F687" s="1"/>
      <c r="J687" s="1"/>
    </row>
    <row r="688" spans="3:10">
      <c r="C688" s="30"/>
      <c r="D688" s="68"/>
      <c r="E688" s="68"/>
      <c r="F688" s="1"/>
      <c r="J688" s="1"/>
    </row>
    <row r="689" spans="3:10">
      <c r="C689" s="30"/>
      <c r="D689" s="68"/>
      <c r="E689" s="68"/>
      <c r="F689" s="1"/>
      <c r="J689" s="1"/>
    </row>
    <row r="690" spans="3:10">
      <c r="C690" s="30"/>
      <c r="D690" s="68"/>
      <c r="E690" s="68"/>
      <c r="F690" s="1"/>
      <c r="J690" s="1"/>
    </row>
    <row r="691" spans="3:10">
      <c r="C691" s="30"/>
      <c r="D691" s="68"/>
      <c r="E691" s="68"/>
      <c r="F691" s="1"/>
      <c r="J691" s="1"/>
    </row>
    <row r="692" spans="3:10">
      <c r="C692" s="30"/>
      <c r="D692" s="68"/>
      <c r="E692" s="68"/>
      <c r="F692" s="1"/>
      <c r="J692" s="1"/>
    </row>
    <row r="693" spans="3:10">
      <c r="C693" s="30"/>
      <c r="D693" s="68"/>
      <c r="E693" s="68"/>
      <c r="F693" s="1"/>
      <c r="J693" s="1"/>
    </row>
    <row r="694" spans="3:10">
      <c r="C694" s="30"/>
      <c r="D694" s="68"/>
      <c r="E694" s="68"/>
      <c r="F694" s="1"/>
      <c r="J694" s="1"/>
    </row>
    <row r="695" spans="3:10">
      <c r="C695" s="30"/>
      <c r="D695" s="68"/>
      <c r="E695" s="68"/>
      <c r="F695" s="1"/>
      <c r="J695" s="1"/>
    </row>
    <row r="696" spans="3:10">
      <c r="C696" s="30"/>
      <c r="D696" s="68"/>
      <c r="E696" s="68"/>
      <c r="F696" s="1"/>
      <c r="J696" s="1"/>
    </row>
    <row r="697" spans="3:10">
      <c r="C697" s="30"/>
      <c r="D697" s="68"/>
      <c r="E697" s="68"/>
      <c r="F697" s="1"/>
      <c r="J697" s="1"/>
    </row>
    <row r="698" spans="3:10">
      <c r="C698" s="30"/>
      <c r="D698" s="68"/>
      <c r="E698" s="68"/>
      <c r="F698" s="1"/>
      <c r="J698" s="1"/>
    </row>
    <row r="699" spans="3:10">
      <c r="C699" s="30"/>
      <c r="D699" s="68"/>
      <c r="E699" s="68"/>
      <c r="F699" s="1"/>
      <c r="J699" s="1"/>
    </row>
    <row r="700" spans="3:10">
      <c r="C700" s="30"/>
      <c r="D700" s="68"/>
      <c r="E700" s="68"/>
      <c r="F700" s="1"/>
      <c r="J700" s="1"/>
    </row>
    <row r="701" spans="3:10" ht="15" customHeight="1">
      <c r="C701" s="30"/>
      <c r="D701" s="68"/>
      <c r="E701" s="68"/>
      <c r="F701" s="1"/>
      <c r="J701" s="1"/>
    </row>
    <row r="702" spans="3:10" ht="12.75" customHeight="1">
      <c r="C702" s="30"/>
      <c r="D702" s="68"/>
      <c r="E702" s="68"/>
      <c r="F702" s="1"/>
      <c r="J702" s="1"/>
    </row>
    <row r="703" spans="3:10" ht="14.25" customHeight="1">
      <c r="C703" s="30"/>
      <c r="D703" s="68"/>
      <c r="E703" s="68"/>
      <c r="F703" s="1"/>
      <c r="J703" s="1"/>
    </row>
    <row r="704" spans="3:10" ht="13.5" customHeight="1">
      <c r="C704" s="30"/>
      <c r="D704" s="68"/>
      <c r="E704" s="68"/>
      <c r="F704" s="1"/>
      <c r="J704" s="1"/>
    </row>
    <row r="705" spans="3:10" ht="12.75" customHeight="1">
      <c r="C705" s="30"/>
      <c r="D705" s="68"/>
      <c r="E705" s="68"/>
      <c r="F705" s="1"/>
      <c r="J705" s="1"/>
    </row>
    <row r="706" spans="3:10" ht="13.5" customHeight="1">
      <c r="C706" s="30"/>
      <c r="D706" s="68"/>
      <c r="E706" s="68"/>
      <c r="F706" s="1"/>
      <c r="J706" s="1"/>
    </row>
    <row r="707" spans="3:10">
      <c r="C707" s="30"/>
      <c r="D707" s="68"/>
      <c r="E707" s="68"/>
      <c r="F707" s="1"/>
      <c r="J707" s="1"/>
    </row>
    <row r="708" spans="3:10" ht="15.75" customHeight="1">
      <c r="C708" s="30"/>
      <c r="D708" s="68"/>
      <c r="E708" s="68"/>
      <c r="F708" s="1"/>
      <c r="J708" s="1"/>
    </row>
    <row r="709" spans="3:10">
      <c r="C709" s="30"/>
      <c r="D709" s="68"/>
      <c r="E709" s="68"/>
      <c r="F709" s="1"/>
      <c r="J709" s="1"/>
    </row>
    <row r="710" spans="3:10">
      <c r="C710" s="30"/>
      <c r="D710" s="68"/>
      <c r="E710" s="68"/>
      <c r="F710" s="1"/>
      <c r="J710" s="1"/>
    </row>
    <row r="711" spans="3:10">
      <c r="C711" s="30"/>
      <c r="D711" s="68"/>
      <c r="E711" s="68"/>
      <c r="F711" s="1"/>
      <c r="J711" s="1"/>
    </row>
    <row r="712" spans="3:10">
      <c r="C712" s="30"/>
      <c r="D712" s="68"/>
      <c r="E712" s="68"/>
      <c r="F712" s="1"/>
      <c r="J712" s="1"/>
    </row>
    <row r="713" spans="3:10">
      <c r="C713" s="30"/>
      <c r="D713" s="68"/>
      <c r="E713" s="68"/>
      <c r="F713" s="1"/>
      <c r="J713" s="1"/>
    </row>
    <row r="714" spans="3:10">
      <c r="C714" s="30"/>
      <c r="D714" s="68"/>
      <c r="E714" s="68"/>
      <c r="F714" s="1"/>
      <c r="J714" s="1"/>
    </row>
    <row r="715" spans="3:10">
      <c r="C715" s="30"/>
      <c r="D715" s="68"/>
      <c r="E715" s="68"/>
      <c r="F715" s="1"/>
      <c r="J715" s="1"/>
    </row>
    <row r="716" spans="3:10" ht="13.5" customHeight="1">
      <c r="C716" s="30"/>
      <c r="D716" s="68"/>
      <c r="E716" s="68"/>
      <c r="F716" s="1"/>
      <c r="J716" s="1"/>
    </row>
    <row r="717" spans="3:10">
      <c r="C717" s="30"/>
      <c r="D717" s="68"/>
      <c r="E717" s="68"/>
      <c r="F717" s="1"/>
      <c r="J717" s="1"/>
    </row>
    <row r="718" spans="3:10">
      <c r="C718" s="30"/>
      <c r="D718" s="68"/>
      <c r="E718" s="68"/>
      <c r="F718" s="1"/>
      <c r="J718" s="1"/>
    </row>
    <row r="719" spans="3:10">
      <c r="C719" s="30"/>
      <c r="D719" s="68"/>
      <c r="E719" s="68"/>
      <c r="F719" s="1"/>
      <c r="J719" s="1"/>
    </row>
    <row r="720" spans="3:10">
      <c r="C720" s="30"/>
      <c r="D720" s="68"/>
      <c r="E720" s="68"/>
      <c r="F720" s="1"/>
      <c r="J720" s="1"/>
    </row>
    <row r="721" spans="3:10">
      <c r="C721" s="30"/>
      <c r="D721" s="68"/>
      <c r="E721" s="68"/>
      <c r="F721" s="1"/>
      <c r="J721" s="1"/>
    </row>
    <row r="722" spans="3:10">
      <c r="C722" s="30"/>
      <c r="D722" s="68"/>
      <c r="E722" s="68"/>
      <c r="F722" s="1"/>
      <c r="J722" s="1"/>
    </row>
    <row r="723" spans="3:10">
      <c r="C723" s="30"/>
      <c r="D723" s="68"/>
      <c r="E723" s="68"/>
      <c r="F723" s="1"/>
      <c r="J723" s="1"/>
    </row>
    <row r="724" spans="3:10" ht="12.75" customHeight="1">
      <c r="C724" s="30"/>
      <c r="D724" s="68"/>
      <c r="E724" s="68"/>
      <c r="F724" s="1"/>
      <c r="J724" s="1"/>
    </row>
    <row r="725" spans="3:10" ht="14.25" customHeight="1">
      <c r="C725" s="30"/>
      <c r="D725" s="68"/>
      <c r="E725" s="68"/>
      <c r="F725" s="1"/>
      <c r="J725" s="1"/>
    </row>
    <row r="726" spans="3:10">
      <c r="C726" s="30"/>
      <c r="D726" s="68"/>
      <c r="E726" s="68"/>
      <c r="F726" s="1"/>
      <c r="J726" s="1"/>
    </row>
    <row r="727" spans="3:10">
      <c r="C727" s="30"/>
      <c r="D727" s="68"/>
      <c r="E727" s="68"/>
      <c r="F727" s="1"/>
      <c r="J727" s="1"/>
    </row>
    <row r="728" spans="3:10" ht="13.5" customHeight="1">
      <c r="C728" s="30"/>
      <c r="D728" s="68"/>
      <c r="E728" s="68"/>
      <c r="F728" s="1"/>
      <c r="J728" s="1"/>
    </row>
    <row r="729" spans="3:10" ht="14.25" customHeight="1">
      <c r="C729" s="30"/>
      <c r="D729" s="68"/>
      <c r="E729" s="68"/>
      <c r="F729" s="1"/>
      <c r="J729" s="1"/>
    </row>
    <row r="730" spans="3:10" ht="13.5" customHeight="1">
      <c r="C730" s="30"/>
      <c r="D730" s="68"/>
      <c r="E730" s="68"/>
      <c r="F730" s="1"/>
      <c r="J730" s="1"/>
    </row>
    <row r="731" spans="3:10" ht="13.5" customHeight="1">
      <c r="C731" s="30"/>
      <c r="D731" s="68"/>
      <c r="E731" s="68"/>
      <c r="F731" s="1"/>
      <c r="J731" s="1"/>
    </row>
    <row r="732" spans="3:10">
      <c r="C732" s="30"/>
      <c r="D732" s="68"/>
      <c r="E732" s="68"/>
      <c r="F732" s="1"/>
      <c r="J732" s="1"/>
    </row>
    <row r="733" spans="3:10" ht="11.25" customHeight="1">
      <c r="C733" s="30"/>
      <c r="D733" s="68"/>
      <c r="E733" s="68"/>
      <c r="F733" s="1"/>
      <c r="J733" s="1"/>
    </row>
    <row r="734" spans="3:10">
      <c r="C734" s="30"/>
      <c r="D734" s="68"/>
      <c r="E734" s="68"/>
      <c r="F734" s="1"/>
      <c r="J734" s="1"/>
    </row>
    <row r="735" spans="3:10">
      <c r="C735" s="30"/>
      <c r="D735" s="68"/>
      <c r="E735" s="68"/>
      <c r="F735" s="1"/>
      <c r="J735" s="1"/>
    </row>
    <row r="736" spans="3:10" ht="13.5" customHeight="1">
      <c r="C736" s="30"/>
      <c r="D736" s="68"/>
      <c r="E736" s="68"/>
      <c r="F736" s="1"/>
      <c r="J736" s="1"/>
    </row>
    <row r="737" spans="3:10">
      <c r="C737" s="30"/>
      <c r="D737" s="68"/>
      <c r="E737" s="68"/>
      <c r="F737" s="1"/>
      <c r="J737" s="1"/>
    </row>
    <row r="738" spans="3:10">
      <c r="C738" s="30"/>
      <c r="D738" s="68"/>
      <c r="E738" s="68"/>
      <c r="F738" s="1"/>
      <c r="J738" s="1"/>
    </row>
    <row r="739" spans="3:10">
      <c r="C739" s="30"/>
      <c r="D739" s="68"/>
      <c r="E739" s="68"/>
      <c r="F739" s="1"/>
      <c r="J739" s="1"/>
    </row>
    <row r="740" spans="3:10">
      <c r="C740" s="30"/>
      <c r="D740" s="68"/>
      <c r="E740" s="68"/>
      <c r="F740" s="1"/>
      <c r="J740" s="1"/>
    </row>
    <row r="741" spans="3:10">
      <c r="C741" s="30"/>
      <c r="D741" s="68"/>
      <c r="E741" s="68"/>
      <c r="F741" s="1"/>
      <c r="J741" s="1"/>
    </row>
    <row r="742" spans="3:10">
      <c r="C742" s="30"/>
      <c r="D742" s="68"/>
      <c r="E742" s="68"/>
      <c r="F742" s="1"/>
      <c r="J742" s="1"/>
    </row>
    <row r="743" spans="3:10">
      <c r="C743" s="30"/>
      <c r="D743" s="68"/>
      <c r="E743" s="68"/>
      <c r="F743" s="1"/>
      <c r="J743" s="1"/>
    </row>
    <row r="744" spans="3:10">
      <c r="C744" s="30"/>
      <c r="D744" s="68"/>
      <c r="E744" s="68"/>
      <c r="F744" s="1"/>
      <c r="J744" s="1"/>
    </row>
    <row r="745" spans="3:10">
      <c r="C745" s="30"/>
      <c r="D745" s="68"/>
      <c r="E745" s="68"/>
      <c r="F745" s="1"/>
      <c r="J745" s="1"/>
    </row>
    <row r="746" spans="3:10">
      <c r="C746" s="30"/>
      <c r="D746" s="68"/>
      <c r="E746" s="68"/>
      <c r="F746" s="1"/>
      <c r="J746" s="1"/>
    </row>
    <row r="747" spans="3:10" ht="12" customHeight="1">
      <c r="C747" s="30"/>
      <c r="D747" s="68"/>
      <c r="E747" s="68"/>
      <c r="F747" s="1"/>
      <c r="J747" s="1"/>
    </row>
    <row r="748" spans="3:10" ht="145.5" customHeight="1">
      <c r="C748" s="30"/>
      <c r="D748" s="68"/>
      <c r="E748" s="68"/>
      <c r="F748" s="1"/>
      <c r="J748" s="1"/>
    </row>
    <row r="749" spans="3:10">
      <c r="C749" s="30"/>
      <c r="D749" s="68"/>
      <c r="E749" s="68"/>
      <c r="F749" s="1"/>
      <c r="J749" s="1"/>
    </row>
    <row r="750" spans="3:10">
      <c r="C750" s="30"/>
      <c r="D750" s="68"/>
      <c r="E750" s="68"/>
      <c r="F750" s="1"/>
      <c r="J750" s="1"/>
    </row>
    <row r="751" spans="3:10" ht="12" customHeight="1">
      <c r="C751" s="30"/>
      <c r="D751" s="68"/>
      <c r="E751" s="68"/>
      <c r="F751" s="1"/>
      <c r="J751" s="1"/>
    </row>
    <row r="752" spans="3:10">
      <c r="C752" s="30"/>
      <c r="D752" s="68"/>
      <c r="E752" s="68"/>
      <c r="F752" s="1"/>
      <c r="J752" s="1"/>
    </row>
    <row r="753" spans="3:10">
      <c r="C753" s="30"/>
      <c r="D753" s="68"/>
      <c r="E753" s="68"/>
      <c r="F753" s="1"/>
      <c r="J753" s="1"/>
    </row>
    <row r="754" spans="3:10">
      <c r="C754" s="30"/>
      <c r="D754" s="68"/>
      <c r="E754" s="68"/>
      <c r="F754" s="1"/>
      <c r="J754" s="1"/>
    </row>
    <row r="755" spans="3:10">
      <c r="C755" s="30"/>
      <c r="D755" s="68"/>
      <c r="E755" s="68"/>
      <c r="F755" s="1"/>
      <c r="J755" s="1"/>
    </row>
    <row r="756" spans="3:10">
      <c r="C756" s="30"/>
      <c r="D756" s="68"/>
      <c r="E756" s="68"/>
      <c r="F756" s="1"/>
      <c r="J756" s="1"/>
    </row>
    <row r="757" spans="3:10" ht="11.25" customHeight="1">
      <c r="C757" s="30"/>
      <c r="D757" s="68"/>
      <c r="E757" s="68"/>
      <c r="F757" s="1"/>
      <c r="J757" s="1"/>
    </row>
    <row r="758" spans="3:10">
      <c r="C758" s="30"/>
      <c r="D758" s="68"/>
      <c r="E758" s="68"/>
      <c r="F758" s="1"/>
      <c r="J758" s="1"/>
    </row>
    <row r="759" spans="3:10">
      <c r="C759" s="30"/>
      <c r="D759" s="68"/>
      <c r="E759" s="68"/>
      <c r="F759" s="1"/>
      <c r="J759" s="1"/>
    </row>
    <row r="760" spans="3:10">
      <c r="C760" s="30"/>
      <c r="D760" s="68"/>
      <c r="E760" s="68"/>
      <c r="F760" s="1"/>
      <c r="J760" s="1"/>
    </row>
    <row r="761" spans="3:10">
      <c r="C761" s="30"/>
      <c r="D761" s="68"/>
      <c r="E761" s="68"/>
      <c r="F761" s="1"/>
      <c r="J761" s="1"/>
    </row>
    <row r="762" spans="3:10">
      <c r="C762" s="30"/>
      <c r="D762" s="68"/>
      <c r="E762" s="68"/>
      <c r="F762" s="1"/>
      <c r="J762" s="1"/>
    </row>
    <row r="763" spans="3:10">
      <c r="C763" s="30"/>
      <c r="D763" s="68"/>
      <c r="E763" s="68"/>
      <c r="F763" s="1"/>
      <c r="J763" s="1"/>
    </row>
    <row r="764" spans="3:10" ht="12.75" customHeight="1">
      <c r="C764" s="30"/>
      <c r="D764" s="68"/>
      <c r="E764" s="68"/>
      <c r="F764" s="1"/>
      <c r="J764" s="1"/>
    </row>
    <row r="765" spans="3:10" ht="13.5" customHeight="1">
      <c r="C765" s="30"/>
      <c r="D765" s="68"/>
      <c r="E765" s="68"/>
      <c r="F765" s="1"/>
      <c r="J765" s="1"/>
    </row>
    <row r="766" spans="3:10" ht="12.75" customHeight="1">
      <c r="C766" s="30"/>
      <c r="D766" s="68"/>
      <c r="E766" s="68"/>
      <c r="F766" s="1"/>
      <c r="J766" s="1"/>
    </row>
    <row r="767" spans="3:10">
      <c r="C767" s="30"/>
      <c r="D767" s="68"/>
      <c r="E767" s="68"/>
      <c r="F767" s="1"/>
      <c r="J767" s="1"/>
    </row>
    <row r="768" spans="3:10" ht="12.75" customHeight="1">
      <c r="C768" s="30"/>
      <c r="D768" s="68"/>
      <c r="E768" s="68"/>
      <c r="F768" s="1"/>
      <c r="J768" s="1"/>
    </row>
    <row r="769" spans="3:10" ht="15" customHeight="1">
      <c r="C769" s="30"/>
      <c r="D769" s="68"/>
      <c r="E769" s="68"/>
      <c r="F769" s="1"/>
      <c r="J769" s="1"/>
    </row>
    <row r="770" spans="3:10">
      <c r="C770" s="30"/>
      <c r="D770" s="68"/>
      <c r="E770" s="68"/>
      <c r="F770" s="1"/>
      <c r="J770" s="1"/>
    </row>
    <row r="771" spans="3:10" ht="28.5" customHeight="1">
      <c r="C771" s="30"/>
      <c r="D771" s="68"/>
      <c r="E771" s="68"/>
      <c r="F771" s="1"/>
      <c r="J771" s="1"/>
    </row>
    <row r="772" spans="3:10" ht="14.25" customHeight="1">
      <c r="C772" s="30"/>
      <c r="D772" s="68"/>
      <c r="E772" s="68"/>
      <c r="F772" s="1"/>
      <c r="J772" s="1"/>
    </row>
    <row r="773" spans="3:10" ht="27" customHeight="1">
      <c r="C773" s="30"/>
      <c r="D773" s="68"/>
      <c r="E773" s="68"/>
      <c r="F773" s="1"/>
      <c r="J773" s="1"/>
    </row>
    <row r="774" spans="3:10">
      <c r="C774" s="30"/>
      <c r="D774" s="68"/>
      <c r="E774" s="68"/>
      <c r="F774" s="1"/>
      <c r="J774" s="1"/>
    </row>
    <row r="775" spans="3:10">
      <c r="C775" s="30"/>
      <c r="D775" s="68"/>
      <c r="E775" s="68"/>
      <c r="F775" s="1"/>
      <c r="J775" s="1"/>
    </row>
    <row r="776" spans="3:10" ht="53.25" customHeight="1">
      <c r="C776" s="30"/>
      <c r="D776" s="68"/>
      <c r="E776" s="68"/>
      <c r="F776" s="1"/>
      <c r="J776" s="1"/>
    </row>
    <row r="777" spans="3:10">
      <c r="C777" s="30"/>
      <c r="D777" s="68"/>
      <c r="E777" s="68"/>
      <c r="F777" s="1"/>
      <c r="J777" s="1"/>
    </row>
    <row r="778" spans="3:10">
      <c r="C778" s="30"/>
      <c r="D778" s="68"/>
      <c r="E778" s="68"/>
      <c r="F778" s="1"/>
      <c r="J778" s="1"/>
    </row>
    <row r="779" spans="3:10">
      <c r="C779" s="30"/>
      <c r="D779" s="68"/>
      <c r="E779" s="68"/>
      <c r="F779" s="1"/>
      <c r="J779" s="1"/>
    </row>
    <row r="780" spans="3:10">
      <c r="C780" s="30"/>
      <c r="D780" s="68"/>
      <c r="E780" s="68"/>
      <c r="F780" s="1"/>
      <c r="J780" s="1"/>
    </row>
    <row r="781" spans="3:10">
      <c r="C781" s="30"/>
      <c r="D781" s="68"/>
      <c r="E781" s="68"/>
      <c r="F781" s="1"/>
      <c r="J781" s="1"/>
    </row>
    <row r="782" spans="3:10">
      <c r="C782" s="30"/>
      <c r="D782" s="68"/>
      <c r="E782" s="68"/>
      <c r="F782" s="1"/>
      <c r="J782" s="1"/>
    </row>
    <row r="783" spans="3:10">
      <c r="C783" s="30"/>
      <c r="D783" s="68"/>
      <c r="E783" s="68"/>
      <c r="F783" s="1"/>
      <c r="J783" s="1"/>
    </row>
    <row r="784" spans="3:10">
      <c r="C784" s="30"/>
      <c r="D784" s="68"/>
      <c r="E784" s="68"/>
      <c r="F784" s="1"/>
      <c r="J784" s="1"/>
    </row>
    <row r="785" spans="3:10">
      <c r="C785" s="30"/>
      <c r="D785" s="68"/>
      <c r="E785" s="68"/>
      <c r="F785" s="1"/>
      <c r="J785" s="1"/>
    </row>
    <row r="786" spans="3:10">
      <c r="C786" s="30"/>
      <c r="D786" s="68"/>
      <c r="E786" s="68"/>
      <c r="F786" s="1"/>
      <c r="J786" s="1"/>
    </row>
    <row r="787" spans="3:10">
      <c r="C787" s="30"/>
      <c r="D787" s="68"/>
      <c r="E787" s="68"/>
      <c r="F787" s="1"/>
      <c r="J787" s="1"/>
    </row>
    <row r="788" spans="3:10">
      <c r="C788" s="30"/>
      <c r="D788" s="68"/>
      <c r="E788" s="68"/>
      <c r="F788" s="1"/>
      <c r="J788" s="1"/>
    </row>
    <row r="789" spans="3:10">
      <c r="C789" s="30"/>
      <c r="D789" s="68"/>
      <c r="E789" s="68"/>
      <c r="F789" s="1"/>
      <c r="J789" s="1"/>
    </row>
    <row r="790" spans="3:10">
      <c r="C790" s="30"/>
      <c r="D790" s="68"/>
      <c r="E790" s="68"/>
      <c r="F790" s="1"/>
      <c r="J790" s="1"/>
    </row>
    <row r="791" spans="3:10">
      <c r="C791" s="30"/>
      <c r="D791" s="68"/>
      <c r="E791" s="68"/>
      <c r="F791" s="1"/>
      <c r="J791" s="1"/>
    </row>
    <row r="792" spans="3:10">
      <c r="C792" s="30"/>
      <c r="D792" s="68"/>
      <c r="E792" s="68"/>
      <c r="F792" s="1"/>
      <c r="J792" s="1"/>
    </row>
    <row r="793" spans="3:10">
      <c r="C793" s="30"/>
      <c r="D793" s="68"/>
      <c r="E793" s="68"/>
      <c r="F793" s="1"/>
      <c r="J793" s="1"/>
    </row>
    <row r="794" spans="3:10">
      <c r="C794" s="30"/>
      <c r="D794" s="68"/>
      <c r="E794" s="68"/>
      <c r="F794" s="1"/>
      <c r="J794" s="1"/>
    </row>
    <row r="795" spans="3:10">
      <c r="C795" s="30"/>
      <c r="D795" s="68"/>
      <c r="E795" s="68"/>
      <c r="F795" s="1"/>
      <c r="J795" s="1"/>
    </row>
    <row r="796" spans="3:10" ht="15" customHeight="1">
      <c r="C796" s="30"/>
      <c r="D796" s="68"/>
      <c r="E796" s="68"/>
      <c r="F796" s="1"/>
      <c r="J796" s="1"/>
    </row>
    <row r="797" spans="3:10">
      <c r="C797" s="30"/>
      <c r="D797" s="68"/>
      <c r="E797" s="68"/>
      <c r="F797" s="1"/>
      <c r="J797" s="1"/>
    </row>
    <row r="798" spans="3:10">
      <c r="C798" s="30"/>
      <c r="D798" s="68"/>
      <c r="E798" s="68"/>
      <c r="F798" s="1"/>
      <c r="J798" s="1"/>
    </row>
    <row r="799" spans="3:10">
      <c r="C799" s="30"/>
      <c r="D799" s="68"/>
      <c r="E799" s="68"/>
      <c r="F799" s="1"/>
      <c r="J799" s="1"/>
    </row>
    <row r="800" spans="3:10">
      <c r="C800" s="30"/>
      <c r="D800" s="68"/>
      <c r="E800" s="68"/>
      <c r="F800" s="1"/>
      <c r="J800" s="1"/>
    </row>
    <row r="801" spans="3:10">
      <c r="C801" s="30"/>
      <c r="D801" s="68"/>
      <c r="E801" s="68"/>
      <c r="F801" s="1"/>
      <c r="J801" s="1"/>
    </row>
    <row r="802" spans="3:10">
      <c r="C802" s="30"/>
      <c r="D802" s="68"/>
      <c r="E802" s="68"/>
      <c r="F802" s="1"/>
      <c r="J802" s="1"/>
    </row>
    <row r="803" spans="3:10">
      <c r="C803" s="30"/>
      <c r="D803" s="68"/>
      <c r="E803" s="68"/>
      <c r="F803" s="1"/>
      <c r="J803" s="1"/>
    </row>
    <row r="804" spans="3:10">
      <c r="C804" s="30"/>
      <c r="D804" s="68"/>
      <c r="E804" s="68"/>
      <c r="F804" s="1"/>
      <c r="J804" s="1"/>
    </row>
    <row r="805" spans="3:10" ht="12" customHeight="1">
      <c r="C805" s="30"/>
      <c r="D805" s="68"/>
      <c r="E805" s="68"/>
      <c r="F805" s="1"/>
      <c r="J805" s="1"/>
    </row>
    <row r="806" spans="3:10" ht="12" customHeight="1">
      <c r="C806" s="30"/>
      <c r="D806" s="68"/>
      <c r="E806" s="68"/>
      <c r="F806" s="1"/>
      <c r="J806" s="1"/>
    </row>
    <row r="807" spans="3:10" ht="12" customHeight="1">
      <c r="C807" s="30"/>
      <c r="D807" s="68"/>
      <c r="E807" s="68"/>
      <c r="F807" s="1"/>
      <c r="J807" s="1"/>
    </row>
    <row r="808" spans="3:10" ht="14.25" customHeight="1">
      <c r="C808" s="30"/>
      <c r="D808" s="68"/>
      <c r="E808" s="68"/>
      <c r="F808" s="1"/>
      <c r="J808" s="1"/>
    </row>
    <row r="809" spans="3:10" ht="14.25" customHeight="1">
      <c r="C809" s="30"/>
      <c r="D809" s="68"/>
      <c r="E809" s="68"/>
      <c r="F809" s="1"/>
      <c r="J809" s="1"/>
    </row>
    <row r="810" spans="3:10" ht="52.5" customHeight="1">
      <c r="C810" s="30"/>
      <c r="D810" s="68"/>
      <c r="E810" s="68"/>
      <c r="F810" s="1"/>
      <c r="J810" s="1"/>
    </row>
    <row r="811" spans="3:10">
      <c r="C811" s="30"/>
      <c r="D811" s="68"/>
      <c r="E811" s="68"/>
      <c r="F811" s="1"/>
      <c r="J811" s="1"/>
    </row>
    <row r="812" spans="3:10">
      <c r="C812" s="30"/>
      <c r="D812" s="68"/>
      <c r="E812" s="68"/>
      <c r="F812" s="1"/>
      <c r="J812" s="1"/>
    </row>
    <row r="813" spans="3:10" ht="12.75" customHeight="1">
      <c r="C813" s="30"/>
      <c r="D813" s="68"/>
      <c r="E813" s="68"/>
      <c r="F813" s="1"/>
      <c r="J813" s="1"/>
    </row>
    <row r="814" spans="3:10" ht="12.75" customHeight="1">
      <c r="C814" s="30"/>
      <c r="D814" s="68"/>
      <c r="E814" s="68"/>
      <c r="F814" s="1"/>
      <c r="J814" s="1"/>
    </row>
    <row r="815" spans="3:10">
      <c r="C815" s="30"/>
      <c r="D815" s="68"/>
      <c r="E815" s="68"/>
      <c r="F815" s="1"/>
      <c r="J815" s="1"/>
    </row>
    <row r="816" spans="3:10" ht="25.5" customHeight="1">
      <c r="C816" s="30"/>
      <c r="D816" s="68"/>
      <c r="E816" s="68"/>
      <c r="F816" s="1"/>
      <c r="J816" s="1"/>
    </row>
    <row r="817" spans="3:10" ht="63" customHeight="1">
      <c r="C817" s="30"/>
      <c r="D817" s="68"/>
      <c r="E817" s="68"/>
      <c r="F817" s="1"/>
      <c r="J817" s="1"/>
    </row>
    <row r="818" spans="3:10" ht="13.5" customHeight="1">
      <c r="C818" s="30"/>
      <c r="D818" s="68"/>
      <c r="E818" s="68"/>
      <c r="F818" s="1"/>
      <c r="J818" s="1"/>
    </row>
    <row r="819" spans="3:10" ht="13.5" customHeight="1">
      <c r="C819" s="30"/>
      <c r="D819" s="68"/>
      <c r="E819" s="68"/>
      <c r="F819" s="1"/>
      <c r="J819" s="1"/>
    </row>
    <row r="820" spans="3:10">
      <c r="C820" s="30"/>
      <c r="D820" s="68"/>
      <c r="E820" s="68"/>
      <c r="F820" s="1"/>
      <c r="J820" s="1"/>
    </row>
    <row r="821" spans="3:10">
      <c r="C821" s="30"/>
      <c r="D821" s="68"/>
      <c r="E821" s="68"/>
      <c r="F821" s="1"/>
      <c r="J821" s="1"/>
    </row>
    <row r="822" spans="3:10">
      <c r="C822" s="30"/>
      <c r="D822" s="68"/>
      <c r="E822" s="68"/>
      <c r="F822" s="1"/>
      <c r="J822" s="1"/>
    </row>
    <row r="823" spans="3:10">
      <c r="C823" s="30"/>
      <c r="D823" s="68"/>
      <c r="E823" s="68"/>
      <c r="F823" s="1"/>
      <c r="J823" s="1"/>
    </row>
    <row r="824" spans="3:10" ht="13.5" customHeight="1">
      <c r="C824" s="30"/>
      <c r="D824" s="68"/>
      <c r="E824" s="68"/>
      <c r="F824" s="1"/>
      <c r="J824" s="1"/>
    </row>
    <row r="825" spans="3:10" ht="27" customHeight="1">
      <c r="C825" s="30"/>
      <c r="D825" s="68"/>
      <c r="E825" s="68"/>
      <c r="F825" s="1"/>
      <c r="J825" s="1"/>
    </row>
    <row r="826" spans="3:10">
      <c r="C826" s="30"/>
      <c r="D826" s="68"/>
      <c r="E826" s="68"/>
      <c r="F826" s="1"/>
      <c r="J826" s="1"/>
    </row>
    <row r="827" spans="3:10">
      <c r="C827" s="30"/>
      <c r="D827" s="68"/>
      <c r="E827" s="68"/>
      <c r="F827" s="1"/>
      <c r="J827" s="1"/>
    </row>
    <row r="828" spans="3:10">
      <c r="C828" s="30"/>
      <c r="D828" s="68"/>
      <c r="E828" s="68"/>
      <c r="F828" s="1"/>
      <c r="J828" s="1"/>
    </row>
    <row r="829" spans="3:10">
      <c r="C829" s="30"/>
      <c r="D829" s="68"/>
      <c r="E829" s="68"/>
      <c r="F829" s="1"/>
      <c r="J829" s="1"/>
    </row>
    <row r="830" spans="3:10">
      <c r="C830" s="30"/>
      <c r="D830" s="68"/>
      <c r="E830" s="68"/>
      <c r="F830" s="1"/>
      <c r="J830" s="1"/>
    </row>
    <row r="831" spans="3:10">
      <c r="C831" s="30"/>
      <c r="D831" s="68"/>
      <c r="E831" s="68"/>
      <c r="F831" s="1"/>
      <c r="J831" s="1"/>
    </row>
    <row r="832" spans="3:10">
      <c r="C832" s="30"/>
      <c r="D832" s="68"/>
      <c r="E832" s="68"/>
      <c r="F832" s="1"/>
      <c r="J832" s="1"/>
    </row>
    <row r="833" spans="3:10">
      <c r="C833" s="30"/>
      <c r="D833" s="68"/>
      <c r="E833" s="68"/>
      <c r="F833" s="1"/>
      <c r="J833" s="1"/>
    </row>
    <row r="834" spans="3:10">
      <c r="C834" s="30"/>
      <c r="D834" s="68"/>
      <c r="E834" s="68"/>
      <c r="F834" s="1"/>
      <c r="J834" s="1"/>
    </row>
    <row r="835" spans="3:10" ht="14.25" customHeight="1">
      <c r="C835" s="30"/>
      <c r="D835" s="68"/>
      <c r="E835" s="68"/>
      <c r="F835" s="1"/>
      <c r="J835" s="1"/>
    </row>
    <row r="836" spans="3:10">
      <c r="C836" s="30"/>
      <c r="D836" s="68"/>
      <c r="E836" s="68"/>
      <c r="F836" s="1"/>
      <c r="J836" s="1"/>
    </row>
    <row r="837" spans="3:10" ht="90.75" customHeight="1">
      <c r="C837" s="30"/>
      <c r="D837" s="68"/>
      <c r="E837" s="68"/>
      <c r="F837" s="1"/>
      <c r="J837" s="1"/>
    </row>
    <row r="838" spans="3:10">
      <c r="C838" s="30"/>
      <c r="D838" s="68"/>
      <c r="E838" s="68"/>
      <c r="F838" s="1"/>
      <c r="J838" s="1"/>
    </row>
    <row r="839" spans="3:10" ht="13.5" customHeight="1">
      <c r="C839" s="30"/>
      <c r="D839" s="68"/>
      <c r="E839" s="68"/>
      <c r="F839" s="1"/>
      <c r="J839" s="1"/>
    </row>
    <row r="840" spans="3:10">
      <c r="C840" s="30"/>
      <c r="D840" s="68"/>
      <c r="E840" s="68"/>
      <c r="F840" s="1"/>
      <c r="J840" s="1"/>
    </row>
    <row r="841" spans="3:10" ht="26.25" customHeight="1">
      <c r="C841" s="30"/>
      <c r="D841" s="68"/>
      <c r="E841" s="68"/>
      <c r="F841" s="1"/>
      <c r="J841" s="1"/>
    </row>
    <row r="842" spans="3:10" ht="12" customHeight="1">
      <c r="C842" s="30"/>
      <c r="D842" s="68"/>
      <c r="E842" s="68"/>
      <c r="F842" s="1"/>
      <c r="J842" s="1"/>
    </row>
    <row r="843" spans="3:10" ht="13.5" customHeight="1">
      <c r="C843" s="30"/>
      <c r="D843" s="68"/>
      <c r="E843" s="68"/>
      <c r="F843" s="1"/>
      <c r="J843" s="1"/>
    </row>
    <row r="844" spans="3:10">
      <c r="C844" s="30"/>
      <c r="D844" s="68"/>
      <c r="E844" s="68"/>
      <c r="F844" s="1"/>
      <c r="J844" s="1"/>
    </row>
    <row r="845" spans="3:10">
      <c r="C845" s="30"/>
      <c r="D845" s="68"/>
      <c r="E845" s="68"/>
      <c r="F845" s="1"/>
      <c r="J845" s="1"/>
    </row>
    <row r="846" spans="3:10" ht="25.5" customHeight="1">
      <c r="C846" s="30"/>
      <c r="D846" s="68"/>
      <c r="E846" s="68"/>
      <c r="F846" s="1"/>
      <c r="J846" s="1"/>
    </row>
    <row r="847" spans="3:10">
      <c r="C847" s="30"/>
      <c r="D847" s="68"/>
      <c r="E847" s="68"/>
      <c r="F847" s="1"/>
      <c r="J847" s="1"/>
    </row>
    <row r="848" spans="3:10">
      <c r="C848" s="30"/>
      <c r="D848" s="68"/>
      <c r="E848" s="68"/>
      <c r="F848" s="1"/>
      <c r="J848" s="1"/>
    </row>
    <row r="849" spans="3:10">
      <c r="C849" s="30"/>
      <c r="D849" s="68"/>
      <c r="E849" s="68"/>
      <c r="F849" s="1"/>
      <c r="J849" s="1"/>
    </row>
    <row r="850" spans="3:10">
      <c r="C850" s="30"/>
      <c r="D850" s="68"/>
      <c r="E850" s="68"/>
      <c r="F850" s="1"/>
      <c r="J850" s="1"/>
    </row>
    <row r="851" spans="3:10">
      <c r="C851" s="30"/>
      <c r="D851" s="68"/>
      <c r="E851" s="68"/>
      <c r="F851" s="1"/>
      <c r="J851" s="1"/>
    </row>
    <row r="852" spans="3:10">
      <c r="C852" s="30"/>
      <c r="D852" s="68"/>
      <c r="E852" s="68"/>
      <c r="F852" s="1"/>
      <c r="J852" s="1"/>
    </row>
    <row r="853" spans="3:10">
      <c r="C853" s="30"/>
      <c r="D853" s="68"/>
      <c r="E853" s="68"/>
      <c r="F853" s="1"/>
      <c r="J853" s="1"/>
    </row>
    <row r="854" spans="3:10">
      <c r="C854" s="30"/>
      <c r="D854" s="68"/>
      <c r="E854" s="68"/>
      <c r="F854" s="1"/>
      <c r="J854" s="1"/>
    </row>
    <row r="855" spans="3:10">
      <c r="C855" s="30"/>
      <c r="D855" s="68"/>
      <c r="E855" s="68"/>
      <c r="F855" s="1"/>
      <c r="J855" s="1"/>
    </row>
    <row r="856" spans="3:10">
      <c r="C856" s="30"/>
      <c r="D856" s="68"/>
      <c r="E856" s="68"/>
      <c r="F856" s="1"/>
      <c r="J856" s="1"/>
    </row>
    <row r="857" spans="3:10">
      <c r="C857" s="30"/>
      <c r="D857" s="68"/>
      <c r="E857" s="68"/>
      <c r="F857" s="1"/>
      <c r="J857" s="1"/>
    </row>
    <row r="858" spans="3:10">
      <c r="C858" s="30"/>
      <c r="D858" s="68"/>
      <c r="E858" s="68"/>
      <c r="F858" s="1"/>
      <c r="J858" s="1"/>
    </row>
    <row r="859" spans="3:10">
      <c r="C859" s="30"/>
      <c r="D859" s="68"/>
      <c r="E859" s="68"/>
      <c r="F859" s="1"/>
      <c r="J859" s="1"/>
    </row>
    <row r="860" spans="3:10">
      <c r="C860" s="1"/>
      <c r="D860" s="68"/>
      <c r="E860" s="68"/>
      <c r="F860" s="1"/>
      <c r="J860" s="1"/>
    </row>
    <row r="861" spans="3:10">
      <c r="C861" s="1"/>
      <c r="D861" s="68"/>
      <c r="E861" s="68"/>
      <c r="F861" s="1"/>
      <c r="J861" s="1"/>
    </row>
    <row r="862" spans="3:10">
      <c r="C862" s="1"/>
      <c r="D862" s="68"/>
      <c r="E862" s="68"/>
      <c r="F862" s="1"/>
      <c r="J862" s="1"/>
    </row>
    <row r="863" spans="3:10">
      <c r="C863" s="1"/>
      <c r="D863" s="68"/>
      <c r="E863" s="68"/>
      <c r="F863" s="1"/>
      <c r="J863" s="1"/>
    </row>
    <row r="864" spans="3:10">
      <c r="C864" s="1"/>
      <c r="D864" s="68"/>
      <c r="E864" s="68"/>
      <c r="F864" s="1"/>
      <c r="J864" s="1"/>
    </row>
    <row r="865" spans="3:10" ht="42" customHeight="1">
      <c r="C865" s="1"/>
      <c r="D865" s="68"/>
      <c r="E865" s="68"/>
      <c r="F865" s="1"/>
      <c r="J865" s="1"/>
    </row>
    <row r="866" spans="3:10">
      <c r="C866" s="1"/>
      <c r="D866" s="68"/>
      <c r="E866" s="68"/>
      <c r="F866" s="1"/>
      <c r="J866" s="1"/>
    </row>
    <row r="867" spans="3:10">
      <c r="C867" s="1"/>
      <c r="D867" s="68"/>
      <c r="E867" s="68"/>
      <c r="F867" s="1"/>
      <c r="J867" s="1"/>
    </row>
    <row r="868" spans="3:10">
      <c r="C868" s="1"/>
      <c r="D868" s="68"/>
      <c r="E868" s="68"/>
      <c r="F868" s="1"/>
      <c r="J868" s="1"/>
    </row>
    <row r="869" spans="3:10">
      <c r="C869" s="1"/>
      <c r="D869" s="68"/>
      <c r="E869" s="68"/>
      <c r="F869" s="1"/>
      <c r="J869" s="1"/>
    </row>
    <row r="870" spans="3:10">
      <c r="C870" s="1"/>
      <c r="D870" s="68"/>
      <c r="E870" s="68"/>
      <c r="F870" s="1"/>
      <c r="J870" s="1"/>
    </row>
    <row r="871" spans="3:10">
      <c r="C871" s="30"/>
      <c r="D871" s="68"/>
      <c r="E871" s="68"/>
      <c r="F871" s="1"/>
      <c r="J871" s="1"/>
    </row>
    <row r="872" spans="3:10">
      <c r="C872" s="30"/>
      <c r="D872" s="68"/>
      <c r="E872" s="68"/>
      <c r="F872" s="1"/>
      <c r="J872" s="1"/>
    </row>
    <row r="873" spans="3:10" ht="14.25" customHeight="1">
      <c r="C873" s="30"/>
      <c r="D873" s="68"/>
      <c r="E873" s="68"/>
      <c r="F873" s="1"/>
      <c r="J873" s="1"/>
    </row>
    <row r="874" spans="3:10" ht="12.75" customHeight="1">
      <c r="C874" s="30"/>
      <c r="D874" s="68"/>
      <c r="E874" s="68"/>
      <c r="F874" s="1"/>
      <c r="J874" s="1"/>
    </row>
    <row r="875" spans="3:10" ht="15" customHeight="1">
      <c r="C875" s="30"/>
      <c r="D875" s="68"/>
      <c r="E875" s="68"/>
      <c r="F875" s="1"/>
      <c r="J875" s="1"/>
    </row>
    <row r="876" spans="3:10">
      <c r="C876" s="30"/>
      <c r="D876" s="68"/>
      <c r="E876" s="68"/>
      <c r="F876" s="1"/>
      <c r="J876" s="1"/>
    </row>
    <row r="877" spans="3:10">
      <c r="C877" s="30"/>
      <c r="D877" s="68"/>
      <c r="E877" s="68"/>
      <c r="F877" s="1"/>
      <c r="J877" s="1"/>
    </row>
    <row r="878" spans="3:10">
      <c r="C878" s="30"/>
      <c r="D878" s="68"/>
      <c r="E878" s="68"/>
      <c r="F878" s="1"/>
      <c r="J878" s="1"/>
    </row>
    <row r="879" spans="3:10">
      <c r="C879" s="30"/>
      <c r="D879" s="68"/>
      <c r="E879" s="68"/>
      <c r="F879" s="1"/>
      <c r="J879" s="1"/>
    </row>
    <row r="880" spans="3:10" ht="15" customHeight="1">
      <c r="C880" s="30"/>
      <c r="D880" s="68"/>
      <c r="E880" s="68"/>
      <c r="F880" s="1"/>
      <c r="J880" s="1"/>
    </row>
    <row r="881" spans="3:10" ht="213.75" customHeight="1">
      <c r="C881" s="30"/>
      <c r="D881" s="68"/>
      <c r="E881" s="68"/>
      <c r="F881" s="1"/>
      <c r="J881" s="1"/>
    </row>
    <row r="882" spans="3:10">
      <c r="C882" s="30"/>
      <c r="D882" s="68"/>
      <c r="E882" s="68"/>
      <c r="F882" s="1"/>
      <c r="J882" s="1"/>
    </row>
    <row r="883" spans="3:10">
      <c r="C883" s="30"/>
      <c r="D883" s="68"/>
      <c r="E883" s="68"/>
      <c r="F883" s="1"/>
      <c r="J883" s="1"/>
    </row>
    <row r="884" spans="3:10">
      <c r="C884" s="30"/>
      <c r="D884" s="68"/>
      <c r="E884" s="68"/>
      <c r="F884" s="1"/>
      <c r="J884" s="1"/>
    </row>
    <row r="885" spans="3:10">
      <c r="C885" s="30"/>
      <c r="D885" s="68"/>
      <c r="E885" s="68"/>
      <c r="F885" s="1"/>
      <c r="J885" s="1"/>
    </row>
    <row r="886" spans="3:10">
      <c r="C886" s="30"/>
      <c r="D886" s="68"/>
      <c r="E886" s="68"/>
      <c r="F886" s="1"/>
      <c r="J886" s="1"/>
    </row>
    <row r="887" spans="3:10">
      <c r="C887" s="30"/>
      <c r="D887" s="68"/>
      <c r="E887" s="68"/>
      <c r="F887" s="1"/>
      <c r="J887" s="1"/>
    </row>
    <row r="888" spans="3:10">
      <c r="C888" s="30"/>
      <c r="D888" s="68"/>
      <c r="E888" s="68"/>
      <c r="F888" s="1"/>
      <c r="J888" s="1"/>
    </row>
    <row r="889" spans="3:10">
      <c r="C889" s="30"/>
      <c r="D889" s="68"/>
      <c r="E889" s="68"/>
      <c r="F889" s="1"/>
      <c r="J889" s="1"/>
    </row>
    <row r="890" spans="3:10">
      <c r="C890" s="30"/>
      <c r="D890" s="68"/>
      <c r="E890" s="68"/>
      <c r="F890" s="1"/>
      <c r="J890" s="1"/>
    </row>
    <row r="891" spans="3:10">
      <c r="C891" s="30"/>
      <c r="D891" s="68"/>
      <c r="E891" s="68"/>
      <c r="F891" s="1"/>
      <c r="J891" s="1"/>
    </row>
    <row r="892" spans="3:10" ht="27" customHeight="1">
      <c r="C892" s="30"/>
      <c r="D892" s="68"/>
      <c r="E892" s="68"/>
      <c r="F892" s="1"/>
      <c r="J892" s="1"/>
    </row>
    <row r="893" spans="3:10">
      <c r="C893" s="30"/>
      <c r="D893" s="68"/>
      <c r="E893" s="68"/>
      <c r="F893" s="1"/>
      <c r="J893" s="1"/>
    </row>
    <row r="894" spans="3:10">
      <c r="C894" s="30"/>
      <c r="D894" s="68"/>
      <c r="E894" s="68"/>
      <c r="F894" s="1"/>
      <c r="J894" s="1"/>
    </row>
    <row r="895" spans="3:10">
      <c r="C895" s="30"/>
      <c r="D895" s="68"/>
      <c r="E895" s="68"/>
      <c r="F895" s="1"/>
      <c r="J895" s="1"/>
    </row>
    <row r="896" spans="3:10">
      <c r="C896" s="30"/>
      <c r="D896" s="68"/>
      <c r="E896" s="68"/>
      <c r="F896" s="1"/>
      <c r="J896" s="1"/>
    </row>
    <row r="897" spans="3:10">
      <c r="C897" s="30"/>
      <c r="D897" s="68"/>
      <c r="E897" s="68"/>
      <c r="F897" s="1"/>
      <c r="J897" s="1"/>
    </row>
    <row r="898" spans="3:10">
      <c r="C898" s="30"/>
      <c r="D898" s="68"/>
      <c r="E898" s="68"/>
      <c r="F898" s="1"/>
      <c r="J898" s="1"/>
    </row>
    <row r="899" spans="3:10">
      <c r="C899" s="30"/>
      <c r="D899" s="68"/>
      <c r="E899" s="68"/>
      <c r="F899" s="1"/>
      <c r="J899" s="1"/>
    </row>
    <row r="900" spans="3:10">
      <c r="C900" s="30"/>
      <c r="D900" s="68"/>
      <c r="E900" s="68"/>
      <c r="F900" s="1"/>
      <c r="J900" s="1"/>
    </row>
    <row r="901" spans="3:10">
      <c r="C901" s="30"/>
      <c r="D901" s="68"/>
      <c r="E901" s="68"/>
      <c r="F901" s="1"/>
      <c r="J901" s="1"/>
    </row>
    <row r="902" spans="3:10">
      <c r="C902" s="30"/>
      <c r="D902" s="68"/>
      <c r="E902" s="68"/>
      <c r="F902" s="1"/>
      <c r="J902" s="1"/>
    </row>
    <row r="903" spans="3:10">
      <c r="C903" s="30"/>
      <c r="D903" s="68"/>
      <c r="E903" s="68"/>
      <c r="F903" s="1"/>
      <c r="J903" s="1"/>
    </row>
    <row r="904" spans="3:10">
      <c r="C904" s="30"/>
      <c r="D904" s="68"/>
      <c r="E904" s="68"/>
      <c r="F904" s="1"/>
      <c r="J904" s="1"/>
    </row>
    <row r="905" spans="3:10">
      <c r="C905" s="30"/>
      <c r="D905" s="68"/>
      <c r="E905" s="68"/>
      <c r="F905" s="1"/>
      <c r="J905" s="1"/>
    </row>
    <row r="906" spans="3:10">
      <c r="C906" s="30"/>
      <c r="D906" s="68"/>
      <c r="E906" s="68"/>
      <c r="F906" s="1"/>
      <c r="J906" s="1"/>
    </row>
    <row r="907" spans="3:10">
      <c r="C907" s="30"/>
      <c r="D907" s="68"/>
      <c r="E907" s="68"/>
      <c r="F907" s="1"/>
      <c r="J907" s="1"/>
    </row>
    <row r="908" spans="3:10">
      <c r="C908" s="30"/>
      <c r="D908" s="68"/>
      <c r="E908" s="68"/>
      <c r="F908" s="1"/>
      <c r="J908" s="1"/>
    </row>
    <row r="909" spans="3:10">
      <c r="C909" s="30"/>
      <c r="D909" s="68"/>
      <c r="E909" s="68"/>
      <c r="F909" s="1"/>
      <c r="J909" s="1"/>
    </row>
    <row r="910" spans="3:10">
      <c r="C910" s="30"/>
      <c r="D910" s="68"/>
      <c r="E910" s="68"/>
      <c r="F910" s="1"/>
      <c r="J910" s="1"/>
    </row>
    <row r="911" spans="3:10">
      <c r="C911" s="30"/>
      <c r="D911" s="68"/>
      <c r="E911" s="68"/>
      <c r="F911" s="1"/>
      <c r="J911" s="1"/>
    </row>
    <row r="912" spans="3:10">
      <c r="C912" s="30"/>
      <c r="D912" s="68"/>
      <c r="E912" s="68"/>
      <c r="F912" s="1"/>
      <c r="J912" s="1"/>
    </row>
    <row r="913" spans="3:10">
      <c r="C913" s="30"/>
      <c r="D913" s="68"/>
      <c r="E913" s="68"/>
      <c r="F913" s="1"/>
      <c r="J913" s="1"/>
    </row>
    <row r="914" spans="3:10">
      <c r="C914" s="30"/>
      <c r="D914" s="68"/>
      <c r="E914" s="68"/>
      <c r="F914" s="1"/>
      <c r="J914" s="1"/>
    </row>
    <row r="915" spans="3:10">
      <c r="C915" s="30"/>
      <c r="D915" s="68"/>
      <c r="E915" s="68"/>
      <c r="F915" s="1"/>
      <c r="J915" s="1"/>
    </row>
    <row r="916" spans="3:10">
      <c r="C916" s="30"/>
      <c r="D916" s="68"/>
      <c r="E916" s="68"/>
      <c r="F916" s="1"/>
      <c r="J916" s="1"/>
    </row>
    <row r="917" spans="3:10">
      <c r="C917" s="30"/>
      <c r="D917" s="68"/>
      <c r="E917" s="68"/>
      <c r="F917" s="1"/>
      <c r="J917" s="1"/>
    </row>
    <row r="918" spans="3:10">
      <c r="C918" s="30"/>
      <c r="D918" s="68"/>
      <c r="E918" s="68"/>
      <c r="F918" s="1"/>
      <c r="J918" s="1"/>
    </row>
    <row r="919" spans="3:10">
      <c r="C919" s="30"/>
      <c r="D919" s="68"/>
      <c r="E919" s="68"/>
      <c r="F919" s="1"/>
      <c r="J919" s="1"/>
    </row>
    <row r="920" spans="3:10">
      <c r="C920" s="30"/>
      <c r="D920" s="68"/>
      <c r="E920" s="68"/>
      <c r="F920" s="1"/>
      <c r="J920" s="1"/>
    </row>
    <row r="921" spans="3:10">
      <c r="C921" s="30"/>
      <c r="D921" s="68"/>
      <c r="E921" s="68"/>
      <c r="F921" s="1"/>
      <c r="J921" s="1"/>
    </row>
    <row r="922" spans="3:10">
      <c r="C922" s="30"/>
      <c r="D922" s="68"/>
      <c r="E922" s="68"/>
      <c r="F922" s="1"/>
      <c r="J922" s="1"/>
    </row>
    <row r="923" spans="3:10">
      <c r="C923" s="30"/>
      <c r="D923" s="68"/>
      <c r="E923" s="68"/>
      <c r="F923" s="1"/>
      <c r="J923" s="1"/>
    </row>
    <row r="924" spans="3:10">
      <c r="C924" s="30"/>
      <c r="D924" s="68"/>
      <c r="E924" s="68"/>
      <c r="F924" s="1"/>
      <c r="J924" s="1"/>
    </row>
    <row r="925" spans="3:10">
      <c r="C925" s="30"/>
      <c r="D925" s="68"/>
      <c r="E925" s="68"/>
      <c r="F925" s="1"/>
      <c r="J925" s="1"/>
    </row>
    <row r="926" spans="3:10">
      <c r="C926" s="30"/>
      <c r="D926" s="68"/>
      <c r="E926" s="68"/>
      <c r="F926" s="1"/>
      <c r="J926" s="1"/>
    </row>
    <row r="927" spans="3:10">
      <c r="C927" s="30"/>
      <c r="D927" s="68"/>
      <c r="E927" s="68"/>
      <c r="F927" s="1"/>
      <c r="J927" s="1"/>
    </row>
    <row r="928" spans="3:10">
      <c r="C928" s="30"/>
      <c r="D928" s="68"/>
      <c r="E928" s="68"/>
      <c r="F928" s="1"/>
      <c r="J928" s="1"/>
    </row>
    <row r="929" spans="3:10">
      <c r="C929" s="30"/>
      <c r="D929" s="68"/>
      <c r="E929" s="68"/>
      <c r="F929" s="1"/>
      <c r="J929" s="1"/>
    </row>
    <row r="930" spans="3:10">
      <c r="C930" s="30"/>
      <c r="D930" s="68"/>
      <c r="E930" s="68"/>
      <c r="F930" s="1"/>
      <c r="J930" s="1"/>
    </row>
    <row r="931" spans="3:10">
      <c r="C931" s="30"/>
      <c r="D931" s="68"/>
      <c r="E931" s="68"/>
      <c r="F931" s="1"/>
      <c r="J931" s="1"/>
    </row>
    <row r="932" spans="3:10" ht="78" customHeight="1">
      <c r="C932" s="30"/>
      <c r="D932" s="68"/>
      <c r="E932" s="68"/>
      <c r="F932" s="1"/>
      <c r="J932" s="1"/>
    </row>
    <row r="933" spans="3:10">
      <c r="C933" s="30"/>
      <c r="D933" s="68"/>
      <c r="E933" s="68"/>
      <c r="F933" s="1"/>
      <c r="J933" s="1"/>
    </row>
    <row r="934" spans="3:10">
      <c r="C934" s="30"/>
      <c r="D934" s="68"/>
      <c r="E934" s="68"/>
      <c r="F934" s="1"/>
      <c r="J934" s="1"/>
    </row>
    <row r="935" spans="3:10">
      <c r="C935" s="30"/>
      <c r="D935" s="68"/>
      <c r="E935" s="68"/>
      <c r="F935" s="1"/>
      <c r="J935" s="1"/>
    </row>
    <row r="936" spans="3:10">
      <c r="C936" s="30"/>
      <c r="D936" s="68"/>
      <c r="E936" s="68"/>
      <c r="F936" s="1"/>
      <c r="J936" s="1"/>
    </row>
    <row r="937" spans="3:10">
      <c r="C937" s="30"/>
      <c r="D937" s="68"/>
      <c r="E937" s="68"/>
      <c r="F937" s="1"/>
      <c r="J937" s="1"/>
    </row>
    <row r="938" spans="3:10">
      <c r="C938" s="30"/>
      <c r="D938" s="68"/>
      <c r="E938" s="68"/>
      <c r="F938" s="1"/>
      <c r="J938" s="1"/>
    </row>
    <row r="939" spans="3:10">
      <c r="C939" s="30"/>
      <c r="D939" s="68"/>
      <c r="E939" s="68"/>
      <c r="F939" s="1"/>
      <c r="J939" s="1"/>
    </row>
    <row r="940" spans="3:10">
      <c r="C940" s="30"/>
      <c r="D940" s="68"/>
      <c r="E940" s="68"/>
      <c r="F940" s="1"/>
      <c r="J940" s="1"/>
    </row>
    <row r="941" spans="3:10">
      <c r="C941" s="30"/>
      <c r="D941" s="68"/>
      <c r="E941" s="68"/>
      <c r="F941" s="1"/>
      <c r="J941" s="1"/>
    </row>
    <row r="942" spans="3:10">
      <c r="C942" s="30"/>
      <c r="D942" s="68"/>
      <c r="E942" s="68"/>
      <c r="F942" s="1"/>
      <c r="J942" s="1"/>
    </row>
    <row r="943" spans="3:10">
      <c r="C943" s="30"/>
      <c r="D943" s="68"/>
      <c r="E943" s="68"/>
      <c r="F943" s="1"/>
      <c r="J943" s="1"/>
    </row>
    <row r="944" spans="3:10">
      <c r="C944" s="30"/>
      <c r="D944" s="68"/>
      <c r="E944" s="68"/>
      <c r="F944" s="1"/>
      <c r="J944" s="1"/>
    </row>
    <row r="945" spans="3:10">
      <c r="C945" s="30"/>
      <c r="D945" s="68"/>
      <c r="E945" s="68"/>
      <c r="F945" s="1"/>
      <c r="J945" s="1"/>
    </row>
    <row r="946" spans="3:10">
      <c r="C946" s="30"/>
      <c r="D946" s="68"/>
      <c r="E946" s="68"/>
      <c r="F946" s="1"/>
      <c r="J946" s="1"/>
    </row>
    <row r="947" spans="3:10">
      <c r="C947" s="30"/>
      <c r="D947" s="68"/>
      <c r="E947" s="68"/>
      <c r="F947" s="1"/>
      <c r="J947" s="1"/>
    </row>
    <row r="948" spans="3:10">
      <c r="C948" s="30"/>
      <c r="D948" s="68"/>
      <c r="E948" s="68"/>
      <c r="F948" s="1"/>
      <c r="J948" s="1"/>
    </row>
    <row r="949" spans="3:10">
      <c r="C949" s="30"/>
      <c r="D949" s="68"/>
      <c r="E949" s="68"/>
      <c r="F949" s="1"/>
      <c r="J949" s="1"/>
    </row>
    <row r="950" spans="3:10">
      <c r="C950" s="30"/>
      <c r="D950" s="68"/>
      <c r="E950" s="68"/>
      <c r="F950" s="1"/>
      <c r="J950" s="1"/>
    </row>
    <row r="951" spans="3:10">
      <c r="C951" s="30"/>
      <c r="D951" s="68"/>
      <c r="E951" s="68"/>
      <c r="F951" s="1"/>
      <c r="J951" s="1"/>
    </row>
    <row r="952" spans="3:10">
      <c r="C952" s="30"/>
      <c r="D952" s="68"/>
      <c r="E952" s="68"/>
      <c r="F952" s="1"/>
      <c r="J952" s="1"/>
    </row>
    <row r="953" spans="3:10">
      <c r="C953" s="30"/>
      <c r="D953" s="68"/>
      <c r="E953" s="68"/>
      <c r="F953" s="1"/>
      <c r="J953" s="1"/>
    </row>
    <row r="954" spans="3:10">
      <c r="C954" s="30"/>
      <c r="D954" s="68"/>
      <c r="E954" s="68"/>
      <c r="F954" s="1"/>
      <c r="J954" s="1"/>
    </row>
    <row r="955" spans="3:10">
      <c r="C955" s="30"/>
      <c r="D955" s="68"/>
      <c r="E955" s="68"/>
      <c r="F955" s="1"/>
      <c r="J955" s="1"/>
    </row>
    <row r="956" spans="3:10">
      <c r="C956" s="30"/>
      <c r="D956" s="68"/>
      <c r="E956" s="68"/>
      <c r="F956" s="1"/>
      <c r="J956" s="1"/>
    </row>
    <row r="957" spans="3:10">
      <c r="C957" s="30"/>
      <c r="D957" s="68"/>
      <c r="E957" s="68"/>
      <c r="F957" s="1"/>
    </row>
    <row r="958" spans="3:10">
      <c r="C958" s="30"/>
      <c r="D958" s="68"/>
      <c r="E958" s="68"/>
      <c r="F958" s="1"/>
    </row>
    <row r="959" spans="3:10">
      <c r="C959" s="30"/>
      <c r="D959" s="68"/>
      <c r="E959" s="68"/>
      <c r="F959" s="1"/>
    </row>
    <row r="960" spans="3:10">
      <c r="C960" s="30"/>
      <c r="D960" s="68"/>
      <c r="E960" s="68"/>
      <c r="F960" s="1"/>
    </row>
    <row r="961" spans="3:7">
      <c r="C961" s="30"/>
      <c r="D961" s="68"/>
      <c r="E961" s="68"/>
      <c r="F961" s="1"/>
    </row>
    <row r="962" spans="3:7">
      <c r="C962" s="30"/>
      <c r="D962" s="68"/>
      <c r="E962" s="68"/>
      <c r="F962" s="1"/>
    </row>
    <row r="963" spans="3:7">
      <c r="C963" s="30"/>
      <c r="D963" s="68"/>
      <c r="E963" s="68"/>
      <c r="F963" s="1"/>
    </row>
    <row r="964" spans="3:7">
      <c r="C964" s="30"/>
      <c r="D964" s="68"/>
      <c r="E964" s="68"/>
      <c r="F964" s="1"/>
    </row>
    <row r="965" spans="3:7">
      <c r="C965" s="30"/>
      <c r="D965" s="68"/>
      <c r="E965" s="68"/>
      <c r="F965" s="1"/>
    </row>
    <row r="966" spans="3:7">
      <c r="C966" s="30"/>
      <c r="D966" s="68"/>
      <c r="E966" s="68"/>
      <c r="F966" s="1"/>
    </row>
    <row r="967" spans="3:7">
      <c r="C967" s="30"/>
      <c r="D967" s="68"/>
      <c r="E967" s="68"/>
      <c r="F967" s="1"/>
    </row>
    <row r="968" spans="3:7">
      <c r="C968" s="30"/>
      <c r="D968" s="68"/>
      <c r="E968" s="68"/>
      <c r="F968" s="1"/>
    </row>
    <row r="969" spans="3:7">
      <c r="C969" s="30"/>
      <c r="D969" s="68"/>
      <c r="E969" s="68"/>
      <c r="F969" s="1"/>
    </row>
    <row r="970" spans="3:7">
      <c r="C970" s="30"/>
      <c r="D970" s="68"/>
      <c r="E970" s="68"/>
      <c r="F970" s="1"/>
    </row>
    <row r="971" spans="3:7">
      <c r="C971" s="30"/>
      <c r="D971" s="68"/>
      <c r="E971" s="68"/>
      <c r="F971" s="1"/>
    </row>
    <row r="972" spans="3:7">
      <c r="C972" s="30"/>
      <c r="D972" s="68"/>
      <c r="E972" s="68"/>
      <c r="F972" s="1"/>
    </row>
    <row r="973" spans="3:7">
      <c r="C973" s="30"/>
      <c r="D973" s="68"/>
      <c r="E973" s="68"/>
      <c r="F973" s="1"/>
    </row>
    <row r="974" spans="3:7">
      <c r="C974" s="30"/>
      <c r="D974" s="68"/>
      <c r="E974" s="68"/>
      <c r="F974" s="1"/>
    </row>
    <row r="975" spans="3:7">
      <c r="C975" s="139"/>
      <c r="D975" s="68"/>
      <c r="E975" s="414"/>
      <c r="F975" s="32"/>
      <c r="G975" s="32"/>
    </row>
  </sheetData>
  <sheetProtection password="EBEA" sheet="1" objects="1" scenarios="1" selectLockedCells="1"/>
  <mergeCells count="4">
    <mergeCell ref="G2:G3"/>
    <mergeCell ref="A2:B3"/>
    <mergeCell ref="C2:C3"/>
    <mergeCell ref="D2:F2"/>
  </mergeCells>
  <phoneticPr fontId="0" type="noConversion"/>
  <pageMargins left="0.94488188976377963" right="0.23622047244094491" top="0.39370078740157483" bottom="0.39370078740157483" header="0.51181102362204722" footer="0.51181102362204722"/>
  <pageSetup paperSize="9" scale="76" firstPageNumber="12" orientation="portrait" useFirstPageNumber="1" verticalDpi="300" r:id="rId1"/>
  <headerFooter alignWithMargins="0"/>
  <rowBreaks count="4" manualBreakCount="4">
    <brk id="46" max="6" man="1"/>
    <brk id="90" max="6" man="1"/>
    <brk id="135" max="6" man="1"/>
    <brk id="170"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46"/>
  <sheetViews>
    <sheetView workbookViewId="0">
      <selection activeCell="F9" sqref="F9"/>
    </sheetView>
  </sheetViews>
  <sheetFormatPr defaultColWidth="9.28515625" defaultRowHeight="12.75"/>
  <cols>
    <col min="1" max="1" width="7" style="20" customWidth="1"/>
    <col min="2" max="2" width="3.28515625" style="1" customWidth="1"/>
    <col min="3" max="3" width="43.85546875" style="29" customWidth="1"/>
    <col min="4" max="4" width="6.42578125" style="412" customWidth="1"/>
    <col min="5" max="5" width="9.140625" style="413" customWidth="1"/>
    <col min="6" max="6" width="12.5703125" style="30" customWidth="1"/>
    <col min="7" max="7" width="13.28515625" style="1" customWidth="1"/>
    <col min="8" max="9" width="9.28515625" style="1"/>
    <col min="10" max="10" width="9.5703125" style="30" customWidth="1"/>
    <col min="11" max="16384" width="9.28515625" style="1"/>
  </cols>
  <sheetData>
    <row r="1" spans="1:10" ht="14.25" customHeight="1" thickBot="1">
      <c r="A1" s="53"/>
      <c r="D1" s="53"/>
      <c r="E1" s="53"/>
      <c r="F1" s="1"/>
      <c r="H1" s="33"/>
      <c r="I1" s="33"/>
      <c r="J1" s="32"/>
    </row>
    <row r="2" spans="1:10" ht="16.5" customHeight="1">
      <c r="A2" s="1021" t="s">
        <v>656</v>
      </c>
      <c r="B2" s="1022"/>
      <c r="C2" s="1025" t="s">
        <v>680</v>
      </c>
      <c r="D2" s="1027" t="s">
        <v>571</v>
      </c>
      <c r="E2" s="1027"/>
      <c r="F2" s="1028"/>
      <c r="G2" s="1019" t="s">
        <v>660</v>
      </c>
      <c r="H2" s="33"/>
      <c r="I2" s="33"/>
      <c r="J2" s="32"/>
    </row>
    <row r="3" spans="1:10" ht="22.5" customHeight="1" thickBot="1">
      <c r="A3" s="1023"/>
      <c r="B3" s="1024"/>
      <c r="C3" s="1026"/>
      <c r="D3" s="402" t="s">
        <v>657</v>
      </c>
      <c r="E3" s="402" t="s">
        <v>658</v>
      </c>
      <c r="F3" s="101" t="s">
        <v>659</v>
      </c>
      <c r="G3" s="1020"/>
      <c r="H3" s="33"/>
      <c r="I3" s="33"/>
      <c r="J3" s="32"/>
    </row>
    <row r="4" spans="1:10" ht="12.75" customHeight="1">
      <c r="A4" s="55"/>
      <c r="B4" s="54"/>
      <c r="C4" s="54"/>
      <c r="D4" s="53"/>
      <c r="E4" s="403"/>
      <c r="F4" s="23"/>
      <c r="G4" s="32"/>
      <c r="H4" s="33"/>
      <c r="I4" s="33"/>
      <c r="J4" s="32"/>
    </row>
    <row r="5" spans="1:10" ht="12.75" customHeight="1">
      <c r="A5" s="44"/>
      <c r="B5" s="39"/>
      <c r="D5" s="68"/>
      <c r="E5" s="382"/>
      <c r="F5" s="32"/>
      <c r="G5" s="32"/>
      <c r="H5" s="33"/>
      <c r="I5" s="33"/>
      <c r="J5" s="32"/>
    </row>
    <row r="6" spans="1:10" ht="15" customHeight="1">
      <c r="A6" s="271" t="s">
        <v>57</v>
      </c>
      <c r="B6" s="272"/>
      <c r="C6" s="270" t="s">
        <v>55</v>
      </c>
      <c r="D6" s="406"/>
      <c r="E6" s="407"/>
      <c r="F6" s="286"/>
      <c r="G6" s="287"/>
      <c r="H6" s="33"/>
      <c r="I6" s="33"/>
      <c r="J6" s="32"/>
    </row>
    <row r="7" spans="1:10" ht="16.5" customHeight="1">
      <c r="A7" s="426"/>
      <c r="B7" s="35"/>
      <c r="C7" s="140"/>
      <c r="D7" s="169"/>
      <c r="E7" s="382"/>
      <c r="F7" s="142"/>
      <c r="G7" s="42"/>
      <c r="J7" s="32"/>
    </row>
    <row r="8" spans="1:10" ht="43.5" customHeight="1">
      <c r="A8" s="427" t="s">
        <v>56</v>
      </c>
      <c r="B8" s="396"/>
      <c r="C8" s="397" t="s">
        <v>839</v>
      </c>
      <c r="D8" s="396"/>
      <c r="E8" s="408"/>
      <c r="F8" s="418"/>
      <c r="G8" s="419"/>
      <c r="H8" s="46"/>
      <c r="I8" s="20"/>
      <c r="J8" s="32"/>
    </row>
    <row r="9" spans="1:10" ht="13.5" customHeight="1">
      <c r="A9" s="427"/>
      <c r="B9" s="396"/>
      <c r="C9" s="400"/>
      <c r="D9" s="396" t="s">
        <v>260</v>
      </c>
      <c r="E9" s="396">
        <v>1</v>
      </c>
      <c r="F9" s="980">
        <v>0</v>
      </c>
      <c r="G9" s="419">
        <f>E9*F9</f>
        <v>0</v>
      </c>
      <c r="H9" s="46"/>
      <c r="I9" s="20"/>
      <c r="J9" s="32"/>
    </row>
    <row r="10" spans="1:10" ht="14.25" customHeight="1">
      <c r="A10" s="427"/>
      <c r="B10" s="396"/>
      <c r="C10" s="397"/>
      <c r="D10" s="396"/>
      <c r="E10" s="396"/>
      <c r="F10" s="418"/>
      <c r="G10" s="419"/>
      <c r="H10" s="46"/>
      <c r="I10" s="20"/>
      <c r="J10" s="32"/>
    </row>
    <row r="11" spans="1:10" ht="30.75" customHeight="1">
      <c r="A11" s="427" t="s">
        <v>70</v>
      </c>
      <c r="B11" s="396"/>
      <c r="C11" s="397" t="s">
        <v>58</v>
      </c>
      <c r="D11" s="396"/>
      <c r="E11" s="396"/>
      <c r="F11" s="418"/>
      <c r="G11" s="419"/>
      <c r="H11" s="46"/>
      <c r="I11" s="20"/>
      <c r="J11" s="32"/>
    </row>
    <row r="12" spans="1:10" ht="17.25" customHeight="1">
      <c r="A12" s="427"/>
      <c r="B12" s="396"/>
      <c r="C12" s="397"/>
      <c r="D12" s="396" t="s">
        <v>563</v>
      </c>
      <c r="E12" s="396">
        <v>554</v>
      </c>
      <c r="F12" s="980">
        <v>0</v>
      </c>
      <c r="G12" s="419">
        <f t="shared" ref="G12:G33" si="0">E12*F12</f>
        <v>0</v>
      </c>
      <c r="H12" s="46"/>
      <c r="I12" s="20"/>
      <c r="J12" s="32"/>
    </row>
    <row r="13" spans="1:10" ht="15.75" customHeight="1">
      <c r="A13" s="427"/>
      <c r="B13" s="396"/>
      <c r="C13" s="397"/>
      <c r="D13" s="396"/>
      <c r="E13" s="396"/>
      <c r="F13" s="418"/>
      <c r="G13" s="419"/>
      <c r="H13" s="46"/>
      <c r="I13" s="20"/>
      <c r="J13" s="32"/>
    </row>
    <row r="14" spans="1:10" ht="28.5" customHeight="1">
      <c r="A14" s="427" t="s">
        <v>71</v>
      </c>
      <c r="B14" s="396"/>
      <c r="C14" s="397" t="s">
        <v>59</v>
      </c>
      <c r="D14" s="396"/>
      <c r="E14" s="396"/>
      <c r="F14" s="418"/>
      <c r="G14" s="419"/>
      <c r="H14" s="46"/>
      <c r="I14" s="20"/>
      <c r="J14" s="32"/>
    </row>
    <row r="15" spans="1:10" ht="13.5" customHeight="1">
      <c r="A15" s="427"/>
      <c r="B15" s="396"/>
      <c r="C15" s="397"/>
      <c r="D15" s="396" t="s">
        <v>355</v>
      </c>
      <c r="E15" s="396">
        <v>10</v>
      </c>
      <c r="F15" s="980">
        <v>0</v>
      </c>
      <c r="G15" s="419">
        <f t="shared" si="0"/>
        <v>0</v>
      </c>
      <c r="H15" s="46"/>
      <c r="I15" s="20"/>
      <c r="J15" s="32"/>
    </row>
    <row r="16" spans="1:10" ht="14.25" customHeight="1">
      <c r="A16" s="427"/>
      <c r="B16" s="396"/>
      <c r="C16" s="397"/>
      <c r="D16" s="396"/>
      <c r="E16" s="396"/>
      <c r="F16" s="418"/>
      <c r="G16" s="419"/>
      <c r="H16" s="46"/>
      <c r="I16" s="20"/>
      <c r="J16" s="32"/>
    </row>
    <row r="17" spans="1:10" ht="83.25" customHeight="1">
      <c r="A17" s="427" t="s">
        <v>72</v>
      </c>
      <c r="B17" s="396"/>
      <c r="C17" s="401" t="s">
        <v>840</v>
      </c>
      <c r="D17" s="396"/>
      <c r="E17" s="396"/>
      <c r="F17" s="418"/>
      <c r="G17" s="419"/>
      <c r="H17" s="46"/>
      <c r="I17" s="20"/>
      <c r="J17" s="32"/>
    </row>
    <row r="18" spans="1:10" ht="14.25" customHeight="1">
      <c r="A18" s="427"/>
      <c r="B18" s="396"/>
      <c r="C18" s="397"/>
      <c r="D18" s="396" t="s">
        <v>26</v>
      </c>
      <c r="E18" s="396">
        <v>1080</v>
      </c>
      <c r="F18" s="980">
        <v>0</v>
      </c>
      <c r="G18" s="419">
        <f t="shared" si="0"/>
        <v>0</v>
      </c>
      <c r="H18" s="46"/>
      <c r="I18" s="20"/>
      <c r="J18" s="32"/>
    </row>
    <row r="19" spans="1:10" ht="13.5" customHeight="1">
      <c r="A19" s="427"/>
      <c r="B19" s="396"/>
      <c r="C19" s="397"/>
      <c r="D19" s="396"/>
      <c r="E19" s="396"/>
      <c r="F19" s="418"/>
      <c r="G19" s="419"/>
      <c r="H19" s="46"/>
      <c r="I19" s="20"/>
      <c r="J19" s="32"/>
    </row>
    <row r="20" spans="1:10" ht="27" customHeight="1">
      <c r="A20" s="427" t="s">
        <v>73</v>
      </c>
      <c r="B20" s="396"/>
      <c r="C20" s="397" t="s">
        <v>60</v>
      </c>
      <c r="D20" s="396"/>
      <c r="E20" s="396"/>
      <c r="F20" s="418"/>
      <c r="G20" s="419"/>
      <c r="H20" s="46"/>
      <c r="I20" s="20"/>
      <c r="J20" s="32"/>
    </row>
    <row r="21" spans="1:10" ht="14.25" customHeight="1">
      <c r="A21" s="427"/>
      <c r="B21" s="396"/>
      <c r="C21" s="397"/>
      <c r="D21" s="396" t="s">
        <v>26</v>
      </c>
      <c r="E21" s="396">
        <v>53</v>
      </c>
      <c r="F21" s="980">
        <v>0</v>
      </c>
      <c r="G21" s="419">
        <f t="shared" si="0"/>
        <v>0</v>
      </c>
      <c r="H21" s="46"/>
      <c r="I21" s="20"/>
      <c r="J21" s="32"/>
    </row>
    <row r="22" spans="1:10" ht="14.25" customHeight="1">
      <c r="A22" s="427"/>
      <c r="B22" s="396"/>
      <c r="C22" s="397"/>
      <c r="D22" s="396"/>
      <c r="E22" s="396"/>
      <c r="F22" s="418"/>
      <c r="G22" s="419"/>
      <c r="H22" s="46"/>
      <c r="I22" s="20"/>
      <c r="J22" s="32"/>
    </row>
    <row r="23" spans="1:10" ht="56.25" customHeight="1">
      <c r="A23" s="427" t="s">
        <v>74</v>
      </c>
      <c r="B23" s="396"/>
      <c r="C23" s="397" t="s">
        <v>841</v>
      </c>
      <c r="D23" s="420"/>
      <c r="E23" s="396"/>
      <c r="F23" s="418"/>
      <c r="G23" s="419"/>
      <c r="H23" s="46"/>
      <c r="I23" s="20"/>
      <c r="J23" s="32"/>
    </row>
    <row r="24" spans="1:10" ht="12.75" customHeight="1">
      <c r="A24" s="427"/>
      <c r="B24" s="396"/>
      <c r="C24" s="397"/>
      <c r="D24" s="396" t="s">
        <v>26</v>
      </c>
      <c r="E24" s="396">
        <v>65</v>
      </c>
      <c r="F24" s="980">
        <v>0</v>
      </c>
      <c r="G24" s="419">
        <f t="shared" si="0"/>
        <v>0</v>
      </c>
      <c r="H24" s="46"/>
      <c r="I24" s="20"/>
      <c r="J24" s="32"/>
    </row>
    <row r="25" spans="1:10" ht="13.5" customHeight="1">
      <c r="A25" s="427"/>
      <c r="B25" s="396"/>
      <c r="C25" s="397"/>
      <c r="D25" s="396"/>
      <c r="E25" s="396"/>
      <c r="F25" s="418"/>
      <c r="G25" s="419"/>
      <c r="H25" s="46"/>
      <c r="I25" s="20"/>
      <c r="J25" s="32"/>
    </row>
    <row r="26" spans="1:10" ht="69" customHeight="1">
      <c r="A26" s="427" t="s">
        <v>75</v>
      </c>
      <c r="B26" s="396"/>
      <c r="C26" s="397" t="s">
        <v>842</v>
      </c>
      <c r="D26" s="396"/>
      <c r="E26" s="396"/>
      <c r="F26" s="418"/>
      <c r="G26" s="419"/>
      <c r="H26" s="46"/>
      <c r="I26" s="20"/>
      <c r="J26" s="32"/>
    </row>
    <row r="27" spans="1:10" ht="13.5" customHeight="1">
      <c r="A27" s="427"/>
      <c r="B27" s="396"/>
      <c r="C27" s="397"/>
      <c r="D27" s="396" t="s">
        <v>26</v>
      </c>
      <c r="E27" s="396">
        <v>674</v>
      </c>
      <c r="F27" s="980">
        <v>0</v>
      </c>
      <c r="G27" s="419">
        <f t="shared" si="0"/>
        <v>0</v>
      </c>
      <c r="H27" s="46"/>
      <c r="I27" s="20"/>
      <c r="J27" s="32"/>
    </row>
    <row r="28" spans="1:10" ht="14.25" customHeight="1">
      <c r="A28" s="427"/>
      <c r="B28" s="396"/>
      <c r="C28" s="397"/>
      <c r="D28" s="396"/>
      <c r="E28" s="396"/>
      <c r="F28" s="418"/>
      <c r="G28" s="419"/>
      <c r="H28" s="46"/>
      <c r="I28" s="20"/>
      <c r="J28" s="32"/>
    </row>
    <row r="29" spans="1:10" ht="60.75" customHeight="1">
      <c r="A29" s="427" t="s">
        <v>76</v>
      </c>
      <c r="B29" s="396"/>
      <c r="C29" s="397" t="s">
        <v>61</v>
      </c>
      <c r="D29" s="396"/>
      <c r="E29" s="396"/>
      <c r="F29" s="418"/>
      <c r="G29" s="419"/>
      <c r="H29" s="46"/>
      <c r="I29" s="20"/>
      <c r="J29" s="32"/>
    </row>
    <row r="30" spans="1:10" ht="14.25" customHeight="1">
      <c r="A30" s="427"/>
      <c r="B30" s="396"/>
      <c r="C30" s="397"/>
      <c r="D30" s="396" t="s">
        <v>26</v>
      </c>
      <c r="E30" s="396">
        <v>224</v>
      </c>
      <c r="F30" s="980">
        <v>0</v>
      </c>
      <c r="G30" s="419">
        <f t="shared" si="0"/>
        <v>0</v>
      </c>
      <c r="H30" s="46"/>
      <c r="I30" s="20"/>
      <c r="J30" s="32"/>
    </row>
    <row r="31" spans="1:10" ht="12.75" customHeight="1">
      <c r="A31" s="427"/>
      <c r="B31" s="396"/>
      <c r="C31" s="397"/>
      <c r="D31" s="396"/>
      <c r="E31" s="396"/>
      <c r="F31" s="418"/>
      <c r="G31" s="419"/>
      <c r="H31" s="46"/>
      <c r="I31" s="20"/>
      <c r="J31" s="32"/>
    </row>
    <row r="32" spans="1:10" ht="130.5" customHeight="1">
      <c r="A32" s="427" t="s">
        <v>77</v>
      </c>
      <c r="B32" s="396"/>
      <c r="C32" s="401" t="s">
        <v>843</v>
      </c>
      <c r="D32" s="396"/>
      <c r="E32" s="396" t="s">
        <v>162</v>
      </c>
      <c r="F32" s="418"/>
      <c r="G32" s="419"/>
      <c r="H32" s="46"/>
      <c r="I32" s="20"/>
      <c r="J32" s="32"/>
    </row>
    <row r="33" spans="1:10" ht="14.25" customHeight="1">
      <c r="A33" s="427"/>
      <c r="B33" s="396"/>
      <c r="C33" s="397" t="s">
        <v>62</v>
      </c>
      <c r="D33" s="396" t="s">
        <v>260</v>
      </c>
      <c r="E33" s="396">
        <v>23</v>
      </c>
      <c r="F33" s="980">
        <v>0</v>
      </c>
      <c r="G33" s="419">
        <f t="shared" si="0"/>
        <v>0</v>
      </c>
      <c r="H33" s="46"/>
      <c r="I33" s="20"/>
      <c r="J33" s="32"/>
    </row>
    <row r="34" spans="1:10" ht="15" customHeight="1">
      <c r="A34" s="427"/>
      <c r="B34" s="396"/>
      <c r="C34" s="397"/>
      <c r="D34" s="396"/>
      <c r="E34" s="396"/>
      <c r="F34" s="418"/>
      <c r="G34" s="419"/>
      <c r="H34" s="46"/>
      <c r="I34" s="20"/>
      <c r="J34" s="32"/>
    </row>
    <row r="35" spans="1:10" ht="120" customHeight="1">
      <c r="A35" s="427" t="s">
        <v>879</v>
      </c>
      <c r="B35" s="396"/>
      <c r="C35" s="401" t="s">
        <v>844</v>
      </c>
      <c r="D35" s="399"/>
      <c r="E35" s="408"/>
      <c r="F35" s="418"/>
      <c r="G35" s="419"/>
      <c r="H35" s="46"/>
      <c r="I35" s="20"/>
      <c r="J35" s="32"/>
    </row>
    <row r="36" spans="1:10" ht="12.75" customHeight="1">
      <c r="A36" s="427"/>
      <c r="B36" s="396"/>
      <c r="C36" s="397"/>
      <c r="D36" s="396" t="s">
        <v>260</v>
      </c>
      <c r="E36" s="396">
        <v>9</v>
      </c>
      <c r="F36" s="980">
        <v>0</v>
      </c>
      <c r="G36" s="419">
        <f>E36*F36</f>
        <v>0</v>
      </c>
      <c r="H36" s="46"/>
      <c r="I36" s="20"/>
      <c r="J36" s="32"/>
    </row>
    <row r="37" spans="1:10" ht="13.5" customHeight="1">
      <c r="A37" s="427"/>
      <c r="B37" s="396"/>
      <c r="C37" s="397"/>
      <c r="D37" s="396"/>
      <c r="E37" s="396"/>
      <c r="F37" s="418"/>
      <c r="G37" s="419"/>
      <c r="H37" s="46"/>
      <c r="I37" s="20"/>
      <c r="J37" s="32"/>
    </row>
    <row r="38" spans="1:10" ht="70.5" customHeight="1">
      <c r="A38" s="427" t="s">
        <v>78</v>
      </c>
      <c r="B38" s="396"/>
      <c r="C38" s="397" t="s">
        <v>845</v>
      </c>
      <c r="D38" s="396"/>
      <c r="E38" s="396"/>
      <c r="F38" s="418"/>
      <c r="G38" s="419"/>
      <c r="H38" s="46"/>
      <c r="I38" s="20"/>
      <c r="J38" s="32"/>
    </row>
    <row r="39" spans="1:10" ht="15.75" customHeight="1">
      <c r="A39" s="427"/>
      <c r="B39" s="396"/>
      <c r="C39" s="397" t="s">
        <v>846</v>
      </c>
      <c r="D39" s="399"/>
      <c r="E39" s="396"/>
      <c r="F39" s="418"/>
      <c r="G39" s="419"/>
      <c r="H39" s="46"/>
      <c r="I39" s="20"/>
      <c r="J39" s="32"/>
    </row>
    <row r="40" spans="1:10" ht="14.25" customHeight="1">
      <c r="A40" s="427"/>
      <c r="B40" s="396"/>
      <c r="C40" s="397" t="s">
        <v>847</v>
      </c>
      <c r="D40" s="396"/>
      <c r="E40" s="396"/>
      <c r="F40" s="418"/>
      <c r="G40" s="419"/>
      <c r="H40" s="46"/>
      <c r="I40" s="20"/>
      <c r="J40" s="32"/>
    </row>
    <row r="41" spans="1:10" ht="14.25" customHeight="1">
      <c r="A41" s="427"/>
      <c r="B41" s="396"/>
      <c r="C41" s="397" t="s">
        <v>848</v>
      </c>
      <c r="D41" s="396"/>
      <c r="E41" s="396"/>
      <c r="F41" s="418"/>
      <c r="G41" s="419"/>
      <c r="H41" s="46"/>
      <c r="I41" s="20"/>
      <c r="J41" s="32"/>
    </row>
    <row r="42" spans="1:10" ht="14.25" customHeight="1">
      <c r="A42" s="427"/>
      <c r="B42" s="396"/>
      <c r="C42" s="397" t="s">
        <v>849</v>
      </c>
      <c r="D42" s="396"/>
      <c r="E42" s="396"/>
      <c r="F42" s="418"/>
      <c r="G42" s="419"/>
      <c r="H42" s="46"/>
      <c r="I42" s="20"/>
      <c r="J42" s="32"/>
    </row>
    <row r="43" spans="1:10" ht="30.75" customHeight="1">
      <c r="A43" s="427"/>
      <c r="B43" s="396"/>
      <c r="C43" s="397" t="s">
        <v>850</v>
      </c>
      <c r="D43" s="396"/>
      <c r="E43" s="396"/>
      <c r="F43" s="418"/>
      <c r="G43" s="419"/>
      <c r="H43" s="46"/>
      <c r="I43" s="20"/>
      <c r="J43" s="32"/>
    </row>
    <row r="44" spans="1:10" ht="14.25" customHeight="1">
      <c r="A44" s="427"/>
      <c r="B44" s="396"/>
      <c r="C44" s="397" t="s">
        <v>851</v>
      </c>
      <c r="D44" s="396"/>
      <c r="E44" s="396"/>
      <c r="F44" s="418"/>
      <c r="G44" s="419"/>
      <c r="H44" s="46"/>
      <c r="I44" s="20"/>
      <c r="J44" s="32"/>
    </row>
    <row r="45" spans="1:10" ht="17.25" customHeight="1">
      <c r="A45" s="427"/>
      <c r="B45" s="396"/>
      <c r="C45" s="397" t="s">
        <v>852</v>
      </c>
      <c r="D45" s="396"/>
      <c r="E45" s="396"/>
      <c r="F45" s="418"/>
      <c r="G45" s="419"/>
      <c r="H45" s="46"/>
      <c r="I45" s="20"/>
      <c r="J45" s="32"/>
    </row>
    <row r="46" spans="1:10" ht="15.75" customHeight="1">
      <c r="A46" s="427"/>
      <c r="B46" s="396"/>
      <c r="C46" s="397"/>
      <c r="D46" s="396" t="s">
        <v>260</v>
      </c>
      <c r="E46" s="396">
        <v>1</v>
      </c>
      <c r="F46" s="980">
        <v>0</v>
      </c>
      <c r="G46" s="419">
        <f>E46*F46</f>
        <v>0</v>
      </c>
      <c r="H46" s="46"/>
      <c r="I46" s="20"/>
      <c r="J46" s="32"/>
    </row>
    <row r="47" spans="1:10" ht="15.75" customHeight="1">
      <c r="A47" s="427"/>
      <c r="B47" s="396"/>
      <c r="C47" s="397"/>
      <c r="D47" s="396"/>
      <c r="E47" s="396"/>
      <c r="F47" s="418"/>
      <c r="G47" s="419"/>
      <c r="H47" s="46"/>
      <c r="I47" s="20"/>
      <c r="J47" s="32"/>
    </row>
    <row r="48" spans="1:10" ht="94.5" customHeight="1">
      <c r="A48" s="427" t="s">
        <v>79</v>
      </c>
      <c r="B48" s="396"/>
      <c r="C48" s="401" t="s">
        <v>853</v>
      </c>
      <c r="D48" s="396"/>
      <c r="E48" s="396"/>
      <c r="F48" s="418"/>
      <c r="G48" s="419"/>
      <c r="H48" s="46"/>
      <c r="I48" s="20"/>
      <c r="J48" s="32"/>
    </row>
    <row r="49" spans="1:10" ht="12.75" customHeight="1">
      <c r="A49" s="427"/>
      <c r="B49" s="396"/>
      <c r="C49" s="397"/>
      <c r="D49" s="396" t="s">
        <v>260</v>
      </c>
      <c r="E49" s="396">
        <v>1</v>
      </c>
      <c r="F49" s="980">
        <v>0</v>
      </c>
      <c r="G49" s="419">
        <f>E49*F49</f>
        <v>0</v>
      </c>
      <c r="H49" s="46"/>
      <c r="I49" s="20"/>
      <c r="J49" s="32"/>
    </row>
    <row r="50" spans="1:10" ht="14.25" customHeight="1">
      <c r="A50" s="427"/>
      <c r="B50" s="396"/>
      <c r="C50" s="397"/>
      <c r="D50" s="396"/>
      <c r="E50" s="396"/>
      <c r="F50" s="418"/>
      <c r="G50" s="419"/>
      <c r="H50" s="46"/>
      <c r="I50" s="20"/>
      <c r="J50" s="32"/>
    </row>
    <row r="51" spans="1:10" ht="129.75" customHeight="1">
      <c r="A51" s="1048" t="s">
        <v>80</v>
      </c>
      <c r="B51" s="396"/>
      <c r="C51" s="401" t="s">
        <v>854</v>
      </c>
      <c r="D51" s="1049"/>
      <c r="E51" s="1049"/>
      <c r="F51" s="1050"/>
      <c r="G51" s="1051"/>
      <c r="H51" s="46"/>
      <c r="I51" s="20"/>
      <c r="J51" s="32"/>
    </row>
    <row r="52" spans="1:10" ht="30.75" customHeight="1">
      <c r="A52" s="1048"/>
      <c r="B52" s="396"/>
      <c r="C52" s="397" t="s">
        <v>855</v>
      </c>
      <c r="D52" s="1049"/>
      <c r="E52" s="1049"/>
      <c r="F52" s="1050"/>
      <c r="G52" s="1051"/>
      <c r="H52" s="46"/>
      <c r="I52" s="20"/>
      <c r="J52" s="32"/>
    </row>
    <row r="53" spans="1:10" ht="14.25" customHeight="1">
      <c r="A53" s="427"/>
      <c r="B53" s="396"/>
      <c r="C53" s="397"/>
      <c r="D53" s="396" t="s">
        <v>423</v>
      </c>
      <c r="E53" s="396">
        <v>1</v>
      </c>
      <c r="F53" s="980">
        <v>0</v>
      </c>
      <c r="G53" s="419">
        <f>E53*F53</f>
        <v>0</v>
      </c>
      <c r="H53" s="46"/>
      <c r="I53" s="20"/>
      <c r="J53" s="32"/>
    </row>
    <row r="54" spans="1:10" ht="14.25" customHeight="1">
      <c r="A54" s="427"/>
      <c r="B54" s="396"/>
      <c r="C54" s="397"/>
      <c r="D54" s="396"/>
      <c r="E54" s="396"/>
      <c r="F54" s="418"/>
      <c r="G54" s="419"/>
      <c r="H54" s="46"/>
      <c r="I54" s="20"/>
      <c r="J54" s="32"/>
    </row>
    <row r="55" spans="1:10" ht="187.5" customHeight="1">
      <c r="A55" s="427" t="s">
        <v>81</v>
      </c>
      <c r="B55" s="396"/>
      <c r="C55" s="429" t="s">
        <v>856</v>
      </c>
      <c r="D55" s="396"/>
      <c r="E55" s="396"/>
      <c r="F55" s="418"/>
      <c r="G55" s="419"/>
      <c r="H55" s="46"/>
      <c r="I55" s="20"/>
      <c r="J55" s="32"/>
    </row>
    <row r="56" spans="1:10" ht="17.25" customHeight="1">
      <c r="A56" s="427"/>
      <c r="B56" s="396"/>
      <c r="C56" s="397"/>
      <c r="D56" s="396" t="s">
        <v>260</v>
      </c>
      <c r="E56" s="396">
        <v>1</v>
      </c>
      <c r="F56" s="980">
        <v>0</v>
      </c>
      <c r="G56" s="419">
        <f>E56*F56</f>
        <v>0</v>
      </c>
      <c r="H56" s="46"/>
      <c r="I56" s="20"/>
      <c r="J56" s="32"/>
    </row>
    <row r="57" spans="1:10" ht="13.5" customHeight="1">
      <c r="A57" s="427"/>
      <c r="B57" s="396"/>
      <c r="C57" s="397"/>
      <c r="D57" s="396"/>
      <c r="E57" s="396"/>
      <c r="F57" s="418"/>
      <c r="G57" s="419"/>
      <c r="H57" s="46"/>
      <c r="I57" s="20"/>
      <c r="J57" s="32"/>
    </row>
    <row r="58" spans="1:10" ht="72.75" customHeight="1">
      <c r="A58" s="427" t="s">
        <v>82</v>
      </c>
      <c r="B58" s="396"/>
      <c r="C58" s="397" t="s">
        <v>63</v>
      </c>
      <c r="D58" s="396"/>
      <c r="E58" s="396"/>
      <c r="F58" s="418"/>
      <c r="G58" s="419"/>
      <c r="H58" s="46"/>
      <c r="I58" s="20"/>
      <c r="J58" s="32"/>
    </row>
    <row r="59" spans="1:10" ht="18" customHeight="1">
      <c r="A59" s="427"/>
      <c r="B59" s="396"/>
      <c r="C59" s="397"/>
      <c r="D59" s="396" t="s">
        <v>689</v>
      </c>
      <c r="E59" s="396">
        <v>1</v>
      </c>
      <c r="F59" s="980">
        <v>0</v>
      </c>
      <c r="G59" s="419">
        <f>E59*F59</f>
        <v>0</v>
      </c>
      <c r="H59" s="46"/>
      <c r="I59" s="20"/>
      <c r="J59" s="32"/>
    </row>
    <row r="60" spans="1:10" ht="14.25" customHeight="1">
      <c r="A60" s="427"/>
      <c r="B60" s="396"/>
      <c r="C60" s="397"/>
      <c r="D60" s="396"/>
      <c r="E60" s="396"/>
      <c r="F60" s="418"/>
      <c r="G60" s="419"/>
      <c r="H60" s="46"/>
      <c r="I60" s="20"/>
      <c r="J60" s="32"/>
    </row>
    <row r="61" spans="1:10" ht="69" customHeight="1">
      <c r="A61" s="427" t="s">
        <v>83</v>
      </c>
      <c r="B61" s="396"/>
      <c r="C61" s="401" t="s">
        <v>857</v>
      </c>
      <c r="D61" s="396"/>
      <c r="E61" s="396"/>
      <c r="F61" s="418"/>
      <c r="G61" s="419"/>
      <c r="H61" s="46"/>
      <c r="I61" s="20"/>
      <c r="J61" s="32"/>
    </row>
    <row r="62" spans="1:10" ht="15" customHeight="1">
      <c r="A62" s="427"/>
      <c r="B62" s="396"/>
      <c r="C62" s="397" t="s">
        <v>858</v>
      </c>
      <c r="D62" s="396"/>
      <c r="E62" s="396"/>
      <c r="F62" s="418"/>
      <c r="G62" s="419"/>
      <c r="H62" s="46"/>
      <c r="I62" s="20"/>
      <c r="J62" s="32"/>
    </row>
    <row r="63" spans="1:10" ht="14.25" customHeight="1">
      <c r="A63" s="427"/>
      <c r="B63" s="396"/>
      <c r="C63" s="397" t="s">
        <v>859</v>
      </c>
      <c r="D63" s="396" t="s">
        <v>563</v>
      </c>
      <c r="E63" s="396">
        <v>20</v>
      </c>
      <c r="F63" s="980">
        <v>0</v>
      </c>
      <c r="G63" s="419">
        <f t="shared" ref="G63:G88" si="1">E63*F63</f>
        <v>0</v>
      </c>
      <c r="H63" s="46"/>
      <c r="I63" s="20"/>
      <c r="J63" s="32"/>
    </row>
    <row r="64" spans="1:10" ht="14.25" customHeight="1">
      <c r="A64" s="427"/>
      <c r="B64" s="396"/>
      <c r="C64" s="397" t="s">
        <v>860</v>
      </c>
      <c r="D64" s="396" t="s">
        <v>563</v>
      </c>
      <c r="E64" s="396">
        <v>48</v>
      </c>
      <c r="F64" s="980">
        <v>0</v>
      </c>
      <c r="G64" s="419">
        <f t="shared" si="1"/>
        <v>0</v>
      </c>
      <c r="H64" s="46"/>
      <c r="I64" s="20"/>
      <c r="J64" s="32"/>
    </row>
    <row r="65" spans="1:10" ht="14.25" customHeight="1">
      <c r="A65" s="427"/>
      <c r="B65" s="396"/>
      <c r="C65" s="397" t="s">
        <v>861</v>
      </c>
      <c r="D65" s="396" t="s">
        <v>563</v>
      </c>
      <c r="E65" s="396">
        <v>308</v>
      </c>
      <c r="F65" s="980">
        <v>0</v>
      </c>
      <c r="G65" s="419">
        <f t="shared" si="1"/>
        <v>0</v>
      </c>
      <c r="H65" s="46"/>
      <c r="I65" s="20"/>
      <c r="J65" s="32"/>
    </row>
    <row r="66" spans="1:10" ht="14.25" customHeight="1">
      <c r="A66" s="427"/>
      <c r="B66" s="396"/>
      <c r="C66" s="397" t="s">
        <v>862</v>
      </c>
      <c r="D66" s="396" t="s">
        <v>563</v>
      </c>
      <c r="E66" s="396">
        <v>288</v>
      </c>
      <c r="F66" s="980">
        <v>0</v>
      </c>
      <c r="G66" s="419">
        <f t="shared" si="1"/>
        <v>0</v>
      </c>
      <c r="H66" s="46"/>
      <c r="I66" s="20"/>
      <c r="J66" s="32"/>
    </row>
    <row r="67" spans="1:10" ht="13.5" customHeight="1">
      <c r="A67" s="427"/>
      <c r="B67" s="396"/>
      <c r="C67" s="397" t="s">
        <v>863</v>
      </c>
      <c r="D67" s="396" t="s">
        <v>260</v>
      </c>
      <c r="E67" s="396">
        <v>90</v>
      </c>
      <c r="F67" s="980">
        <v>0</v>
      </c>
      <c r="G67" s="419">
        <f t="shared" si="1"/>
        <v>0</v>
      </c>
      <c r="H67" s="46"/>
      <c r="I67" s="20"/>
      <c r="J67" s="32"/>
    </row>
    <row r="68" spans="1:10" ht="14.25" customHeight="1">
      <c r="A68" s="427"/>
      <c r="B68" s="396"/>
      <c r="C68" s="397"/>
      <c r="D68" s="396"/>
      <c r="E68" s="396"/>
      <c r="F68" s="418"/>
      <c r="G68" s="419"/>
      <c r="H68" s="46"/>
      <c r="I68" s="20"/>
      <c r="J68" s="32"/>
    </row>
    <row r="69" spans="1:10" ht="72.75" customHeight="1">
      <c r="A69" s="427" t="s">
        <v>84</v>
      </c>
      <c r="B69" s="396"/>
      <c r="C69" s="397" t="s">
        <v>864</v>
      </c>
      <c r="D69" s="396"/>
      <c r="E69" s="396"/>
      <c r="F69" s="418"/>
      <c r="G69" s="419"/>
      <c r="H69" s="46"/>
      <c r="I69" s="20"/>
      <c r="J69" s="32"/>
    </row>
    <row r="70" spans="1:10" ht="13.5" customHeight="1">
      <c r="A70" s="427"/>
      <c r="B70" s="396"/>
      <c r="C70" s="397" t="s">
        <v>858</v>
      </c>
      <c r="D70" s="396"/>
      <c r="E70" s="396"/>
      <c r="F70" s="418"/>
      <c r="G70" s="419"/>
      <c r="H70" s="46"/>
      <c r="I70" s="20"/>
      <c r="J70" s="32"/>
    </row>
    <row r="71" spans="1:10" ht="14.25" customHeight="1">
      <c r="A71" s="427"/>
      <c r="B71" s="396"/>
      <c r="C71" s="397" t="s">
        <v>865</v>
      </c>
      <c r="D71" s="396" t="s">
        <v>563</v>
      </c>
      <c r="E71" s="396">
        <v>24</v>
      </c>
      <c r="F71" s="980">
        <v>0</v>
      </c>
      <c r="G71" s="419">
        <f t="shared" si="1"/>
        <v>0</v>
      </c>
      <c r="H71" s="46"/>
      <c r="I71" s="20"/>
      <c r="J71" s="32"/>
    </row>
    <row r="72" spans="1:10" ht="13.5" customHeight="1">
      <c r="A72" s="427"/>
      <c r="B72" s="396"/>
      <c r="C72" s="397" t="s">
        <v>866</v>
      </c>
      <c r="D72" s="396" t="s">
        <v>563</v>
      </c>
      <c r="E72" s="396">
        <v>28</v>
      </c>
      <c r="F72" s="980">
        <v>0</v>
      </c>
      <c r="G72" s="419">
        <f t="shared" si="1"/>
        <v>0</v>
      </c>
      <c r="H72" s="197"/>
      <c r="I72" s="19"/>
      <c r="J72" s="32"/>
    </row>
    <row r="73" spans="1:10" ht="16.5" customHeight="1">
      <c r="A73" s="427"/>
      <c r="B73" s="396"/>
      <c r="C73" s="397" t="s">
        <v>863</v>
      </c>
      <c r="D73" s="396" t="s">
        <v>260</v>
      </c>
      <c r="E73" s="396">
        <v>30</v>
      </c>
      <c r="F73" s="980">
        <v>0</v>
      </c>
      <c r="G73" s="419">
        <f t="shared" si="1"/>
        <v>0</v>
      </c>
      <c r="H73" s="197"/>
      <c r="I73" s="19"/>
      <c r="J73" s="32"/>
    </row>
    <row r="74" spans="1:10" ht="12.75" customHeight="1">
      <c r="A74" s="427"/>
      <c r="B74" s="396"/>
      <c r="C74" s="397"/>
      <c r="D74" s="396"/>
      <c r="E74" s="396"/>
      <c r="F74" s="418"/>
      <c r="G74" s="419"/>
      <c r="H74" s="197"/>
      <c r="I74" s="19"/>
      <c r="J74" s="32"/>
    </row>
    <row r="75" spans="1:10" ht="70.5" customHeight="1">
      <c r="A75" s="427" t="s">
        <v>85</v>
      </c>
      <c r="B75" s="396"/>
      <c r="C75" s="401" t="s">
        <v>867</v>
      </c>
      <c r="D75" s="396"/>
      <c r="E75" s="396"/>
      <c r="F75" s="418"/>
      <c r="G75" s="419"/>
      <c r="H75" s="197"/>
      <c r="I75" s="19"/>
      <c r="J75" s="32"/>
    </row>
    <row r="76" spans="1:10" ht="13.5" customHeight="1">
      <c r="A76" s="427"/>
      <c r="B76" s="396"/>
      <c r="C76" s="397" t="s">
        <v>858</v>
      </c>
      <c r="D76" s="396"/>
      <c r="E76" s="396"/>
      <c r="F76" s="418"/>
      <c r="G76" s="419"/>
      <c r="H76" s="197"/>
      <c r="I76" s="19"/>
      <c r="J76" s="32"/>
    </row>
    <row r="77" spans="1:10" ht="14.25" customHeight="1">
      <c r="A77" s="427"/>
      <c r="B77" s="396"/>
      <c r="C77" s="397" t="s">
        <v>868</v>
      </c>
      <c r="D77" s="396" t="s">
        <v>563</v>
      </c>
      <c r="E77" s="396">
        <v>84</v>
      </c>
      <c r="F77" s="981">
        <v>0</v>
      </c>
      <c r="G77" s="421">
        <f t="shared" si="1"/>
        <v>0</v>
      </c>
      <c r="H77" s="197"/>
      <c r="I77" s="19"/>
      <c r="J77" s="32"/>
    </row>
    <row r="78" spans="1:10" ht="14.25" customHeight="1">
      <c r="A78" s="427"/>
      <c r="B78" s="396"/>
      <c r="C78" s="397" t="s">
        <v>869</v>
      </c>
      <c r="D78" s="396" t="s">
        <v>563</v>
      </c>
      <c r="E78" s="396">
        <v>15</v>
      </c>
      <c r="F78" s="980">
        <v>0</v>
      </c>
      <c r="G78" s="419">
        <f t="shared" si="1"/>
        <v>0</v>
      </c>
      <c r="H78" s="197"/>
      <c r="I78" s="19"/>
      <c r="J78" s="32"/>
    </row>
    <row r="79" spans="1:10" ht="20.25" customHeight="1">
      <c r="A79" s="427"/>
      <c r="B79" s="396"/>
      <c r="C79" s="397" t="s">
        <v>870</v>
      </c>
      <c r="D79" s="396" t="s">
        <v>563</v>
      </c>
      <c r="E79" s="396">
        <v>15</v>
      </c>
      <c r="F79" s="980">
        <v>0</v>
      </c>
      <c r="G79" s="419">
        <f>E79*F79</f>
        <v>0</v>
      </c>
      <c r="H79" s="197"/>
      <c r="I79" s="19"/>
      <c r="J79" s="32"/>
    </row>
    <row r="80" spans="1:10" ht="13.5" customHeight="1">
      <c r="A80" s="427"/>
      <c r="B80" s="396"/>
      <c r="C80" s="397" t="s">
        <v>871</v>
      </c>
      <c r="D80" s="396" t="s">
        <v>563</v>
      </c>
      <c r="E80" s="396">
        <v>10</v>
      </c>
      <c r="F80" s="980">
        <v>0</v>
      </c>
      <c r="G80" s="419">
        <f t="shared" si="1"/>
        <v>0</v>
      </c>
      <c r="H80" s="197"/>
      <c r="I80" s="19"/>
      <c r="J80" s="32"/>
    </row>
    <row r="81" spans="1:10" ht="16.5" customHeight="1">
      <c r="A81" s="427"/>
      <c r="B81" s="396"/>
      <c r="C81" s="397" t="s">
        <v>863</v>
      </c>
      <c r="D81" s="396" t="s">
        <v>260</v>
      </c>
      <c r="E81" s="396">
        <v>30</v>
      </c>
      <c r="F81" s="980">
        <v>0</v>
      </c>
      <c r="G81" s="419">
        <f t="shared" si="1"/>
        <v>0</v>
      </c>
      <c r="H81" s="197"/>
      <c r="I81" s="19"/>
      <c r="J81" s="32"/>
    </row>
    <row r="82" spans="1:10" ht="12.75" customHeight="1">
      <c r="A82" s="427"/>
      <c r="B82" s="396"/>
      <c r="C82" s="397"/>
      <c r="D82" s="396"/>
      <c r="E82" s="396"/>
      <c r="F82" s="418"/>
      <c r="G82" s="419"/>
      <c r="H82" s="197"/>
      <c r="I82" s="19"/>
      <c r="J82" s="32"/>
    </row>
    <row r="83" spans="1:10" ht="72" customHeight="1">
      <c r="A83" s="427" t="s">
        <v>86</v>
      </c>
      <c r="B83" s="396"/>
      <c r="C83" s="397" t="s">
        <v>872</v>
      </c>
      <c r="D83" s="396"/>
      <c r="E83" s="396"/>
      <c r="F83" s="418"/>
      <c r="G83" s="419"/>
      <c r="H83" s="197"/>
      <c r="I83" s="19"/>
      <c r="J83" s="32"/>
    </row>
    <row r="84" spans="1:10" ht="12.75" customHeight="1">
      <c r="A84" s="427"/>
      <c r="B84" s="396"/>
      <c r="C84" s="397" t="s">
        <v>858</v>
      </c>
      <c r="D84" s="396"/>
      <c r="E84" s="396"/>
      <c r="F84" s="418"/>
      <c r="G84" s="419"/>
      <c r="H84" s="197"/>
      <c r="I84" s="19"/>
      <c r="J84" s="32"/>
    </row>
    <row r="85" spans="1:10" ht="12.75" customHeight="1">
      <c r="A85" s="427"/>
      <c r="B85" s="396"/>
      <c r="C85" s="397" t="s">
        <v>870</v>
      </c>
      <c r="D85" s="396" t="s">
        <v>563</v>
      </c>
      <c r="E85" s="396">
        <v>10</v>
      </c>
      <c r="F85" s="980">
        <v>0</v>
      </c>
      <c r="G85" s="419">
        <f t="shared" si="1"/>
        <v>0</v>
      </c>
      <c r="H85" s="197"/>
      <c r="I85" s="19"/>
      <c r="J85" s="32"/>
    </row>
    <row r="86" spans="1:10" ht="14.25" customHeight="1">
      <c r="A86" s="427"/>
      <c r="B86" s="396"/>
      <c r="C86" s="397" t="s">
        <v>871</v>
      </c>
      <c r="D86" s="396" t="s">
        <v>563</v>
      </c>
      <c r="E86" s="396">
        <v>14</v>
      </c>
      <c r="F86" s="980">
        <v>0</v>
      </c>
      <c r="G86" s="419">
        <f t="shared" si="1"/>
        <v>0</v>
      </c>
      <c r="H86" s="197"/>
      <c r="I86" s="19"/>
      <c r="J86" s="32"/>
    </row>
    <row r="87" spans="1:10" ht="19.5" customHeight="1">
      <c r="A87" s="427"/>
      <c r="B87" s="396"/>
      <c r="C87" s="397" t="s">
        <v>873</v>
      </c>
      <c r="D87" s="396" t="s">
        <v>563</v>
      </c>
      <c r="E87" s="396">
        <v>30</v>
      </c>
      <c r="F87" s="980">
        <v>0</v>
      </c>
      <c r="G87" s="419">
        <f t="shared" si="1"/>
        <v>0</v>
      </c>
      <c r="H87" s="197"/>
      <c r="I87" s="19"/>
      <c r="J87" s="32"/>
    </row>
    <row r="88" spans="1:10" ht="14.25" customHeight="1">
      <c r="A88" s="427"/>
      <c r="B88" s="396"/>
      <c r="C88" s="397" t="s">
        <v>863</v>
      </c>
      <c r="D88" s="396" t="s">
        <v>260</v>
      </c>
      <c r="E88" s="396">
        <v>250</v>
      </c>
      <c r="F88" s="980">
        <v>0</v>
      </c>
      <c r="G88" s="419">
        <f t="shared" si="1"/>
        <v>0</v>
      </c>
      <c r="H88" s="197"/>
      <c r="I88" s="19"/>
      <c r="J88" s="32"/>
    </row>
    <row r="89" spans="1:10" ht="14.25" customHeight="1">
      <c r="A89" s="427"/>
      <c r="B89" s="396"/>
      <c r="C89" s="397"/>
      <c r="D89" s="396"/>
      <c r="E89" s="396"/>
      <c r="F89" s="418"/>
      <c r="G89" s="419"/>
      <c r="H89" s="197"/>
      <c r="I89" s="19"/>
      <c r="J89" s="32"/>
    </row>
    <row r="90" spans="1:10" ht="46.5" customHeight="1">
      <c r="A90" s="427" t="s">
        <v>87</v>
      </c>
      <c r="B90" s="396"/>
      <c r="C90" s="397" t="s">
        <v>64</v>
      </c>
      <c r="D90" s="396"/>
      <c r="E90" s="396"/>
      <c r="F90" s="418"/>
      <c r="G90" s="419"/>
      <c r="H90" s="197"/>
      <c r="I90" s="19"/>
      <c r="J90" s="32"/>
    </row>
    <row r="91" spans="1:10" ht="13.5" customHeight="1">
      <c r="A91" s="427"/>
      <c r="B91" s="396"/>
      <c r="C91" s="397" t="s">
        <v>874</v>
      </c>
      <c r="D91" s="396" t="s">
        <v>260</v>
      </c>
      <c r="E91" s="396">
        <v>1</v>
      </c>
      <c r="F91" s="980">
        <v>0</v>
      </c>
      <c r="G91" s="419">
        <f>E91*F91</f>
        <v>0</v>
      </c>
      <c r="H91" s="197"/>
      <c r="I91" s="19"/>
      <c r="J91" s="32"/>
    </row>
    <row r="92" spans="1:10" ht="14.25" customHeight="1">
      <c r="A92" s="427"/>
      <c r="B92" s="396"/>
      <c r="C92" s="397"/>
      <c r="D92" s="396"/>
      <c r="E92" s="396"/>
      <c r="F92" s="418"/>
      <c r="G92" s="419"/>
      <c r="H92" s="197"/>
      <c r="I92" s="19"/>
      <c r="J92" s="32"/>
    </row>
    <row r="93" spans="1:10" ht="57" customHeight="1">
      <c r="A93" s="427" t="s">
        <v>88</v>
      </c>
      <c r="B93" s="396"/>
      <c r="C93" s="397" t="s">
        <v>875</v>
      </c>
      <c r="D93" s="396"/>
      <c r="E93" s="396"/>
      <c r="F93" s="418"/>
      <c r="G93" s="419"/>
      <c r="H93" s="197"/>
      <c r="I93" s="19"/>
      <c r="J93" s="32"/>
    </row>
    <row r="94" spans="1:10" ht="17.25" customHeight="1">
      <c r="A94" s="427"/>
      <c r="B94" s="396"/>
      <c r="C94" s="397" t="s">
        <v>876</v>
      </c>
      <c r="D94" s="396" t="s">
        <v>260</v>
      </c>
      <c r="E94" s="396">
        <v>1</v>
      </c>
      <c r="F94" s="980">
        <v>0</v>
      </c>
      <c r="G94" s="419">
        <f>E94*F94</f>
        <v>0</v>
      </c>
      <c r="H94" s="46"/>
      <c r="I94" s="20"/>
      <c r="J94" s="32"/>
    </row>
    <row r="95" spans="1:10" ht="12.75" customHeight="1">
      <c r="A95" s="427"/>
      <c r="B95" s="396"/>
      <c r="C95" s="397"/>
      <c r="D95" s="396"/>
      <c r="E95" s="396"/>
      <c r="F95" s="418"/>
      <c r="G95" s="419"/>
      <c r="H95" s="46"/>
      <c r="I95" s="20"/>
      <c r="J95" s="32"/>
    </row>
    <row r="96" spans="1:10" ht="47.25" customHeight="1">
      <c r="A96" s="427" t="s">
        <v>89</v>
      </c>
      <c r="B96" s="396"/>
      <c r="C96" s="397" t="s">
        <v>877</v>
      </c>
      <c r="D96" s="396"/>
      <c r="E96" s="396"/>
      <c r="F96" s="418"/>
      <c r="G96" s="419"/>
      <c r="H96" s="46"/>
      <c r="I96" s="20"/>
      <c r="J96" s="32"/>
    </row>
    <row r="97" spans="1:10" ht="18" customHeight="1">
      <c r="A97" s="427"/>
      <c r="B97" s="396"/>
      <c r="C97" s="397"/>
      <c r="D97" s="396" t="s">
        <v>260</v>
      </c>
      <c r="E97" s="396">
        <v>17</v>
      </c>
      <c r="F97" s="980">
        <v>0</v>
      </c>
      <c r="G97" s="419">
        <f>E97*F97</f>
        <v>0</v>
      </c>
      <c r="H97" s="46"/>
      <c r="I97" s="20"/>
      <c r="J97" s="32"/>
    </row>
    <row r="98" spans="1:10" ht="14.25" customHeight="1">
      <c r="A98" s="427"/>
      <c r="B98" s="396"/>
      <c r="C98" s="397"/>
      <c r="D98" s="396"/>
      <c r="E98" s="396"/>
      <c r="F98" s="418"/>
      <c r="G98" s="419"/>
      <c r="H98" s="46"/>
      <c r="I98" s="20"/>
      <c r="J98" s="32"/>
    </row>
    <row r="99" spans="1:10" ht="38.25" customHeight="1">
      <c r="A99" s="427" t="s">
        <v>90</v>
      </c>
      <c r="B99" s="396"/>
      <c r="C99" s="397" t="s">
        <v>878</v>
      </c>
      <c r="D99" s="396"/>
      <c r="E99" s="396"/>
      <c r="F99" s="418"/>
      <c r="G99" s="419"/>
      <c r="H99" s="46"/>
      <c r="I99" s="20"/>
      <c r="J99" s="32"/>
    </row>
    <row r="100" spans="1:10" ht="17.25" customHeight="1">
      <c r="A100" s="427"/>
      <c r="B100" s="396"/>
      <c r="C100" s="397"/>
      <c r="D100" s="396" t="s">
        <v>260</v>
      </c>
      <c r="E100" s="396">
        <v>10</v>
      </c>
      <c r="F100" s="980">
        <v>0</v>
      </c>
      <c r="G100" s="419">
        <f>E100*F100</f>
        <v>0</v>
      </c>
      <c r="H100" s="46"/>
      <c r="I100" s="20"/>
      <c r="J100" s="32"/>
    </row>
    <row r="101" spans="1:10" ht="15" customHeight="1">
      <c r="A101" s="427"/>
      <c r="B101" s="396"/>
      <c r="C101" s="397"/>
      <c r="D101" s="396"/>
      <c r="E101" s="396"/>
      <c r="F101" s="418"/>
      <c r="G101" s="419"/>
      <c r="H101" s="46"/>
      <c r="I101" s="20"/>
      <c r="J101" s="32"/>
    </row>
    <row r="102" spans="1:10" ht="42" customHeight="1">
      <c r="A102" s="427" t="s">
        <v>91</v>
      </c>
      <c r="B102" s="396"/>
      <c r="C102" s="397" t="s">
        <v>65</v>
      </c>
      <c r="D102" s="396"/>
      <c r="E102" s="396"/>
      <c r="F102" s="418"/>
      <c r="G102" s="419"/>
      <c r="H102" s="46"/>
      <c r="I102" s="20"/>
      <c r="J102" s="32"/>
    </row>
    <row r="103" spans="1:10" ht="15" customHeight="1">
      <c r="A103" s="427"/>
      <c r="B103" s="396"/>
      <c r="C103" s="397"/>
      <c r="D103" s="396" t="s">
        <v>260</v>
      </c>
      <c r="E103" s="396">
        <v>2</v>
      </c>
      <c r="F103" s="980">
        <v>0</v>
      </c>
      <c r="G103" s="419">
        <f>E103*F103</f>
        <v>0</v>
      </c>
      <c r="H103" s="46"/>
      <c r="I103" s="20"/>
      <c r="J103" s="32"/>
    </row>
    <row r="104" spans="1:10" ht="13.5" customHeight="1">
      <c r="A104" s="427"/>
      <c r="B104" s="396"/>
      <c r="C104" s="397"/>
      <c r="D104" s="396"/>
      <c r="E104" s="396"/>
      <c r="F104" s="418"/>
      <c r="G104" s="419"/>
      <c r="H104" s="46"/>
      <c r="I104" s="20"/>
      <c r="J104" s="32"/>
    </row>
    <row r="105" spans="1:10" ht="48.75" customHeight="1">
      <c r="A105" s="427" t="s">
        <v>92</v>
      </c>
      <c r="B105" s="396"/>
      <c r="C105" s="397" t="s">
        <v>66</v>
      </c>
      <c r="D105" s="396"/>
      <c r="E105" s="396"/>
      <c r="F105" s="418"/>
      <c r="G105" s="419"/>
      <c r="H105" s="46"/>
      <c r="I105" s="20"/>
      <c r="J105" s="32"/>
    </row>
    <row r="106" spans="1:10" ht="18.75" customHeight="1">
      <c r="A106" s="427"/>
      <c r="B106" s="396"/>
      <c r="C106" s="430"/>
      <c r="D106" s="396" t="s">
        <v>689</v>
      </c>
      <c r="E106" s="396">
        <v>1</v>
      </c>
      <c r="F106" s="980">
        <v>0</v>
      </c>
      <c r="G106" s="419">
        <f>E106*F106</f>
        <v>0</v>
      </c>
      <c r="H106" s="46"/>
      <c r="I106" s="20"/>
      <c r="J106" s="32"/>
    </row>
    <row r="107" spans="1:10" ht="13.5" customHeight="1">
      <c r="A107" s="427"/>
      <c r="B107" s="396"/>
      <c r="C107" s="397"/>
      <c r="D107" s="396"/>
      <c r="E107" s="396"/>
      <c r="F107" s="418"/>
      <c r="G107" s="419"/>
      <c r="H107" s="46"/>
      <c r="I107" s="20"/>
      <c r="J107" s="32"/>
    </row>
    <row r="108" spans="1:10" ht="25.5" customHeight="1">
      <c r="A108" s="427" t="s">
        <v>93</v>
      </c>
      <c r="B108" s="396"/>
      <c r="C108" s="397" t="s">
        <v>67</v>
      </c>
      <c r="D108" s="396"/>
      <c r="E108" s="396"/>
      <c r="F108" s="418"/>
      <c r="G108" s="419"/>
      <c r="H108" s="46"/>
      <c r="I108" s="20"/>
      <c r="J108" s="32"/>
    </row>
    <row r="109" spans="1:10" ht="15" customHeight="1">
      <c r="A109" s="427"/>
      <c r="B109" s="396"/>
      <c r="C109" s="397"/>
      <c r="D109" s="396" t="s">
        <v>256</v>
      </c>
      <c r="E109" s="396">
        <v>80</v>
      </c>
      <c r="F109" s="980">
        <v>0</v>
      </c>
      <c r="G109" s="419">
        <f>E109*F109</f>
        <v>0</v>
      </c>
      <c r="H109" s="46"/>
      <c r="I109" s="20"/>
      <c r="J109" s="32"/>
    </row>
    <row r="110" spans="1:10" ht="13.5" customHeight="1">
      <c r="A110" s="427"/>
      <c r="B110" s="396"/>
      <c r="C110" s="397"/>
      <c r="D110" s="396"/>
      <c r="E110" s="396"/>
      <c r="F110" s="418"/>
      <c r="G110" s="419"/>
      <c r="H110" s="46"/>
      <c r="I110" s="20"/>
      <c r="J110" s="32"/>
    </row>
    <row r="111" spans="1:10" ht="47.25" customHeight="1">
      <c r="A111" s="427" t="s">
        <v>94</v>
      </c>
      <c r="B111" s="396"/>
      <c r="C111" s="397" t="s">
        <v>68</v>
      </c>
      <c r="D111" s="396"/>
      <c r="E111" s="396"/>
      <c r="F111" s="418"/>
      <c r="G111" s="419"/>
      <c r="H111" s="46"/>
      <c r="I111" s="20"/>
      <c r="J111" s="32"/>
    </row>
    <row r="112" spans="1:10" ht="18.75" customHeight="1">
      <c r="A112" s="427"/>
      <c r="B112" s="396"/>
      <c r="C112" s="397"/>
      <c r="D112" s="396" t="s">
        <v>563</v>
      </c>
      <c r="E112" s="396">
        <v>579</v>
      </c>
      <c r="F112" s="980">
        <v>0</v>
      </c>
      <c r="G112" s="419">
        <f>E112*F112</f>
        <v>0</v>
      </c>
      <c r="H112" s="46"/>
      <c r="I112" s="20"/>
      <c r="J112" s="32"/>
    </row>
    <row r="113" spans="1:10" ht="15.75" customHeight="1">
      <c r="A113" s="57"/>
      <c r="B113" s="40"/>
      <c r="C113" s="364"/>
      <c r="D113" s="431"/>
      <c r="E113" s="431"/>
      <c r="F113" s="42"/>
      <c r="G113" s="142"/>
      <c r="J113" s="1"/>
    </row>
    <row r="114" spans="1:10" ht="28.5" customHeight="1">
      <c r="A114" s="179" t="s">
        <v>57</v>
      </c>
      <c r="B114" s="180"/>
      <c r="C114" s="363" t="s">
        <v>69</v>
      </c>
      <c r="D114" s="410"/>
      <c r="E114" s="411"/>
      <c r="F114" s="181"/>
      <c r="G114" s="371">
        <f>SUM(G7:G113)</f>
        <v>0</v>
      </c>
      <c r="J114" s="1"/>
    </row>
    <row r="115" spans="1:10" ht="14.25" customHeight="1">
      <c r="A115" s="44"/>
      <c r="B115" s="39"/>
      <c r="C115" s="196"/>
      <c r="D115" s="68"/>
      <c r="E115" s="414"/>
      <c r="F115" s="32"/>
      <c r="G115" s="32"/>
      <c r="J115" s="1"/>
    </row>
    <row r="116" spans="1:10" ht="12.75" customHeight="1">
      <c r="D116" s="68"/>
      <c r="E116" s="414"/>
      <c r="F116" s="32"/>
      <c r="G116" s="32"/>
      <c r="J116" s="1"/>
    </row>
    <row r="117" spans="1:10" ht="13.5" customHeight="1">
      <c r="A117" s="55"/>
      <c r="B117" s="58"/>
      <c r="C117" s="176"/>
      <c r="D117" s="415"/>
      <c r="E117" s="414"/>
      <c r="F117" s="23"/>
      <c r="G117" s="23"/>
      <c r="J117" s="1"/>
    </row>
    <row r="118" spans="1:10" ht="26.25" customHeight="1">
      <c r="A118" s="57"/>
      <c r="B118" s="40"/>
      <c r="C118" s="160"/>
      <c r="D118" s="169"/>
      <c r="E118" s="416"/>
      <c r="F118" s="42"/>
      <c r="G118" s="142"/>
      <c r="J118" s="1"/>
    </row>
    <row r="119" spans="1:10" ht="66" customHeight="1">
      <c r="A119" s="44"/>
      <c r="B119" s="39"/>
      <c r="C119" s="163"/>
      <c r="D119" s="68"/>
      <c r="E119" s="382"/>
      <c r="F119" s="32"/>
      <c r="G119" s="32"/>
      <c r="J119" s="1"/>
    </row>
    <row r="120" spans="1:10" ht="14.25" customHeight="1">
      <c r="A120" s="44"/>
      <c r="B120" s="39"/>
      <c r="C120" s="196"/>
      <c r="D120" s="68"/>
      <c r="E120" s="414"/>
      <c r="F120" s="32"/>
      <c r="G120" s="32"/>
      <c r="J120" s="1"/>
    </row>
    <row r="121" spans="1:10" ht="14.25" customHeight="1">
      <c r="D121" s="68"/>
      <c r="E121" s="414"/>
      <c r="F121" s="32"/>
      <c r="G121" s="32"/>
      <c r="J121" s="1"/>
    </row>
    <row r="122" spans="1:10">
      <c r="A122" s="60"/>
      <c r="B122" s="2"/>
      <c r="C122" s="139"/>
      <c r="D122" s="68"/>
      <c r="E122" s="414"/>
      <c r="F122" s="32"/>
      <c r="G122" s="32"/>
      <c r="J122" s="1"/>
    </row>
    <row r="123" spans="1:10" ht="53.25" customHeight="1">
      <c r="A123" s="57"/>
      <c r="B123" s="40"/>
      <c r="C123" s="160"/>
      <c r="D123" s="169"/>
      <c r="E123" s="416"/>
      <c r="F123" s="42"/>
      <c r="G123" s="142"/>
      <c r="J123" s="1"/>
    </row>
    <row r="124" spans="1:10" ht="27.75" customHeight="1">
      <c r="C124" s="45"/>
      <c r="J124" s="1"/>
    </row>
    <row r="125" spans="1:10" ht="41.25" customHeight="1">
      <c r="A125" s="44"/>
      <c r="B125" s="39"/>
      <c r="C125" s="45"/>
      <c r="D125" s="68"/>
      <c r="E125" s="382"/>
      <c r="F125" s="32"/>
      <c r="G125" s="32"/>
      <c r="J125" s="1"/>
    </row>
    <row r="126" spans="1:10" ht="27" customHeight="1">
      <c r="A126" s="57"/>
      <c r="C126" s="45"/>
      <c r="D126" s="415"/>
      <c r="E126" s="414"/>
      <c r="F126" s="23"/>
      <c r="J126" s="1"/>
    </row>
    <row r="127" spans="1:10" ht="66" customHeight="1">
      <c r="A127" s="44"/>
      <c r="B127" s="39"/>
      <c r="C127" s="45"/>
      <c r="D127" s="53"/>
      <c r="E127" s="403"/>
      <c r="F127" s="32"/>
      <c r="G127" s="32"/>
      <c r="J127" s="1"/>
    </row>
    <row r="128" spans="1:10">
      <c r="A128" s="47"/>
      <c r="B128" s="39"/>
      <c r="C128" s="45"/>
      <c r="D128" s="53"/>
      <c r="E128" s="403"/>
      <c r="F128" s="32"/>
      <c r="G128" s="32"/>
      <c r="J128" s="1"/>
    </row>
    <row r="129" spans="1:10">
      <c r="A129" s="44"/>
      <c r="B129" s="39"/>
      <c r="C129" s="134"/>
      <c r="D129" s="68"/>
      <c r="E129" s="414"/>
      <c r="F129" s="32"/>
      <c r="G129" s="32"/>
      <c r="J129" s="1"/>
    </row>
    <row r="130" spans="1:10" ht="14.25" customHeight="1">
      <c r="A130" s="44"/>
      <c r="B130" s="39"/>
      <c r="C130" s="152"/>
      <c r="D130" s="225"/>
      <c r="E130" s="382"/>
      <c r="F130" s="178"/>
      <c r="G130" s="178"/>
      <c r="J130" s="1"/>
    </row>
    <row r="131" spans="1:10">
      <c r="A131" s="57"/>
      <c r="B131" s="40"/>
      <c r="C131" s="160"/>
      <c r="D131" s="169"/>
      <c r="E131" s="416"/>
      <c r="F131" s="42"/>
      <c r="G131" s="142"/>
      <c r="J131" s="1"/>
    </row>
    <row r="132" spans="1:10" ht="25.5" customHeight="1">
      <c r="C132" s="45"/>
      <c r="J132" s="1"/>
    </row>
    <row r="133" spans="1:10">
      <c r="A133" s="44"/>
      <c r="B133" s="39"/>
      <c r="C133" s="45"/>
      <c r="D133" s="68"/>
      <c r="E133" s="382"/>
      <c r="F133" s="32"/>
      <c r="G133" s="32"/>
      <c r="J133" s="1"/>
    </row>
    <row r="134" spans="1:10" ht="26.25" customHeight="1">
      <c r="A134" s="57"/>
      <c r="C134" s="45"/>
      <c r="D134" s="415"/>
      <c r="E134" s="414"/>
      <c r="F134" s="23"/>
      <c r="J134" s="1"/>
    </row>
    <row r="135" spans="1:10">
      <c r="A135" s="44"/>
      <c r="B135" s="39"/>
      <c r="C135" s="45"/>
      <c r="D135" s="53"/>
      <c r="E135" s="403"/>
      <c r="F135" s="32"/>
      <c r="G135" s="32"/>
      <c r="J135" s="1"/>
    </row>
    <row r="136" spans="1:10" ht="17.25" customHeight="1">
      <c r="A136" s="47"/>
      <c r="B136" s="39"/>
      <c r="C136" s="45"/>
      <c r="D136" s="53"/>
      <c r="E136" s="403"/>
      <c r="F136" s="32"/>
      <c r="G136" s="32"/>
      <c r="J136" s="1"/>
    </row>
    <row r="137" spans="1:10">
      <c r="A137" s="44"/>
      <c r="B137" s="39"/>
      <c r="C137" s="134"/>
      <c r="D137" s="68"/>
      <c r="E137" s="414"/>
      <c r="F137" s="32"/>
      <c r="G137" s="32"/>
      <c r="J137" s="1"/>
    </row>
    <row r="138" spans="1:10" ht="12.75" customHeight="1">
      <c r="C138" s="1"/>
      <c r="D138" s="68"/>
      <c r="E138" s="68"/>
      <c r="F138" s="1"/>
      <c r="J138" s="1"/>
    </row>
    <row r="139" spans="1:10">
      <c r="A139" s="57"/>
      <c r="B139" s="40"/>
      <c r="C139" s="160"/>
      <c r="D139" s="169"/>
      <c r="E139" s="416"/>
      <c r="F139" s="42"/>
      <c r="G139" s="142"/>
      <c r="J139" s="1"/>
    </row>
    <row r="140" spans="1:10" ht="28.5" customHeight="1">
      <c r="C140" s="45"/>
      <c r="J140" s="1"/>
    </row>
    <row r="141" spans="1:10">
      <c r="A141" s="44"/>
      <c r="B141" s="39"/>
      <c r="C141" s="45"/>
      <c r="D141" s="68"/>
      <c r="E141" s="382"/>
      <c r="F141" s="32"/>
      <c r="G141" s="32"/>
      <c r="J141" s="1"/>
    </row>
    <row r="142" spans="1:10" ht="27" customHeight="1">
      <c r="A142" s="57"/>
      <c r="C142" s="45"/>
      <c r="D142" s="415"/>
      <c r="E142" s="414"/>
      <c r="F142" s="23"/>
      <c r="J142" s="1"/>
    </row>
    <row r="143" spans="1:10" ht="67.5" customHeight="1">
      <c r="A143" s="44"/>
      <c r="B143" s="39"/>
      <c r="C143" s="45"/>
      <c r="D143" s="53"/>
      <c r="E143" s="403"/>
      <c r="F143" s="32"/>
      <c r="G143" s="32"/>
      <c r="J143" s="1"/>
    </row>
    <row r="144" spans="1:10" ht="12.75" customHeight="1">
      <c r="A144" s="47"/>
      <c r="B144" s="39"/>
      <c r="C144" s="45"/>
      <c r="D144" s="53"/>
      <c r="E144" s="403"/>
      <c r="F144" s="32"/>
      <c r="G144" s="32"/>
      <c r="J144" s="1"/>
    </row>
    <row r="145" spans="1:10" ht="14.25" customHeight="1">
      <c r="A145" s="44"/>
      <c r="B145" s="39"/>
      <c r="C145" s="134"/>
      <c r="D145" s="68"/>
      <c r="E145" s="414"/>
      <c r="F145" s="32"/>
      <c r="G145" s="32"/>
      <c r="J145" s="1"/>
    </row>
    <row r="146" spans="1:10">
      <c r="J146" s="1"/>
    </row>
    <row r="147" spans="1:10">
      <c r="A147" s="57"/>
      <c r="B147" s="40"/>
      <c r="C147" s="160"/>
      <c r="D147" s="169"/>
      <c r="E147" s="416"/>
      <c r="F147" s="42"/>
      <c r="G147" s="142"/>
      <c r="J147" s="1"/>
    </row>
    <row r="148" spans="1:10" ht="27.75" customHeight="1">
      <c r="C148" s="45"/>
      <c r="J148" s="1"/>
    </row>
    <row r="149" spans="1:10" ht="26.25" customHeight="1">
      <c r="C149" s="45"/>
      <c r="D149" s="68"/>
      <c r="E149" s="382"/>
      <c r="F149" s="32"/>
      <c r="G149" s="32"/>
      <c r="J149" s="1"/>
    </row>
    <row r="150" spans="1:10">
      <c r="C150" s="45"/>
      <c r="D150" s="415"/>
      <c r="E150" s="414"/>
      <c r="F150" s="23"/>
      <c r="J150" s="1"/>
    </row>
    <row r="151" spans="1:10" ht="69.75" customHeight="1">
      <c r="A151" s="57"/>
      <c r="B151" s="40"/>
      <c r="C151" s="45"/>
      <c r="D151" s="53"/>
      <c r="E151" s="403"/>
      <c r="F151" s="32"/>
      <c r="G151" s="32"/>
      <c r="J151" s="1"/>
    </row>
    <row r="152" spans="1:10">
      <c r="C152" s="45"/>
      <c r="D152" s="53"/>
      <c r="E152" s="403"/>
      <c r="F152" s="32"/>
      <c r="G152" s="32"/>
      <c r="J152" s="1"/>
    </row>
    <row r="153" spans="1:10" ht="12.75" customHeight="1">
      <c r="C153" s="134"/>
      <c r="D153" s="68"/>
      <c r="E153" s="414"/>
      <c r="F153" s="32"/>
      <c r="G153" s="32"/>
      <c r="J153" s="1"/>
    </row>
    <row r="154" spans="1:10" ht="13.5" customHeight="1">
      <c r="C154" s="30"/>
      <c r="D154" s="68"/>
      <c r="E154" s="68"/>
      <c r="F154" s="1"/>
      <c r="J154" s="1"/>
    </row>
    <row r="155" spans="1:10" ht="15" customHeight="1">
      <c r="J155" s="1"/>
    </row>
    <row r="156" spans="1:10">
      <c r="C156" s="30"/>
      <c r="D156" s="68"/>
      <c r="E156" s="68"/>
      <c r="F156" s="1"/>
      <c r="J156" s="1"/>
    </row>
    <row r="157" spans="1:10" ht="13.5" customHeight="1">
      <c r="C157" s="30"/>
      <c r="D157" s="68"/>
      <c r="E157" s="68"/>
      <c r="F157" s="1"/>
      <c r="J157" s="1"/>
    </row>
    <row r="158" spans="1:10">
      <c r="C158" s="30"/>
      <c r="D158" s="68"/>
      <c r="E158" s="68"/>
      <c r="F158" s="1"/>
      <c r="J158" s="1"/>
    </row>
    <row r="159" spans="1:10">
      <c r="C159" s="30"/>
      <c r="D159" s="68"/>
      <c r="E159" s="68"/>
      <c r="F159" s="1"/>
      <c r="J159" s="1"/>
    </row>
    <row r="160" spans="1:10">
      <c r="C160" s="30"/>
      <c r="D160" s="68"/>
      <c r="E160" s="68"/>
      <c r="F160" s="1"/>
      <c r="J160" s="1"/>
    </row>
    <row r="161" spans="3:10" ht="13.5" customHeight="1">
      <c r="C161" s="30"/>
      <c r="D161" s="68"/>
      <c r="E161" s="68"/>
      <c r="F161" s="1"/>
      <c r="J161" s="1"/>
    </row>
    <row r="162" spans="3:10" ht="15.75" customHeight="1">
      <c r="J162" s="1"/>
    </row>
    <row r="163" spans="3:10" ht="14.25" customHeight="1">
      <c r="C163" s="30"/>
      <c r="D163" s="68"/>
      <c r="E163" s="68"/>
      <c r="F163" s="1"/>
      <c r="J163" s="1"/>
    </row>
    <row r="164" spans="3:10" ht="14.25" customHeight="1">
      <c r="C164" s="30"/>
      <c r="D164" s="68"/>
      <c r="E164" s="68"/>
      <c r="F164" s="1"/>
      <c r="J164" s="1"/>
    </row>
    <row r="165" spans="3:10" ht="15" customHeight="1">
      <c r="C165" s="30"/>
      <c r="D165" s="68"/>
      <c r="E165" s="68"/>
      <c r="F165" s="1"/>
      <c r="J165" s="1"/>
    </row>
    <row r="166" spans="3:10" ht="15" customHeight="1">
      <c r="C166" s="30"/>
      <c r="D166" s="68"/>
      <c r="E166" s="68"/>
      <c r="F166" s="1"/>
      <c r="J166" s="1"/>
    </row>
    <row r="167" spans="3:10" ht="15" customHeight="1">
      <c r="C167" s="30"/>
      <c r="D167" s="68"/>
      <c r="E167" s="68"/>
      <c r="F167" s="1"/>
      <c r="J167" s="1"/>
    </row>
    <row r="168" spans="3:10" ht="13.5" customHeight="1">
      <c r="C168" s="30"/>
      <c r="D168" s="68"/>
      <c r="E168" s="68"/>
      <c r="F168" s="1"/>
      <c r="J168" s="1"/>
    </row>
    <row r="169" spans="3:10" ht="78.75" customHeight="1">
      <c r="C169" s="30"/>
      <c r="D169" s="68"/>
      <c r="E169" s="68"/>
      <c r="F169" s="1"/>
      <c r="J169" s="1"/>
    </row>
    <row r="170" spans="3:10" ht="24" customHeight="1">
      <c r="C170" s="30"/>
      <c r="D170" s="68"/>
      <c r="E170" s="68"/>
      <c r="F170" s="1"/>
      <c r="J170" s="1"/>
    </row>
    <row r="171" spans="3:10" ht="15" customHeight="1">
      <c r="C171" s="30"/>
      <c r="D171" s="68"/>
      <c r="E171" s="68"/>
      <c r="F171" s="1"/>
      <c r="J171" s="1"/>
    </row>
    <row r="172" spans="3:10" ht="213" customHeight="1">
      <c r="C172" s="30"/>
      <c r="D172" s="68"/>
      <c r="E172" s="68"/>
      <c r="F172" s="1"/>
      <c r="J172" s="1"/>
    </row>
    <row r="173" spans="3:10">
      <c r="C173" s="30"/>
      <c r="D173" s="68"/>
      <c r="E173" s="68"/>
      <c r="F173" s="1"/>
      <c r="J173" s="1"/>
    </row>
    <row r="174" spans="3:10">
      <c r="C174" s="30"/>
      <c r="D174" s="68"/>
      <c r="E174" s="68"/>
      <c r="F174" s="1"/>
      <c r="J174" s="1"/>
    </row>
    <row r="175" spans="3:10" ht="140.25" customHeight="1">
      <c r="C175" s="30"/>
      <c r="D175" s="68"/>
      <c r="E175" s="68"/>
      <c r="F175" s="1"/>
      <c r="J175" s="1"/>
    </row>
    <row r="176" spans="3:10" ht="82.5" customHeight="1">
      <c r="C176" s="30"/>
      <c r="D176" s="68"/>
      <c r="E176" s="68"/>
      <c r="F176" s="1"/>
      <c r="J176" s="1"/>
    </row>
    <row r="177" spans="3:10">
      <c r="C177" s="30"/>
      <c r="D177" s="68"/>
      <c r="E177" s="68"/>
      <c r="F177" s="1"/>
      <c r="J177" s="1"/>
    </row>
    <row r="178" spans="3:10">
      <c r="C178" s="30"/>
      <c r="D178" s="68"/>
      <c r="E178" s="68"/>
      <c r="F178" s="1"/>
      <c r="J178" s="1"/>
    </row>
    <row r="179" spans="3:10" ht="53.25" customHeight="1">
      <c r="C179" s="30"/>
      <c r="D179" s="68"/>
      <c r="E179" s="68"/>
      <c r="F179" s="1"/>
      <c r="J179" s="1"/>
    </row>
    <row r="180" spans="3:10">
      <c r="C180" s="30"/>
      <c r="D180" s="68"/>
      <c r="E180" s="68"/>
      <c r="F180" s="1"/>
      <c r="J180" s="1"/>
    </row>
    <row r="181" spans="3:10">
      <c r="C181" s="30"/>
      <c r="D181" s="68"/>
      <c r="E181" s="68"/>
      <c r="F181" s="1"/>
      <c r="J181" s="1"/>
    </row>
    <row r="182" spans="3:10">
      <c r="C182" s="30"/>
      <c r="D182" s="68"/>
      <c r="E182" s="68"/>
      <c r="F182" s="1"/>
      <c r="J182" s="1"/>
    </row>
    <row r="183" spans="3:10">
      <c r="C183" s="30"/>
      <c r="D183" s="68"/>
      <c r="E183" s="68"/>
      <c r="F183" s="1"/>
      <c r="J183" s="1"/>
    </row>
    <row r="184" spans="3:10" ht="13.5" customHeight="1">
      <c r="C184" s="30"/>
      <c r="D184" s="68"/>
      <c r="E184" s="68"/>
      <c r="F184" s="1"/>
      <c r="J184" s="1"/>
    </row>
    <row r="185" spans="3:10" ht="12.75" customHeight="1">
      <c r="C185" s="30"/>
      <c r="D185" s="68"/>
      <c r="E185" s="68"/>
      <c r="F185" s="1"/>
      <c r="J185" s="1"/>
    </row>
    <row r="186" spans="3:10" ht="15" customHeight="1">
      <c r="C186" s="30"/>
      <c r="D186" s="68"/>
      <c r="E186" s="68"/>
      <c r="F186" s="1"/>
      <c r="J186" s="1"/>
    </row>
    <row r="187" spans="3:10">
      <c r="C187" s="30"/>
      <c r="D187" s="68"/>
      <c r="E187" s="68"/>
      <c r="F187" s="1"/>
      <c r="J187" s="1"/>
    </row>
    <row r="188" spans="3:10" ht="12" customHeight="1">
      <c r="C188" s="30"/>
      <c r="D188" s="68"/>
      <c r="E188" s="68"/>
      <c r="F188" s="1"/>
      <c r="J188" s="1"/>
    </row>
    <row r="189" spans="3:10">
      <c r="C189" s="30"/>
      <c r="D189" s="68"/>
      <c r="E189" s="68"/>
      <c r="F189" s="1"/>
      <c r="J189" s="1"/>
    </row>
    <row r="190" spans="3:10">
      <c r="C190" s="30"/>
      <c r="D190" s="68"/>
      <c r="E190" s="68"/>
      <c r="F190" s="1"/>
      <c r="J190" s="1"/>
    </row>
    <row r="191" spans="3:10" ht="37.5" customHeight="1">
      <c r="C191" s="30"/>
      <c r="D191" s="68"/>
      <c r="E191" s="68"/>
      <c r="F191" s="1"/>
      <c r="J191" s="1"/>
    </row>
    <row r="192" spans="3:10" ht="12.75" customHeight="1">
      <c r="C192" s="30"/>
      <c r="D192" s="68"/>
      <c r="E192" s="68"/>
      <c r="F192" s="1"/>
      <c r="J192" s="1"/>
    </row>
    <row r="193" spans="3:10">
      <c r="C193" s="30"/>
      <c r="D193" s="68"/>
      <c r="E193" s="68"/>
      <c r="F193" s="1"/>
      <c r="J193" s="1"/>
    </row>
    <row r="194" spans="3:10" ht="13.5" customHeight="1">
      <c r="C194" s="30"/>
      <c r="D194" s="68"/>
      <c r="E194" s="68"/>
      <c r="F194" s="1"/>
      <c r="J194" s="1"/>
    </row>
    <row r="195" spans="3:10" ht="90" customHeight="1">
      <c r="C195" s="30"/>
      <c r="D195" s="68"/>
      <c r="E195" s="68"/>
      <c r="F195" s="1"/>
      <c r="J195" s="1"/>
    </row>
    <row r="196" spans="3:10">
      <c r="C196" s="30"/>
      <c r="D196" s="68"/>
      <c r="E196" s="68"/>
      <c r="F196" s="1"/>
      <c r="J196" s="1"/>
    </row>
    <row r="197" spans="3:10">
      <c r="C197" s="30"/>
      <c r="D197" s="68"/>
      <c r="E197" s="68"/>
      <c r="F197" s="1"/>
      <c r="J197" s="1"/>
    </row>
    <row r="198" spans="3:10" ht="15.75" customHeight="1">
      <c r="C198" s="30"/>
      <c r="D198" s="68"/>
      <c r="E198" s="68"/>
      <c r="F198" s="1"/>
      <c r="J198" s="1"/>
    </row>
    <row r="199" spans="3:10">
      <c r="C199" s="30"/>
      <c r="D199" s="68"/>
      <c r="E199" s="68"/>
      <c r="F199" s="1"/>
      <c r="J199" s="1"/>
    </row>
    <row r="200" spans="3:10">
      <c r="C200" s="30"/>
      <c r="D200" s="68"/>
      <c r="E200" s="68"/>
      <c r="F200" s="1"/>
      <c r="J200" s="1"/>
    </row>
    <row r="201" spans="3:10">
      <c r="C201" s="30"/>
      <c r="D201" s="68"/>
      <c r="E201" s="68"/>
      <c r="F201" s="1"/>
      <c r="J201" s="1"/>
    </row>
    <row r="202" spans="3:10" ht="14.25" customHeight="1">
      <c r="C202" s="30"/>
      <c r="D202" s="68"/>
      <c r="E202" s="68"/>
      <c r="F202" s="1"/>
      <c r="J202" s="1"/>
    </row>
    <row r="203" spans="3:10" ht="66.75" customHeight="1">
      <c r="C203" s="30"/>
      <c r="D203" s="68"/>
      <c r="E203" s="68"/>
      <c r="F203" s="1"/>
      <c r="J203" s="1"/>
    </row>
    <row r="204" spans="3:10">
      <c r="C204" s="30"/>
      <c r="D204" s="68"/>
      <c r="E204" s="68"/>
      <c r="F204" s="1"/>
      <c r="J204" s="1"/>
    </row>
    <row r="205" spans="3:10">
      <c r="C205" s="30"/>
      <c r="D205" s="68"/>
      <c r="E205" s="68"/>
      <c r="F205" s="1"/>
      <c r="J205" s="1"/>
    </row>
    <row r="206" spans="3:10">
      <c r="C206" s="30"/>
      <c r="D206" s="68"/>
      <c r="E206" s="68"/>
      <c r="F206" s="1"/>
      <c r="J206" s="1"/>
    </row>
    <row r="207" spans="3:10" ht="66" customHeight="1">
      <c r="C207" s="30"/>
      <c r="D207" s="68"/>
      <c r="E207" s="68"/>
      <c r="F207" s="1"/>
      <c r="J207" s="1"/>
    </row>
    <row r="208" spans="3:10">
      <c r="C208" s="30"/>
      <c r="D208" s="68"/>
      <c r="E208" s="68"/>
      <c r="F208" s="1"/>
      <c r="J208" s="1"/>
    </row>
    <row r="209" spans="3:10">
      <c r="C209" s="30"/>
      <c r="D209" s="68"/>
      <c r="E209" s="68"/>
      <c r="F209" s="1"/>
      <c r="J209" s="1"/>
    </row>
    <row r="210" spans="3:10">
      <c r="C210" s="30"/>
      <c r="D210" s="68"/>
      <c r="E210" s="68"/>
      <c r="F210" s="1"/>
      <c r="J210" s="1"/>
    </row>
    <row r="211" spans="3:10">
      <c r="C211" s="30"/>
      <c r="D211" s="68"/>
      <c r="E211" s="68"/>
      <c r="F211" s="1"/>
      <c r="J211" s="1"/>
    </row>
    <row r="212" spans="3:10">
      <c r="C212" s="30"/>
      <c r="D212" s="68"/>
      <c r="E212" s="68"/>
      <c r="F212" s="1"/>
      <c r="J212" s="1"/>
    </row>
    <row r="213" spans="3:10">
      <c r="C213" s="30"/>
      <c r="D213" s="68"/>
      <c r="E213" s="68"/>
      <c r="F213" s="1"/>
      <c r="J213" s="1"/>
    </row>
    <row r="214" spans="3:10">
      <c r="C214" s="30"/>
      <c r="D214" s="68"/>
      <c r="E214" s="68"/>
      <c r="F214" s="1"/>
      <c r="J214" s="1"/>
    </row>
    <row r="215" spans="3:10">
      <c r="C215" s="30"/>
      <c r="D215" s="68"/>
      <c r="E215" s="68"/>
      <c r="F215" s="1"/>
      <c r="J215" s="1"/>
    </row>
    <row r="216" spans="3:10">
      <c r="C216" s="30"/>
      <c r="D216" s="68"/>
      <c r="E216" s="68"/>
      <c r="F216" s="1"/>
      <c r="J216" s="1"/>
    </row>
    <row r="217" spans="3:10">
      <c r="C217" s="30"/>
      <c r="D217" s="68"/>
      <c r="E217" s="68"/>
      <c r="F217" s="1"/>
      <c r="J217" s="1"/>
    </row>
    <row r="218" spans="3:10">
      <c r="C218" s="30"/>
      <c r="D218" s="68"/>
      <c r="E218" s="68"/>
      <c r="F218" s="1"/>
      <c r="J218" s="1"/>
    </row>
    <row r="219" spans="3:10">
      <c r="C219" s="30"/>
      <c r="D219" s="68"/>
      <c r="E219" s="68"/>
      <c r="F219" s="1"/>
      <c r="J219" s="1"/>
    </row>
    <row r="220" spans="3:10">
      <c r="C220" s="30"/>
      <c r="D220" s="68"/>
      <c r="E220" s="68"/>
      <c r="F220" s="1"/>
      <c r="J220" s="1"/>
    </row>
    <row r="221" spans="3:10">
      <c r="C221" s="30"/>
      <c r="D221" s="68"/>
      <c r="E221" s="68"/>
      <c r="F221" s="1"/>
      <c r="J221" s="1"/>
    </row>
    <row r="222" spans="3:10">
      <c r="C222" s="30"/>
      <c r="D222" s="68"/>
      <c r="E222" s="68"/>
      <c r="F222" s="1"/>
      <c r="J222" s="1"/>
    </row>
    <row r="223" spans="3:10">
      <c r="C223" s="30"/>
      <c r="D223" s="68"/>
      <c r="E223" s="68"/>
      <c r="F223" s="1"/>
      <c r="J223" s="1"/>
    </row>
    <row r="224" spans="3:10">
      <c r="C224" s="30"/>
      <c r="D224" s="68"/>
      <c r="E224" s="68"/>
      <c r="F224" s="1"/>
      <c r="J224" s="1"/>
    </row>
    <row r="225" spans="3:10">
      <c r="C225" s="30"/>
      <c r="D225" s="68"/>
      <c r="E225" s="68"/>
      <c r="F225" s="1"/>
      <c r="J225" s="1"/>
    </row>
    <row r="226" spans="3:10">
      <c r="C226" s="30"/>
      <c r="D226" s="68"/>
      <c r="E226" s="68"/>
      <c r="F226" s="1"/>
      <c r="J226" s="1"/>
    </row>
    <row r="227" spans="3:10">
      <c r="C227" s="30"/>
      <c r="D227" s="68"/>
      <c r="E227" s="68"/>
      <c r="F227" s="1"/>
      <c r="J227" s="1"/>
    </row>
    <row r="228" spans="3:10">
      <c r="C228" s="30"/>
      <c r="D228" s="68"/>
      <c r="E228" s="68"/>
      <c r="F228" s="1"/>
      <c r="J228" s="1"/>
    </row>
    <row r="229" spans="3:10">
      <c r="C229" s="30"/>
      <c r="D229" s="68"/>
      <c r="E229" s="68"/>
      <c r="F229" s="1"/>
      <c r="J229" s="1"/>
    </row>
    <row r="230" spans="3:10">
      <c r="C230" s="30"/>
      <c r="D230" s="68"/>
      <c r="E230" s="68"/>
      <c r="F230" s="1"/>
      <c r="J230" s="1"/>
    </row>
    <row r="231" spans="3:10" ht="37.5" customHeight="1">
      <c r="C231" s="30"/>
      <c r="D231" s="68"/>
      <c r="E231" s="68"/>
      <c r="F231" s="1"/>
      <c r="J231" s="1"/>
    </row>
    <row r="232" spans="3:10">
      <c r="C232" s="30"/>
      <c r="D232" s="68"/>
      <c r="E232" s="68"/>
      <c r="F232" s="1"/>
      <c r="J232" s="1"/>
    </row>
    <row r="233" spans="3:10">
      <c r="C233" s="30"/>
      <c r="D233" s="68"/>
      <c r="E233" s="68"/>
      <c r="F233" s="1"/>
      <c r="J233" s="1"/>
    </row>
    <row r="234" spans="3:10">
      <c r="C234" s="30"/>
      <c r="D234" s="68"/>
      <c r="E234" s="68"/>
      <c r="F234" s="1"/>
      <c r="J234" s="1"/>
    </row>
    <row r="235" spans="3:10">
      <c r="C235" s="30"/>
      <c r="D235" s="68"/>
      <c r="E235" s="68"/>
      <c r="F235" s="1"/>
      <c r="J235" s="1"/>
    </row>
    <row r="236" spans="3:10">
      <c r="C236" s="30"/>
      <c r="D236" s="68"/>
      <c r="E236" s="68"/>
      <c r="F236" s="1"/>
      <c r="J236" s="1"/>
    </row>
    <row r="237" spans="3:10">
      <c r="C237" s="30"/>
      <c r="D237" s="68"/>
      <c r="E237" s="68"/>
      <c r="F237" s="1"/>
      <c r="J237" s="1"/>
    </row>
    <row r="238" spans="3:10">
      <c r="C238" s="30"/>
      <c r="D238" s="68"/>
      <c r="E238" s="68"/>
      <c r="F238" s="1"/>
      <c r="J238" s="1"/>
    </row>
    <row r="239" spans="3:10" ht="40.5" customHeight="1">
      <c r="C239" s="30"/>
      <c r="D239" s="68"/>
      <c r="E239" s="68"/>
      <c r="F239" s="1"/>
      <c r="J239" s="1"/>
    </row>
    <row r="240" spans="3:10">
      <c r="C240" s="30"/>
      <c r="D240" s="68"/>
      <c r="E240" s="68"/>
      <c r="F240" s="1"/>
      <c r="J240" s="1"/>
    </row>
    <row r="241" spans="3:10">
      <c r="C241" s="30"/>
      <c r="D241" s="68"/>
      <c r="E241" s="68"/>
      <c r="F241" s="1"/>
      <c r="J241" s="1"/>
    </row>
    <row r="242" spans="3:10">
      <c r="C242" s="30"/>
      <c r="D242" s="68"/>
      <c r="E242" s="68"/>
      <c r="F242" s="1"/>
      <c r="J242" s="1"/>
    </row>
    <row r="243" spans="3:10" ht="53.25" customHeight="1">
      <c r="C243" s="30"/>
      <c r="D243" s="68"/>
      <c r="E243" s="68"/>
      <c r="F243" s="1"/>
      <c r="J243" s="1"/>
    </row>
    <row r="244" spans="3:10">
      <c r="C244" s="30"/>
      <c r="D244" s="68"/>
      <c r="E244" s="68"/>
      <c r="F244" s="1"/>
      <c r="J244" s="1"/>
    </row>
    <row r="245" spans="3:10">
      <c r="C245" s="30"/>
      <c r="D245" s="68"/>
      <c r="E245" s="68"/>
      <c r="F245" s="1"/>
      <c r="J245" s="1"/>
    </row>
    <row r="246" spans="3:10" ht="15" customHeight="1">
      <c r="C246" s="30"/>
      <c r="D246" s="68"/>
      <c r="E246" s="68"/>
      <c r="F246" s="1"/>
      <c r="J246" s="1"/>
    </row>
    <row r="247" spans="3:10">
      <c r="C247" s="30"/>
      <c r="D247" s="68"/>
      <c r="E247" s="68"/>
      <c r="F247" s="1"/>
      <c r="J247" s="1"/>
    </row>
    <row r="248" spans="3:10">
      <c r="C248" s="30"/>
      <c r="D248" s="68"/>
      <c r="E248" s="68"/>
      <c r="F248" s="1"/>
      <c r="J248" s="1"/>
    </row>
    <row r="249" spans="3:10" ht="14.25" customHeight="1">
      <c r="C249" s="30"/>
      <c r="D249" s="68"/>
      <c r="E249" s="68"/>
      <c r="F249" s="1"/>
      <c r="J249" s="1"/>
    </row>
    <row r="250" spans="3:10">
      <c r="C250" s="30"/>
      <c r="D250" s="68"/>
      <c r="E250" s="68"/>
      <c r="F250" s="1"/>
      <c r="J250" s="1"/>
    </row>
    <row r="251" spans="3:10">
      <c r="C251" s="30"/>
      <c r="D251" s="68"/>
      <c r="E251" s="68"/>
      <c r="F251" s="1"/>
      <c r="J251" s="1"/>
    </row>
    <row r="252" spans="3:10">
      <c r="C252" s="30"/>
      <c r="D252" s="68"/>
      <c r="E252" s="68"/>
      <c r="F252" s="1"/>
      <c r="J252" s="1"/>
    </row>
    <row r="253" spans="3:10">
      <c r="C253" s="30"/>
      <c r="D253" s="68"/>
      <c r="E253" s="68"/>
      <c r="F253" s="1"/>
      <c r="J253" s="1"/>
    </row>
    <row r="254" spans="3:10">
      <c r="C254" s="30"/>
      <c r="D254" s="68"/>
      <c r="E254" s="68"/>
      <c r="F254" s="1"/>
      <c r="J254" s="1"/>
    </row>
    <row r="255" spans="3:10">
      <c r="C255" s="30"/>
      <c r="D255" s="68"/>
      <c r="E255" s="68"/>
      <c r="F255" s="1"/>
      <c r="J255" s="1"/>
    </row>
    <row r="256" spans="3:10">
      <c r="C256" s="30"/>
      <c r="D256" s="68"/>
      <c r="E256" s="68"/>
      <c r="F256" s="1"/>
      <c r="J256" s="1"/>
    </row>
    <row r="257" spans="3:10">
      <c r="C257" s="30"/>
      <c r="D257" s="68"/>
      <c r="E257" s="68"/>
      <c r="F257" s="1"/>
      <c r="J257" s="1"/>
    </row>
    <row r="258" spans="3:10">
      <c r="C258" s="30"/>
      <c r="D258" s="68"/>
      <c r="E258" s="68"/>
      <c r="F258" s="1"/>
      <c r="J258" s="1"/>
    </row>
    <row r="259" spans="3:10" ht="12.75" customHeight="1">
      <c r="C259" s="30"/>
      <c r="D259" s="68"/>
      <c r="E259" s="68"/>
      <c r="F259" s="1"/>
      <c r="J259" s="1"/>
    </row>
    <row r="260" spans="3:10">
      <c r="C260" s="30"/>
      <c r="D260" s="68"/>
      <c r="E260" s="68"/>
      <c r="F260" s="1"/>
      <c r="J260" s="1"/>
    </row>
    <row r="261" spans="3:10" ht="14.25" customHeight="1">
      <c r="C261" s="30"/>
      <c r="D261" s="68"/>
      <c r="E261" s="68"/>
      <c r="F261" s="1"/>
      <c r="J261" s="1"/>
    </row>
    <row r="262" spans="3:10">
      <c r="C262" s="30"/>
      <c r="D262" s="68"/>
      <c r="E262" s="68"/>
      <c r="F262" s="1"/>
      <c r="J262" s="1"/>
    </row>
    <row r="263" spans="3:10" ht="51" customHeight="1">
      <c r="C263" s="30"/>
      <c r="D263" s="68"/>
      <c r="E263" s="68"/>
      <c r="F263" s="1"/>
      <c r="J263" s="1"/>
    </row>
    <row r="264" spans="3:10" ht="12.75" customHeight="1">
      <c r="C264" s="30"/>
      <c r="D264" s="68"/>
      <c r="E264" s="68"/>
      <c r="F264" s="1"/>
      <c r="J264" s="1"/>
    </row>
    <row r="265" spans="3:10">
      <c r="C265" s="30"/>
      <c r="D265" s="68"/>
      <c r="E265" s="68"/>
      <c r="F265" s="1"/>
      <c r="J265" s="1"/>
    </row>
    <row r="266" spans="3:10">
      <c r="C266" s="30"/>
      <c r="D266" s="68"/>
      <c r="E266" s="68"/>
      <c r="F266" s="1"/>
      <c r="J266" s="1"/>
    </row>
    <row r="267" spans="3:10">
      <c r="C267" s="30"/>
      <c r="D267" s="68"/>
      <c r="E267" s="68"/>
      <c r="F267" s="1"/>
      <c r="J267" s="1"/>
    </row>
    <row r="268" spans="3:10">
      <c r="C268" s="30"/>
      <c r="D268" s="68"/>
      <c r="E268" s="68"/>
      <c r="F268" s="1"/>
      <c r="J268" s="1"/>
    </row>
    <row r="269" spans="3:10">
      <c r="C269" s="30"/>
      <c r="D269" s="68"/>
      <c r="E269" s="68"/>
      <c r="F269" s="1"/>
      <c r="J269" s="1"/>
    </row>
    <row r="270" spans="3:10">
      <c r="C270" s="30"/>
      <c r="D270" s="68"/>
      <c r="E270" s="68"/>
      <c r="F270" s="1"/>
      <c r="J270" s="1"/>
    </row>
    <row r="271" spans="3:10">
      <c r="C271" s="30"/>
      <c r="D271" s="68"/>
      <c r="E271" s="68"/>
      <c r="F271" s="1"/>
      <c r="J271" s="1"/>
    </row>
    <row r="272" spans="3:10">
      <c r="C272" s="30"/>
      <c r="D272" s="68"/>
      <c r="E272" s="68"/>
      <c r="F272" s="1"/>
      <c r="J272" s="1"/>
    </row>
    <row r="273" spans="3:10" ht="15" customHeight="1">
      <c r="C273" s="30"/>
      <c r="D273" s="68"/>
      <c r="E273" s="68"/>
      <c r="F273" s="1"/>
      <c r="J273" s="1"/>
    </row>
    <row r="274" spans="3:10">
      <c r="C274" s="30"/>
      <c r="D274" s="68"/>
      <c r="E274" s="68"/>
      <c r="F274" s="1"/>
      <c r="J274" s="1"/>
    </row>
    <row r="275" spans="3:10" ht="147.75" customHeight="1">
      <c r="C275" s="30"/>
      <c r="D275" s="68"/>
      <c r="E275" s="68"/>
      <c r="F275" s="1"/>
      <c r="J275" s="1"/>
    </row>
    <row r="276" spans="3:10" ht="82.5" customHeight="1">
      <c r="C276" s="30"/>
      <c r="D276" s="68"/>
      <c r="E276" s="68"/>
      <c r="F276" s="1"/>
      <c r="J276" s="1"/>
    </row>
    <row r="277" spans="3:10" ht="12.75" customHeight="1">
      <c r="C277" s="30"/>
      <c r="D277" s="68"/>
      <c r="E277" s="68"/>
      <c r="F277" s="1"/>
      <c r="J277" s="1"/>
    </row>
    <row r="278" spans="3:10" ht="106.5" customHeight="1">
      <c r="C278" s="30"/>
      <c r="D278" s="68"/>
      <c r="E278" s="68"/>
      <c r="F278" s="1"/>
      <c r="J278" s="1"/>
    </row>
    <row r="279" spans="3:10" ht="227.25" customHeight="1">
      <c r="C279" s="30"/>
      <c r="D279" s="68"/>
      <c r="E279" s="68"/>
      <c r="F279" s="1"/>
      <c r="J279" s="1"/>
    </row>
    <row r="280" spans="3:10" ht="135" customHeight="1">
      <c r="C280" s="30"/>
      <c r="D280" s="68"/>
      <c r="E280" s="68"/>
      <c r="F280" s="1"/>
      <c r="J280" s="1"/>
    </row>
    <row r="281" spans="3:10" ht="81" customHeight="1">
      <c r="C281" s="30"/>
      <c r="D281" s="68"/>
      <c r="E281" s="68"/>
      <c r="F281" s="1"/>
      <c r="J281" s="1"/>
    </row>
    <row r="282" spans="3:10" ht="14.25" customHeight="1">
      <c r="C282" s="30"/>
      <c r="D282" s="68"/>
      <c r="E282" s="68"/>
      <c r="F282" s="1"/>
      <c r="J282" s="1"/>
    </row>
    <row r="283" spans="3:10" ht="13.5" customHeight="1">
      <c r="C283" s="30"/>
      <c r="D283" s="68"/>
      <c r="E283" s="68"/>
      <c r="F283" s="1"/>
      <c r="J283" s="1"/>
    </row>
    <row r="284" spans="3:10" ht="39" customHeight="1">
      <c r="C284" s="30"/>
      <c r="D284" s="68"/>
      <c r="E284" s="68"/>
      <c r="F284" s="1"/>
      <c r="J284" s="1"/>
    </row>
    <row r="285" spans="3:10" ht="27" customHeight="1">
      <c r="C285" s="30"/>
      <c r="D285" s="68"/>
      <c r="E285" s="68"/>
      <c r="F285" s="1"/>
      <c r="J285" s="1"/>
    </row>
    <row r="286" spans="3:10">
      <c r="C286" s="30"/>
      <c r="D286" s="68"/>
      <c r="E286" s="68"/>
      <c r="F286" s="1"/>
      <c r="J286" s="1"/>
    </row>
    <row r="287" spans="3:10">
      <c r="C287" s="30"/>
      <c r="D287" s="68"/>
      <c r="E287" s="68"/>
      <c r="F287" s="1"/>
      <c r="J287" s="1"/>
    </row>
    <row r="288" spans="3:10">
      <c r="C288" s="30"/>
      <c r="D288" s="68"/>
      <c r="E288" s="68"/>
      <c r="F288" s="1"/>
      <c r="J288" s="1"/>
    </row>
    <row r="289" spans="3:10">
      <c r="C289" s="30"/>
      <c r="D289" s="68"/>
      <c r="E289" s="68"/>
      <c r="F289" s="1"/>
      <c r="J289" s="1"/>
    </row>
    <row r="290" spans="3:10">
      <c r="C290" s="30"/>
      <c r="D290" s="68"/>
      <c r="E290" s="68"/>
      <c r="F290" s="1"/>
      <c r="J290" s="1"/>
    </row>
    <row r="291" spans="3:10">
      <c r="C291" s="30"/>
      <c r="D291" s="68"/>
      <c r="E291" s="68"/>
      <c r="F291" s="1"/>
      <c r="J291" s="1"/>
    </row>
    <row r="292" spans="3:10">
      <c r="C292" s="30"/>
      <c r="D292" s="68"/>
      <c r="E292" s="68"/>
      <c r="F292" s="1"/>
      <c r="J292" s="1"/>
    </row>
    <row r="293" spans="3:10">
      <c r="C293" s="30"/>
      <c r="D293" s="68"/>
      <c r="E293" s="68"/>
      <c r="F293" s="1"/>
      <c r="J293" s="1"/>
    </row>
    <row r="294" spans="3:10" ht="12.75" customHeight="1">
      <c r="C294" s="30"/>
      <c r="D294" s="68"/>
      <c r="E294" s="68"/>
      <c r="F294" s="1"/>
      <c r="J294" s="1"/>
    </row>
    <row r="295" spans="3:10">
      <c r="C295" s="30"/>
      <c r="D295" s="68"/>
      <c r="E295" s="68"/>
      <c r="F295" s="1"/>
      <c r="J295" s="1"/>
    </row>
    <row r="296" spans="3:10">
      <c r="C296" s="30"/>
      <c r="D296" s="68"/>
      <c r="E296" s="68"/>
      <c r="F296" s="1"/>
      <c r="J296" s="1"/>
    </row>
    <row r="297" spans="3:10" ht="156.75" customHeight="1">
      <c r="C297" s="30"/>
      <c r="D297" s="68"/>
      <c r="E297" s="68"/>
      <c r="F297" s="1"/>
      <c r="J297" s="1"/>
    </row>
    <row r="298" spans="3:10" ht="169.5" customHeight="1">
      <c r="C298" s="30"/>
      <c r="D298" s="68"/>
      <c r="E298" s="68"/>
      <c r="F298" s="1"/>
      <c r="J298" s="1"/>
    </row>
    <row r="299" spans="3:10" ht="12.75" customHeight="1">
      <c r="C299" s="30"/>
      <c r="D299" s="68"/>
      <c r="E299" s="68"/>
      <c r="F299" s="1"/>
      <c r="J299" s="1"/>
    </row>
    <row r="300" spans="3:10" ht="168.75" customHeight="1">
      <c r="C300" s="30"/>
      <c r="D300" s="68"/>
      <c r="E300" s="68"/>
      <c r="F300" s="1"/>
      <c r="J300" s="1"/>
    </row>
    <row r="301" spans="3:10" ht="113.25" customHeight="1">
      <c r="C301" s="30"/>
      <c r="D301" s="68"/>
      <c r="E301" s="68"/>
      <c r="F301" s="1"/>
      <c r="J301" s="1"/>
    </row>
    <row r="302" spans="3:10" ht="123.75" customHeight="1">
      <c r="C302" s="30"/>
      <c r="D302" s="68"/>
      <c r="E302" s="68"/>
      <c r="F302" s="1"/>
      <c r="J302" s="1"/>
    </row>
    <row r="303" spans="3:10" ht="191.25" customHeight="1">
      <c r="C303" s="30"/>
      <c r="D303" s="68"/>
      <c r="E303" s="68"/>
      <c r="F303" s="1"/>
      <c r="J303" s="1"/>
    </row>
    <row r="304" spans="3:10" ht="13.5" customHeight="1">
      <c r="C304" s="30"/>
      <c r="D304" s="68"/>
      <c r="E304" s="68"/>
      <c r="F304" s="1"/>
      <c r="J304" s="1"/>
    </row>
    <row r="305" spans="3:10" ht="28.5" customHeight="1">
      <c r="C305" s="30"/>
      <c r="D305" s="68"/>
      <c r="E305" s="68"/>
      <c r="F305" s="1"/>
      <c r="J305" s="1"/>
    </row>
    <row r="306" spans="3:10" ht="39" customHeight="1">
      <c r="C306" s="30"/>
      <c r="D306" s="68"/>
      <c r="E306" s="68"/>
      <c r="F306" s="1"/>
      <c r="J306" s="1"/>
    </row>
    <row r="307" spans="3:10">
      <c r="C307" s="30"/>
      <c r="D307" s="68"/>
      <c r="E307" s="68"/>
      <c r="F307" s="1"/>
      <c r="J307" s="1"/>
    </row>
    <row r="308" spans="3:10">
      <c r="C308" s="30"/>
      <c r="D308" s="68"/>
      <c r="E308" s="68"/>
      <c r="F308" s="1"/>
      <c r="J308" s="1"/>
    </row>
    <row r="309" spans="3:10">
      <c r="C309" s="30"/>
      <c r="D309" s="68"/>
      <c r="E309" s="68"/>
      <c r="F309" s="1"/>
      <c r="J309" s="1"/>
    </row>
    <row r="310" spans="3:10">
      <c r="C310" s="30"/>
      <c r="D310" s="68"/>
      <c r="E310" s="68"/>
      <c r="F310" s="1"/>
      <c r="J310" s="1"/>
    </row>
    <row r="311" spans="3:10">
      <c r="C311" s="30"/>
      <c r="D311" s="68"/>
      <c r="E311" s="68"/>
      <c r="F311" s="1"/>
      <c r="J311" s="1"/>
    </row>
    <row r="312" spans="3:10">
      <c r="C312" s="30"/>
      <c r="D312" s="68"/>
      <c r="E312" s="68"/>
      <c r="F312" s="1"/>
      <c r="J312" s="1"/>
    </row>
    <row r="313" spans="3:10">
      <c r="C313" s="30"/>
      <c r="D313" s="68"/>
      <c r="E313" s="68"/>
      <c r="F313" s="1"/>
      <c r="J313" s="1"/>
    </row>
    <row r="314" spans="3:10">
      <c r="C314" s="30"/>
      <c r="D314" s="68"/>
      <c r="E314" s="68"/>
      <c r="F314" s="1"/>
      <c r="J314" s="1"/>
    </row>
    <row r="315" spans="3:10">
      <c r="C315" s="30"/>
      <c r="D315" s="68"/>
      <c r="E315" s="68"/>
      <c r="F315" s="1"/>
      <c r="J315" s="1"/>
    </row>
    <row r="316" spans="3:10">
      <c r="C316" s="30"/>
      <c r="D316" s="68"/>
      <c r="E316" s="68"/>
      <c r="F316" s="1"/>
      <c r="J316" s="1"/>
    </row>
    <row r="317" spans="3:10">
      <c r="C317" s="30"/>
      <c r="D317" s="68"/>
      <c r="E317" s="68"/>
      <c r="F317" s="1"/>
      <c r="J317" s="1"/>
    </row>
    <row r="318" spans="3:10">
      <c r="C318" s="30"/>
      <c r="D318" s="68"/>
      <c r="E318" s="68"/>
      <c r="F318" s="1"/>
      <c r="J318" s="1"/>
    </row>
    <row r="319" spans="3:10">
      <c r="C319" s="30"/>
      <c r="D319" s="68"/>
      <c r="E319" s="68"/>
      <c r="F319" s="1"/>
      <c r="J319" s="1"/>
    </row>
    <row r="320" spans="3:10">
      <c r="C320" s="30"/>
      <c r="D320" s="68"/>
      <c r="E320" s="68"/>
      <c r="F320" s="1"/>
      <c r="J320" s="1"/>
    </row>
    <row r="321" spans="3:10">
      <c r="C321" s="30"/>
      <c r="D321" s="68"/>
      <c r="E321" s="68"/>
      <c r="F321" s="1"/>
      <c r="J321" s="1"/>
    </row>
    <row r="322" spans="3:10">
      <c r="C322" s="30"/>
      <c r="D322" s="68"/>
      <c r="E322" s="68"/>
      <c r="F322" s="1"/>
      <c r="J322" s="1"/>
    </row>
    <row r="323" spans="3:10">
      <c r="C323" s="30"/>
      <c r="D323" s="68"/>
      <c r="E323" s="68"/>
      <c r="F323" s="1"/>
      <c r="J323" s="1"/>
    </row>
    <row r="324" spans="3:10">
      <c r="C324" s="30"/>
      <c r="D324" s="68"/>
      <c r="E324" s="68"/>
      <c r="F324" s="1"/>
      <c r="J324" s="1"/>
    </row>
    <row r="325" spans="3:10">
      <c r="C325" s="30"/>
      <c r="D325" s="68"/>
      <c r="E325" s="68"/>
      <c r="F325" s="1"/>
      <c r="J325" s="1"/>
    </row>
    <row r="326" spans="3:10">
      <c r="C326" s="30"/>
      <c r="D326" s="68"/>
      <c r="E326" s="68"/>
      <c r="F326" s="1"/>
      <c r="J326" s="1"/>
    </row>
    <row r="327" spans="3:10">
      <c r="C327" s="30"/>
      <c r="D327" s="68"/>
      <c r="E327" s="68"/>
      <c r="F327" s="1"/>
      <c r="J327" s="1"/>
    </row>
    <row r="328" spans="3:10">
      <c r="C328" s="30"/>
      <c r="D328" s="68"/>
      <c r="E328" s="68"/>
      <c r="F328" s="1"/>
      <c r="J328" s="1"/>
    </row>
    <row r="329" spans="3:10" ht="13.5" customHeight="1">
      <c r="C329" s="30"/>
      <c r="D329" s="68"/>
      <c r="E329" s="68"/>
      <c r="F329" s="1"/>
      <c r="J329" s="1"/>
    </row>
    <row r="330" spans="3:10">
      <c r="C330" s="30"/>
      <c r="D330" s="68"/>
      <c r="E330" s="68"/>
      <c r="F330" s="1"/>
      <c r="J330" s="1"/>
    </row>
    <row r="331" spans="3:10">
      <c r="C331" s="30"/>
      <c r="D331" s="68"/>
      <c r="E331" s="68"/>
      <c r="F331" s="1"/>
      <c r="J331" s="1"/>
    </row>
    <row r="332" spans="3:10">
      <c r="C332" s="30"/>
      <c r="D332" s="68"/>
      <c r="E332" s="68"/>
      <c r="F332" s="1"/>
      <c r="J332" s="1"/>
    </row>
    <row r="333" spans="3:10">
      <c r="C333" s="30"/>
      <c r="D333" s="68"/>
      <c r="E333" s="68"/>
      <c r="F333" s="1"/>
      <c r="J333" s="1"/>
    </row>
    <row r="334" spans="3:10">
      <c r="C334" s="30"/>
      <c r="D334" s="68"/>
      <c r="E334" s="68"/>
      <c r="F334" s="1"/>
      <c r="J334" s="1"/>
    </row>
    <row r="335" spans="3:10">
      <c r="C335" s="30"/>
      <c r="D335" s="68"/>
      <c r="E335" s="68"/>
      <c r="F335" s="1"/>
      <c r="J335" s="1"/>
    </row>
    <row r="336" spans="3:10">
      <c r="C336" s="30"/>
      <c r="D336" s="68"/>
      <c r="E336" s="68"/>
      <c r="F336" s="1"/>
      <c r="J336" s="1"/>
    </row>
    <row r="337" spans="3:10">
      <c r="C337" s="30"/>
      <c r="D337" s="68"/>
      <c r="E337" s="68"/>
      <c r="F337" s="1"/>
      <c r="J337" s="1"/>
    </row>
    <row r="338" spans="3:10">
      <c r="C338" s="30"/>
      <c r="D338" s="68"/>
      <c r="E338" s="68"/>
      <c r="F338" s="1"/>
      <c r="J338" s="1"/>
    </row>
    <row r="339" spans="3:10">
      <c r="C339" s="30"/>
      <c r="D339" s="68"/>
      <c r="E339" s="68"/>
      <c r="F339" s="1"/>
      <c r="J339" s="1"/>
    </row>
    <row r="340" spans="3:10">
      <c r="C340" s="30"/>
      <c r="D340" s="68"/>
      <c r="E340" s="68"/>
      <c r="F340" s="1"/>
      <c r="J340" s="1"/>
    </row>
    <row r="341" spans="3:10">
      <c r="C341" s="30"/>
      <c r="D341" s="68"/>
      <c r="E341" s="68"/>
      <c r="F341" s="1"/>
      <c r="J341" s="1"/>
    </row>
    <row r="342" spans="3:10">
      <c r="C342" s="30"/>
      <c r="D342" s="68"/>
      <c r="E342" s="68"/>
      <c r="F342" s="1"/>
      <c r="J342" s="1"/>
    </row>
    <row r="343" spans="3:10">
      <c r="C343" s="30"/>
      <c r="D343" s="68"/>
      <c r="E343" s="68"/>
      <c r="F343" s="1"/>
      <c r="J343" s="1"/>
    </row>
    <row r="344" spans="3:10">
      <c r="C344" s="30"/>
      <c r="D344" s="68"/>
      <c r="E344" s="68"/>
      <c r="F344" s="1"/>
      <c r="J344" s="1"/>
    </row>
    <row r="345" spans="3:10">
      <c r="C345" s="30"/>
      <c r="D345" s="68"/>
      <c r="E345" s="68"/>
      <c r="F345" s="1"/>
      <c r="J345" s="1"/>
    </row>
    <row r="346" spans="3:10">
      <c r="C346" s="30"/>
      <c r="D346" s="68"/>
      <c r="E346" s="68"/>
      <c r="F346" s="1"/>
      <c r="J346" s="1"/>
    </row>
    <row r="347" spans="3:10">
      <c r="C347" s="30"/>
      <c r="D347" s="68"/>
      <c r="E347" s="68"/>
      <c r="F347" s="1"/>
      <c r="J347" s="1"/>
    </row>
    <row r="348" spans="3:10">
      <c r="C348" s="30"/>
      <c r="D348" s="68"/>
      <c r="E348" s="68"/>
      <c r="F348" s="1"/>
      <c r="J348" s="1"/>
    </row>
    <row r="349" spans="3:10">
      <c r="C349" s="30"/>
      <c r="D349" s="68"/>
      <c r="E349" s="68"/>
      <c r="F349" s="1"/>
      <c r="J349" s="1"/>
    </row>
    <row r="350" spans="3:10">
      <c r="C350" s="30"/>
      <c r="D350" s="68"/>
      <c r="E350" s="68"/>
      <c r="F350" s="1"/>
      <c r="J350" s="1"/>
    </row>
    <row r="351" spans="3:10">
      <c r="C351" s="30"/>
      <c r="D351" s="68"/>
      <c r="E351" s="68"/>
      <c r="F351" s="1"/>
      <c r="J351" s="1"/>
    </row>
    <row r="352" spans="3:10">
      <c r="C352" s="30"/>
      <c r="D352" s="68"/>
      <c r="E352" s="68"/>
      <c r="F352" s="1"/>
      <c r="J352" s="1"/>
    </row>
    <row r="353" spans="3:10">
      <c r="C353" s="30"/>
      <c r="D353" s="68"/>
      <c r="E353" s="68"/>
      <c r="F353" s="1"/>
      <c r="J353" s="1"/>
    </row>
    <row r="354" spans="3:10">
      <c r="C354" s="30"/>
      <c r="D354" s="68"/>
      <c r="E354" s="68"/>
      <c r="F354" s="1"/>
      <c r="J354" s="1"/>
    </row>
    <row r="355" spans="3:10">
      <c r="C355" s="30"/>
      <c r="D355" s="68"/>
      <c r="E355" s="68"/>
      <c r="F355" s="1"/>
      <c r="J355" s="1"/>
    </row>
    <row r="356" spans="3:10">
      <c r="C356" s="30"/>
      <c r="D356" s="68"/>
      <c r="E356" s="68"/>
      <c r="F356" s="1"/>
      <c r="J356" s="1"/>
    </row>
    <row r="357" spans="3:10">
      <c r="C357" s="30"/>
      <c r="D357" s="68"/>
      <c r="E357" s="68"/>
      <c r="F357" s="1"/>
      <c r="J357" s="1"/>
    </row>
    <row r="358" spans="3:10">
      <c r="C358" s="30"/>
      <c r="D358" s="68"/>
      <c r="E358" s="68"/>
      <c r="F358" s="1"/>
      <c r="J358" s="1"/>
    </row>
    <row r="359" spans="3:10">
      <c r="C359" s="30"/>
      <c r="D359" s="68"/>
      <c r="E359" s="68"/>
      <c r="F359" s="1"/>
      <c r="J359" s="1"/>
    </row>
    <row r="360" spans="3:10">
      <c r="C360" s="30"/>
      <c r="D360" s="68"/>
      <c r="E360" s="68"/>
      <c r="F360" s="1"/>
      <c r="J360" s="1"/>
    </row>
    <row r="361" spans="3:10">
      <c r="C361" s="30"/>
      <c r="D361" s="68"/>
      <c r="E361" s="68"/>
      <c r="F361" s="1"/>
      <c r="J361" s="1"/>
    </row>
    <row r="362" spans="3:10" ht="15" customHeight="1">
      <c r="C362" s="30"/>
      <c r="D362" s="68"/>
      <c r="E362" s="68"/>
      <c r="F362" s="1"/>
      <c r="J362" s="1"/>
    </row>
    <row r="363" spans="3:10">
      <c r="C363" s="30"/>
      <c r="D363" s="68"/>
      <c r="E363" s="68"/>
      <c r="F363" s="1"/>
      <c r="J363" s="1"/>
    </row>
    <row r="364" spans="3:10">
      <c r="C364" s="30"/>
      <c r="D364" s="68"/>
      <c r="E364" s="68"/>
      <c r="F364" s="1"/>
      <c r="J364" s="1"/>
    </row>
    <row r="365" spans="3:10">
      <c r="C365" s="30"/>
      <c r="D365" s="68"/>
      <c r="E365" s="68"/>
      <c r="F365" s="1"/>
      <c r="J365" s="1"/>
    </row>
    <row r="366" spans="3:10" ht="12.75" customHeight="1">
      <c r="C366" s="30"/>
      <c r="D366" s="68"/>
      <c r="E366" s="68"/>
      <c r="F366" s="1"/>
      <c r="J366" s="1"/>
    </row>
    <row r="367" spans="3:10" ht="12.75" customHeight="1">
      <c r="C367" s="30"/>
      <c r="D367" s="68"/>
      <c r="E367" s="68"/>
      <c r="F367" s="1"/>
      <c r="J367" s="1"/>
    </row>
    <row r="368" spans="3:10" ht="129" customHeight="1">
      <c r="C368" s="30"/>
      <c r="D368" s="68"/>
      <c r="E368" s="68"/>
      <c r="F368" s="1"/>
      <c r="J368" s="1"/>
    </row>
    <row r="369" spans="3:10" ht="180" customHeight="1">
      <c r="C369" s="30"/>
      <c r="D369" s="68"/>
      <c r="E369" s="68"/>
      <c r="F369" s="1"/>
      <c r="J369" s="1"/>
    </row>
    <row r="370" spans="3:10" ht="80.25" customHeight="1">
      <c r="C370" s="30"/>
      <c r="D370" s="68"/>
      <c r="E370" s="68"/>
      <c r="F370" s="1"/>
      <c r="J370" s="1"/>
    </row>
    <row r="371" spans="3:10" ht="103.5" customHeight="1">
      <c r="C371" s="30"/>
      <c r="D371" s="68"/>
      <c r="E371" s="68"/>
      <c r="F371" s="1"/>
      <c r="J371" s="1"/>
    </row>
    <row r="372" spans="3:10" ht="15" customHeight="1">
      <c r="C372" s="30"/>
      <c r="D372" s="68"/>
      <c r="E372" s="68"/>
      <c r="F372" s="1"/>
      <c r="J372" s="1"/>
    </row>
    <row r="373" spans="3:10">
      <c r="C373" s="30"/>
      <c r="D373" s="68"/>
      <c r="E373" s="68"/>
      <c r="F373" s="1"/>
      <c r="J373" s="1"/>
    </row>
    <row r="374" spans="3:10" ht="27" customHeight="1">
      <c r="C374" s="30"/>
      <c r="D374" s="68"/>
      <c r="E374" s="68"/>
      <c r="F374" s="1"/>
      <c r="J374" s="1"/>
    </row>
    <row r="375" spans="3:10" ht="13.5" customHeight="1">
      <c r="C375" s="30"/>
      <c r="D375" s="68"/>
      <c r="E375" s="68"/>
      <c r="F375" s="1"/>
      <c r="J375" s="1"/>
    </row>
    <row r="376" spans="3:10" ht="53.25" customHeight="1">
      <c r="C376" s="30"/>
      <c r="D376" s="68"/>
      <c r="E376" s="68"/>
      <c r="F376" s="1"/>
      <c r="J376" s="1"/>
    </row>
    <row r="377" spans="3:10" ht="12.75" customHeight="1">
      <c r="C377" s="30"/>
      <c r="D377" s="68"/>
      <c r="E377" s="68"/>
      <c r="F377" s="1"/>
      <c r="J377" s="1"/>
    </row>
    <row r="378" spans="3:10" ht="13.5" customHeight="1">
      <c r="C378" s="30"/>
      <c r="D378" s="68"/>
      <c r="E378" s="68"/>
      <c r="F378" s="1"/>
      <c r="J378" s="1"/>
    </row>
    <row r="379" spans="3:10">
      <c r="C379" s="30"/>
      <c r="D379" s="68"/>
      <c r="E379" s="68"/>
      <c r="F379" s="1"/>
      <c r="J379" s="1"/>
    </row>
    <row r="380" spans="3:10">
      <c r="C380" s="30"/>
      <c r="D380" s="68"/>
      <c r="E380" s="68"/>
      <c r="F380" s="1"/>
      <c r="J380" s="1"/>
    </row>
    <row r="381" spans="3:10" ht="27" customHeight="1">
      <c r="C381" s="30"/>
      <c r="D381" s="68"/>
      <c r="E381" s="68"/>
      <c r="F381" s="1"/>
      <c r="J381" s="1"/>
    </row>
    <row r="382" spans="3:10" ht="12.75" customHeight="1">
      <c r="C382" s="30"/>
      <c r="D382" s="68"/>
      <c r="E382" s="68"/>
      <c r="F382" s="1"/>
      <c r="J382" s="1"/>
    </row>
    <row r="383" spans="3:10" ht="12" customHeight="1">
      <c r="C383" s="30"/>
      <c r="D383" s="68"/>
      <c r="E383" s="68"/>
      <c r="F383" s="1"/>
      <c r="J383" s="1"/>
    </row>
    <row r="384" spans="3:10">
      <c r="C384" s="30"/>
      <c r="D384" s="68"/>
      <c r="E384" s="68"/>
      <c r="F384" s="1"/>
      <c r="J384" s="1"/>
    </row>
    <row r="385" spans="3:10" ht="13.5" customHeight="1">
      <c r="C385" s="30"/>
      <c r="D385" s="68"/>
      <c r="E385" s="68"/>
      <c r="F385" s="1"/>
      <c r="J385" s="1"/>
    </row>
    <row r="386" spans="3:10">
      <c r="C386" s="30"/>
      <c r="D386" s="68"/>
      <c r="E386" s="68"/>
      <c r="F386" s="1"/>
      <c r="J386" s="1"/>
    </row>
    <row r="387" spans="3:10" ht="15.75" customHeight="1">
      <c r="C387" s="30"/>
      <c r="D387" s="68"/>
      <c r="E387" s="68"/>
      <c r="F387" s="1"/>
      <c r="J387" s="1"/>
    </row>
    <row r="388" spans="3:10">
      <c r="C388" s="30"/>
      <c r="D388" s="68"/>
      <c r="E388" s="68"/>
      <c r="F388" s="1"/>
      <c r="J388" s="1"/>
    </row>
    <row r="389" spans="3:10">
      <c r="C389" s="30"/>
      <c r="D389" s="68"/>
      <c r="E389" s="68"/>
      <c r="F389" s="1"/>
      <c r="J389" s="1"/>
    </row>
    <row r="390" spans="3:10">
      <c r="C390" s="30"/>
      <c r="D390" s="68"/>
      <c r="E390" s="68"/>
      <c r="F390" s="1"/>
      <c r="J390" s="1"/>
    </row>
    <row r="391" spans="3:10" ht="14.25" customHeight="1">
      <c r="C391" s="30"/>
      <c r="D391" s="68"/>
      <c r="E391" s="68"/>
      <c r="F391" s="1"/>
      <c r="J391" s="1"/>
    </row>
    <row r="392" spans="3:10" ht="54" customHeight="1">
      <c r="C392" s="30"/>
      <c r="D392" s="68"/>
      <c r="E392" s="68"/>
      <c r="F392" s="1"/>
      <c r="J392" s="1"/>
    </row>
    <row r="393" spans="3:10">
      <c r="C393" s="30"/>
      <c r="D393" s="68"/>
      <c r="E393" s="68"/>
      <c r="F393" s="1"/>
      <c r="J393" s="1"/>
    </row>
    <row r="394" spans="3:10">
      <c r="C394" s="30"/>
      <c r="D394" s="68"/>
      <c r="E394" s="68"/>
      <c r="F394" s="1"/>
      <c r="J394" s="1"/>
    </row>
    <row r="395" spans="3:10" ht="15" customHeight="1">
      <c r="C395" s="30"/>
      <c r="D395" s="68"/>
      <c r="E395" s="68"/>
      <c r="F395" s="1"/>
      <c r="J395" s="1"/>
    </row>
    <row r="396" spans="3:10">
      <c r="C396" s="30"/>
      <c r="D396" s="68"/>
      <c r="E396" s="68"/>
      <c r="F396" s="1"/>
      <c r="J396" s="1"/>
    </row>
    <row r="397" spans="3:10">
      <c r="C397" s="30"/>
      <c r="D397" s="68"/>
      <c r="E397" s="68"/>
      <c r="F397" s="1"/>
      <c r="J397" s="1"/>
    </row>
    <row r="398" spans="3:10">
      <c r="C398" s="30"/>
      <c r="D398" s="68"/>
      <c r="E398" s="68"/>
      <c r="F398" s="1"/>
      <c r="J398" s="1"/>
    </row>
    <row r="399" spans="3:10" ht="27.75" customHeight="1">
      <c r="C399" s="30"/>
      <c r="D399" s="68"/>
      <c r="E399" s="68"/>
      <c r="F399" s="1"/>
      <c r="J399" s="1"/>
    </row>
    <row r="400" spans="3:10">
      <c r="C400" s="30"/>
      <c r="D400" s="68"/>
      <c r="E400" s="68"/>
      <c r="F400" s="1"/>
      <c r="J400" s="1"/>
    </row>
    <row r="401" spans="3:10">
      <c r="C401" s="30"/>
      <c r="D401" s="68"/>
      <c r="E401" s="68"/>
      <c r="F401" s="1"/>
      <c r="J401" s="1"/>
    </row>
    <row r="402" spans="3:10" ht="13.5" customHeight="1">
      <c r="C402" s="30"/>
      <c r="D402" s="68"/>
      <c r="E402" s="68"/>
      <c r="F402" s="1"/>
      <c r="J402" s="1"/>
    </row>
    <row r="403" spans="3:10">
      <c r="C403" s="30"/>
      <c r="D403" s="68"/>
      <c r="E403" s="68"/>
      <c r="F403" s="1"/>
      <c r="J403" s="1"/>
    </row>
    <row r="404" spans="3:10">
      <c r="C404" s="30"/>
      <c r="D404" s="68"/>
      <c r="E404" s="68"/>
      <c r="F404" s="1"/>
      <c r="J404" s="1"/>
    </row>
    <row r="405" spans="3:10">
      <c r="C405" s="30"/>
      <c r="D405" s="68"/>
      <c r="E405" s="68"/>
      <c r="F405" s="1"/>
      <c r="J405" s="1"/>
    </row>
    <row r="406" spans="3:10">
      <c r="C406" s="30"/>
      <c r="D406" s="68"/>
      <c r="E406" s="68"/>
      <c r="F406" s="1"/>
      <c r="J406" s="1"/>
    </row>
    <row r="407" spans="3:10" ht="12.75" customHeight="1">
      <c r="C407" s="30"/>
      <c r="D407" s="68"/>
      <c r="E407" s="68"/>
      <c r="F407" s="1"/>
      <c r="J407" s="1"/>
    </row>
    <row r="408" spans="3:10">
      <c r="C408" s="30"/>
      <c r="D408" s="68"/>
      <c r="E408" s="68"/>
      <c r="F408" s="1"/>
      <c r="J408" s="1"/>
    </row>
    <row r="409" spans="3:10">
      <c r="C409" s="30"/>
      <c r="D409" s="68"/>
      <c r="E409" s="68"/>
      <c r="F409" s="1"/>
      <c r="J409" s="1"/>
    </row>
    <row r="410" spans="3:10">
      <c r="C410" s="30"/>
      <c r="D410" s="68"/>
      <c r="E410" s="68"/>
      <c r="F410" s="1"/>
      <c r="J410" s="1"/>
    </row>
    <row r="411" spans="3:10">
      <c r="C411" s="30"/>
      <c r="D411" s="68"/>
      <c r="E411" s="68"/>
      <c r="F411" s="1"/>
      <c r="J411" s="1"/>
    </row>
    <row r="412" spans="3:10">
      <c r="C412" s="30"/>
      <c r="D412" s="68"/>
      <c r="E412" s="68"/>
      <c r="F412" s="1"/>
      <c r="J412" s="1"/>
    </row>
    <row r="413" spans="3:10">
      <c r="C413" s="30"/>
      <c r="D413" s="68"/>
      <c r="E413" s="68"/>
      <c r="F413" s="1"/>
      <c r="J413" s="1"/>
    </row>
    <row r="414" spans="3:10">
      <c r="C414" s="30"/>
      <c r="D414" s="68"/>
      <c r="E414" s="68"/>
      <c r="F414" s="1"/>
      <c r="J414" s="1"/>
    </row>
    <row r="415" spans="3:10" ht="15" customHeight="1">
      <c r="C415" s="30"/>
      <c r="D415" s="68"/>
      <c r="E415" s="68"/>
      <c r="F415" s="1"/>
      <c r="J415" s="1"/>
    </row>
    <row r="416" spans="3:10">
      <c r="C416" s="30"/>
      <c r="D416" s="68"/>
      <c r="E416" s="68"/>
      <c r="F416" s="1"/>
      <c r="J416" s="1"/>
    </row>
    <row r="417" spans="3:10">
      <c r="C417" s="30"/>
      <c r="D417" s="68"/>
      <c r="E417" s="68"/>
      <c r="F417" s="1"/>
      <c r="J417" s="1"/>
    </row>
    <row r="418" spans="3:10">
      <c r="C418" s="30"/>
      <c r="D418" s="68"/>
      <c r="E418" s="68"/>
      <c r="F418" s="1"/>
      <c r="J418" s="1"/>
    </row>
    <row r="419" spans="3:10">
      <c r="C419" s="30"/>
      <c r="D419" s="68"/>
      <c r="E419" s="68"/>
      <c r="F419" s="1"/>
      <c r="J419" s="1"/>
    </row>
    <row r="420" spans="3:10">
      <c r="C420" s="30"/>
      <c r="D420" s="68"/>
      <c r="E420" s="68"/>
      <c r="F420" s="1"/>
      <c r="J420" s="1"/>
    </row>
    <row r="421" spans="3:10">
      <c r="C421" s="30"/>
      <c r="D421" s="68"/>
      <c r="E421" s="68"/>
      <c r="F421" s="1"/>
      <c r="J421" s="1"/>
    </row>
    <row r="422" spans="3:10">
      <c r="C422" s="30"/>
      <c r="D422" s="68"/>
      <c r="E422" s="68"/>
      <c r="F422" s="1"/>
      <c r="J422" s="1"/>
    </row>
    <row r="423" spans="3:10">
      <c r="C423" s="30"/>
      <c r="D423" s="68"/>
      <c r="E423" s="68"/>
      <c r="F423" s="1"/>
      <c r="J423" s="1"/>
    </row>
    <row r="424" spans="3:10">
      <c r="C424" s="30"/>
      <c r="D424" s="68"/>
      <c r="E424" s="68"/>
      <c r="F424" s="1"/>
      <c r="J424" s="1"/>
    </row>
    <row r="425" spans="3:10">
      <c r="C425" s="30"/>
      <c r="D425" s="68"/>
      <c r="E425" s="68"/>
      <c r="F425" s="1"/>
      <c r="J425" s="1"/>
    </row>
    <row r="426" spans="3:10">
      <c r="C426" s="30"/>
      <c r="D426" s="68"/>
      <c r="E426" s="68"/>
      <c r="F426" s="1"/>
      <c r="J426" s="1"/>
    </row>
    <row r="427" spans="3:10">
      <c r="C427" s="30"/>
      <c r="D427" s="68"/>
      <c r="E427" s="68"/>
      <c r="F427" s="1"/>
      <c r="J427" s="1"/>
    </row>
    <row r="428" spans="3:10">
      <c r="C428" s="30"/>
      <c r="D428" s="68"/>
      <c r="E428" s="68"/>
      <c r="F428" s="1"/>
      <c r="J428" s="1"/>
    </row>
    <row r="429" spans="3:10">
      <c r="C429" s="30"/>
      <c r="D429" s="68"/>
      <c r="E429" s="68"/>
      <c r="F429" s="1"/>
      <c r="J429" s="1"/>
    </row>
    <row r="430" spans="3:10">
      <c r="C430" s="30"/>
      <c r="D430" s="68"/>
      <c r="E430" s="68"/>
      <c r="F430" s="1"/>
      <c r="J430" s="1"/>
    </row>
    <row r="431" spans="3:10">
      <c r="C431" s="30"/>
      <c r="D431" s="68"/>
      <c r="E431" s="68"/>
      <c r="F431" s="1"/>
      <c r="J431" s="1"/>
    </row>
    <row r="432" spans="3:10">
      <c r="C432" s="30"/>
      <c r="D432" s="68"/>
      <c r="E432" s="68"/>
      <c r="F432" s="1"/>
      <c r="J432" s="1"/>
    </row>
    <row r="433" spans="3:10">
      <c r="C433" s="30"/>
      <c r="D433" s="68"/>
      <c r="E433" s="68"/>
      <c r="F433" s="1"/>
      <c r="J433" s="1"/>
    </row>
    <row r="434" spans="3:10">
      <c r="C434" s="30"/>
      <c r="D434" s="68"/>
      <c r="E434" s="68"/>
      <c r="F434" s="1"/>
      <c r="J434" s="1"/>
    </row>
    <row r="435" spans="3:10">
      <c r="C435" s="30"/>
      <c r="D435" s="68"/>
      <c r="E435" s="68"/>
      <c r="F435" s="1"/>
      <c r="J435" s="1"/>
    </row>
    <row r="436" spans="3:10">
      <c r="C436" s="30"/>
      <c r="D436" s="68"/>
      <c r="E436" s="68"/>
      <c r="F436" s="1"/>
      <c r="J436" s="1"/>
    </row>
    <row r="437" spans="3:10">
      <c r="C437" s="30"/>
      <c r="D437" s="68"/>
      <c r="E437" s="68"/>
      <c r="F437" s="1"/>
      <c r="J437" s="1"/>
    </row>
    <row r="438" spans="3:10">
      <c r="C438" s="30"/>
      <c r="D438" s="68"/>
      <c r="E438" s="68"/>
      <c r="F438" s="1"/>
      <c r="J438" s="1"/>
    </row>
    <row r="439" spans="3:10">
      <c r="C439" s="30"/>
      <c r="D439" s="68"/>
      <c r="E439" s="68"/>
      <c r="F439" s="1"/>
      <c r="J439" s="1"/>
    </row>
    <row r="440" spans="3:10">
      <c r="C440" s="30"/>
      <c r="D440" s="68"/>
      <c r="E440" s="68"/>
      <c r="F440" s="1"/>
      <c r="J440" s="1"/>
    </row>
    <row r="441" spans="3:10">
      <c r="C441" s="30"/>
      <c r="D441" s="68"/>
      <c r="E441" s="68"/>
      <c r="F441" s="1"/>
      <c r="J441" s="1"/>
    </row>
    <row r="442" spans="3:10">
      <c r="C442" s="30"/>
      <c r="D442" s="68"/>
      <c r="E442" s="68"/>
      <c r="F442" s="1"/>
      <c r="J442" s="1"/>
    </row>
    <row r="443" spans="3:10">
      <c r="C443" s="30"/>
      <c r="D443" s="68"/>
      <c r="E443" s="68"/>
      <c r="F443" s="1"/>
      <c r="J443" s="1"/>
    </row>
    <row r="444" spans="3:10">
      <c r="C444" s="30"/>
      <c r="D444" s="68"/>
      <c r="E444" s="68"/>
      <c r="F444" s="1"/>
      <c r="J444" s="1"/>
    </row>
    <row r="445" spans="3:10">
      <c r="C445" s="30"/>
      <c r="D445" s="68"/>
      <c r="E445" s="68"/>
      <c r="F445" s="1"/>
      <c r="J445" s="1"/>
    </row>
    <row r="446" spans="3:10">
      <c r="C446" s="30"/>
      <c r="D446" s="68"/>
      <c r="E446" s="68"/>
      <c r="F446" s="1"/>
      <c r="J446" s="1"/>
    </row>
    <row r="447" spans="3:10">
      <c r="C447" s="30"/>
      <c r="D447" s="68"/>
      <c r="E447" s="68"/>
      <c r="F447" s="1"/>
      <c r="J447" s="1"/>
    </row>
    <row r="448" spans="3:10">
      <c r="C448" s="30"/>
      <c r="D448" s="68"/>
      <c r="E448" s="68"/>
      <c r="F448" s="1"/>
      <c r="J448" s="1"/>
    </row>
    <row r="449" spans="3:10">
      <c r="C449" s="30"/>
      <c r="D449" s="68"/>
      <c r="E449" s="68"/>
      <c r="F449" s="1"/>
      <c r="J449" s="1"/>
    </row>
    <row r="450" spans="3:10">
      <c r="C450" s="30"/>
      <c r="D450" s="68"/>
      <c r="E450" s="68"/>
      <c r="F450" s="1"/>
      <c r="J450" s="1"/>
    </row>
    <row r="451" spans="3:10">
      <c r="C451" s="30"/>
      <c r="D451" s="68"/>
      <c r="E451" s="68"/>
      <c r="F451" s="1"/>
      <c r="J451" s="1"/>
    </row>
    <row r="452" spans="3:10">
      <c r="C452" s="30"/>
      <c r="D452" s="68"/>
      <c r="E452" s="68"/>
      <c r="F452" s="1"/>
      <c r="J452" s="1"/>
    </row>
    <row r="453" spans="3:10">
      <c r="C453" s="30"/>
      <c r="D453" s="68"/>
      <c r="E453" s="68"/>
      <c r="F453" s="1"/>
      <c r="J453" s="1"/>
    </row>
    <row r="454" spans="3:10" ht="52.5" customHeight="1">
      <c r="C454" s="30"/>
      <c r="D454" s="68"/>
      <c r="E454" s="68"/>
      <c r="F454" s="1"/>
      <c r="J454" s="1"/>
    </row>
    <row r="455" spans="3:10">
      <c r="C455" s="30"/>
      <c r="D455" s="68"/>
      <c r="E455" s="68"/>
      <c r="F455" s="1"/>
      <c r="J455" s="1"/>
    </row>
    <row r="456" spans="3:10">
      <c r="C456" s="30"/>
      <c r="D456" s="68"/>
      <c r="E456" s="68"/>
      <c r="F456" s="1"/>
      <c r="J456" s="1"/>
    </row>
    <row r="457" spans="3:10">
      <c r="C457" s="30"/>
      <c r="D457" s="68"/>
      <c r="E457" s="68"/>
      <c r="F457" s="1"/>
      <c r="J457" s="1"/>
    </row>
    <row r="458" spans="3:10">
      <c r="C458" s="30"/>
      <c r="D458" s="68"/>
      <c r="E458" s="68"/>
      <c r="F458" s="1"/>
      <c r="J458" s="1"/>
    </row>
    <row r="459" spans="3:10">
      <c r="C459" s="30"/>
      <c r="D459" s="68"/>
      <c r="E459" s="68"/>
      <c r="F459" s="1"/>
      <c r="J459" s="1"/>
    </row>
    <row r="460" spans="3:10" ht="51.75" customHeight="1">
      <c r="C460" s="30"/>
      <c r="D460" s="68"/>
      <c r="E460" s="68"/>
      <c r="F460" s="1"/>
      <c r="J460" s="1"/>
    </row>
    <row r="461" spans="3:10">
      <c r="C461" s="30"/>
      <c r="D461" s="68"/>
      <c r="E461" s="68"/>
      <c r="F461" s="1"/>
      <c r="J461" s="1"/>
    </row>
    <row r="462" spans="3:10">
      <c r="C462" s="30"/>
      <c r="D462" s="68"/>
      <c r="E462" s="68"/>
      <c r="F462" s="1"/>
      <c r="J462" s="1"/>
    </row>
    <row r="463" spans="3:10" ht="54.75" customHeight="1">
      <c r="C463" s="30"/>
      <c r="D463" s="68"/>
      <c r="E463" s="68"/>
      <c r="F463" s="1"/>
      <c r="J463" s="1"/>
    </row>
    <row r="464" spans="3:10" ht="13.5" customHeight="1">
      <c r="C464" s="30"/>
      <c r="D464" s="68"/>
      <c r="E464" s="68"/>
      <c r="F464" s="1"/>
      <c r="J464" s="1"/>
    </row>
    <row r="465" spans="3:10" ht="13.5" customHeight="1">
      <c r="C465" s="30"/>
      <c r="D465" s="68"/>
      <c r="E465" s="68"/>
      <c r="F465" s="1"/>
      <c r="J465" s="1"/>
    </row>
    <row r="466" spans="3:10">
      <c r="C466" s="30"/>
      <c r="D466" s="68"/>
      <c r="E466" s="68"/>
      <c r="F466" s="1"/>
      <c r="J466" s="1"/>
    </row>
    <row r="467" spans="3:10" ht="88.5" customHeight="1">
      <c r="C467" s="30"/>
      <c r="D467" s="68"/>
      <c r="E467" s="68"/>
      <c r="F467" s="1"/>
      <c r="J467" s="1"/>
    </row>
    <row r="468" spans="3:10" ht="54" customHeight="1">
      <c r="C468" s="30"/>
      <c r="D468" s="68"/>
      <c r="E468" s="68"/>
      <c r="F468" s="1"/>
      <c r="J468" s="1"/>
    </row>
    <row r="469" spans="3:10">
      <c r="C469" s="30"/>
      <c r="D469" s="68"/>
      <c r="E469" s="68"/>
      <c r="F469" s="1"/>
      <c r="J469" s="1"/>
    </row>
    <row r="470" spans="3:10">
      <c r="C470" s="30"/>
      <c r="D470" s="68"/>
      <c r="E470" s="68"/>
      <c r="F470" s="1"/>
      <c r="J470" s="1"/>
    </row>
    <row r="471" spans="3:10" ht="55.5" customHeight="1">
      <c r="C471" s="30"/>
      <c r="D471" s="68"/>
      <c r="E471" s="68"/>
      <c r="F471" s="1"/>
      <c r="J471" s="1"/>
    </row>
    <row r="472" spans="3:10">
      <c r="C472" s="30"/>
      <c r="D472" s="68"/>
      <c r="E472" s="68"/>
      <c r="F472" s="1"/>
      <c r="J472" s="1"/>
    </row>
    <row r="473" spans="3:10">
      <c r="C473" s="30"/>
      <c r="D473" s="68"/>
      <c r="E473" s="68"/>
      <c r="F473" s="1"/>
      <c r="J473" s="1"/>
    </row>
    <row r="474" spans="3:10">
      <c r="C474" s="30"/>
      <c r="D474" s="68"/>
      <c r="E474" s="68"/>
      <c r="F474" s="1"/>
      <c r="J474" s="1"/>
    </row>
    <row r="475" spans="3:10" ht="51" customHeight="1">
      <c r="C475" s="30"/>
      <c r="D475" s="68"/>
      <c r="E475" s="68"/>
      <c r="F475" s="1"/>
      <c r="J475" s="1"/>
    </row>
    <row r="476" spans="3:10" ht="56.25" customHeight="1">
      <c r="C476" s="30"/>
      <c r="D476" s="68"/>
      <c r="E476" s="68"/>
      <c r="F476" s="1"/>
      <c r="J476" s="1"/>
    </row>
    <row r="477" spans="3:10">
      <c r="C477" s="30"/>
      <c r="D477" s="68"/>
      <c r="E477" s="68"/>
      <c r="F477" s="1"/>
      <c r="J477" s="1"/>
    </row>
    <row r="478" spans="3:10">
      <c r="C478" s="30"/>
      <c r="D478" s="68"/>
      <c r="E478" s="68"/>
      <c r="F478" s="1"/>
      <c r="J478" s="1"/>
    </row>
    <row r="479" spans="3:10" ht="54.75" customHeight="1">
      <c r="C479" s="30"/>
      <c r="D479" s="68"/>
      <c r="E479" s="68"/>
      <c r="F479" s="1"/>
      <c r="J479" s="1"/>
    </row>
    <row r="480" spans="3:10">
      <c r="C480" s="30"/>
      <c r="D480" s="68"/>
      <c r="E480" s="68"/>
      <c r="F480" s="1"/>
      <c r="J480" s="1"/>
    </row>
    <row r="481" spans="3:10">
      <c r="C481" s="30"/>
      <c r="D481" s="68"/>
      <c r="E481" s="68"/>
      <c r="F481" s="1"/>
      <c r="J481" s="1"/>
    </row>
    <row r="482" spans="3:10" ht="15.75" customHeight="1">
      <c r="C482" s="30"/>
      <c r="D482" s="68"/>
      <c r="E482" s="68"/>
      <c r="F482" s="1"/>
      <c r="J482" s="1"/>
    </row>
    <row r="483" spans="3:10" ht="39.75" customHeight="1">
      <c r="C483" s="30"/>
      <c r="D483" s="68"/>
      <c r="E483" s="68"/>
      <c r="F483" s="1"/>
      <c r="J483" s="1"/>
    </row>
    <row r="484" spans="3:10">
      <c r="C484" s="30"/>
      <c r="D484" s="68"/>
      <c r="E484" s="68"/>
      <c r="F484" s="1"/>
      <c r="J484" s="1"/>
    </row>
    <row r="485" spans="3:10">
      <c r="C485" s="30"/>
      <c r="D485" s="68"/>
      <c r="E485" s="68"/>
      <c r="F485" s="1"/>
      <c r="J485" s="1"/>
    </row>
    <row r="486" spans="3:10">
      <c r="C486" s="30"/>
      <c r="D486" s="68"/>
      <c r="E486" s="68"/>
      <c r="F486" s="1"/>
      <c r="J486" s="1"/>
    </row>
    <row r="487" spans="3:10">
      <c r="C487" s="30"/>
      <c r="D487" s="68"/>
      <c r="E487" s="68"/>
      <c r="F487" s="1"/>
      <c r="J487" s="1"/>
    </row>
    <row r="488" spans="3:10">
      <c r="C488" s="30"/>
      <c r="D488" s="68"/>
      <c r="E488" s="68"/>
      <c r="F488" s="1"/>
      <c r="J488" s="1"/>
    </row>
    <row r="489" spans="3:10">
      <c r="C489" s="30"/>
      <c r="D489" s="68"/>
      <c r="E489" s="68"/>
      <c r="F489" s="1"/>
      <c r="J489" s="1"/>
    </row>
    <row r="490" spans="3:10">
      <c r="C490" s="30"/>
      <c r="D490" s="68"/>
      <c r="E490" s="68"/>
      <c r="F490" s="1"/>
      <c r="J490" s="1"/>
    </row>
    <row r="491" spans="3:10">
      <c r="C491" s="30"/>
      <c r="D491" s="68"/>
      <c r="E491" s="68"/>
      <c r="F491" s="1"/>
      <c r="J491" s="1"/>
    </row>
    <row r="492" spans="3:10">
      <c r="C492" s="30"/>
      <c r="D492" s="68"/>
      <c r="E492" s="68"/>
      <c r="F492" s="1"/>
      <c r="J492" s="1"/>
    </row>
    <row r="493" spans="3:10">
      <c r="C493" s="30"/>
      <c r="D493" s="68"/>
      <c r="E493" s="68"/>
      <c r="F493" s="1"/>
      <c r="J493" s="1"/>
    </row>
    <row r="494" spans="3:10">
      <c r="C494" s="30"/>
      <c r="D494" s="68"/>
      <c r="E494" s="68"/>
      <c r="F494" s="1"/>
      <c r="J494" s="1"/>
    </row>
    <row r="495" spans="3:10">
      <c r="C495" s="30"/>
      <c r="D495" s="68"/>
      <c r="E495" s="68"/>
      <c r="F495" s="1"/>
      <c r="J495" s="1"/>
    </row>
    <row r="496" spans="3:10">
      <c r="C496" s="30"/>
      <c r="D496" s="68"/>
      <c r="E496" s="68"/>
      <c r="F496" s="1"/>
      <c r="J496" s="1"/>
    </row>
    <row r="497" spans="3:10">
      <c r="C497" s="30"/>
      <c r="D497" s="68"/>
      <c r="E497" s="68"/>
      <c r="F497" s="1"/>
      <c r="J497" s="1"/>
    </row>
    <row r="498" spans="3:10">
      <c r="C498" s="30"/>
      <c r="D498" s="68"/>
      <c r="E498" s="68"/>
      <c r="F498" s="1"/>
      <c r="J498" s="1"/>
    </row>
    <row r="499" spans="3:10">
      <c r="C499" s="30"/>
      <c r="D499" s="68"/>
      <c r="E499" s="68"/>
      <c r="F499" s="1"/>
      <c r="J499" s="1"/>
    </row>
    <row r="500" spans="3:10">
      <c r="C500" s="30"/>
      <c r="D500" s="68"/>
      <c r="E500" s="68"/>
      <c r="F500" s="1"/>
      <c r="J500" s="1"/>
    </row>
    <row r="501" spans="3:10">
      <c r="C501" s="30"/>
      <c r="D501" s="68"/>
      <c r="E501" s="68"/>
      <c r="F501" s="1"/>
      <c r="J501" s="1"/>
    </row>
    <row r="502" spans="3:10">
      <c r="C502" s="30"/>
      <c r="D502" s="68"/>
      <c r="E502" s="68"/>
      <c r="F502" s="1"/>
      <c r="J502" s="1"/>
    </row>
    <row r="503" spans="3:10">
      <c r="C503" s="30"/>
      <c r="D503" s="68"/>
      <c r="E503" s="68"/>
      <c r="F503" s="1"/>
      <c r="J503" s="1"/>
    </row>
    <row r="504" spans="3:10">
      <c r="C504" s="30"/>
      <c r="D504" s="68"/>
      <c r="E504" s="68"/>
      <c r="F504" s="1"/>
      <c r="J504" s="1"/>
    </row>
    <row r="505" spans="3:10">
      <c r="C505" s="30"/>
      <c r="D505" s="68"/>
      <c r="E505" s="68"/>
      <c r="F505" s="1"/>
      <c r="J505" s="1"/>
    </row>
    <row r="506" spans="3:10">
      <c r="C506" s="30"/>
      <c r="D506" s="68"/>
      <c r="E506" s="68"/>
      <c r="F506" s="1"/>
      <c r="J506" s="1"/>
    </row>
    <row r="507" spans="3:10">
      <c r="C507" s="30"/>
      <c r="D507" s="68"/>
      <c r="E507" s="68"/>
      <c r="F507" s="1"/>
      <c r="J507" s="1"/>
    </row>
    <row r="508" spans="3:10">
      <c r="C508" s="30"/>
      <c r="D508" s="68"/>
      <c r="E508" s="68"/>
      <c r="F508" s="1"/>
      <c r="J508" s="1"/>
    </row>
    <row r="509" spans="3:10">
      <c r="C509" s="30"/>
      <c r="D509" s="68"/>
      <c r="E509" s="68"/>
      <c r="F509" s="1"/>
      <c r="J509" s="1"/>
    </row>
    <row r="510" spans="3:10">
      <c r="C510" s="30"/>
      <c r="D510" s="68"/>
      <c r="E510" s="68"/>
      <c r="F510" s="1"/>
      <c r="J510" s="1"/>
    </row>
    <row r="511" spans="3:10" ht="14.25" customHeight="1">
      <c r="C511" s="30"/>
      <c r="D511" s="68"/>
      <c r="E511" s="68"/>
      <c r="F511" s="1"/>
      <c r="J511" s="1"/>
    </row>
    <row r="512" spans="3:10">
      <c r="C512" s="30"/>
      <c r="D512" s="68"/>
      <c r="E512" s="68"/>
      <c r="F512" s="1"/>
      <c r="J512" s="1"/>
    </row>
    <row r="513" spans="3:10" ht="28.5" customHeight="1">
      <c r="C513" s="30"/>
      <c r="D513" s="68"/>
      <c r="E513" s="68"/>
      <c r="F513" s="1"/>
      <c r="J513" s="1"/>
    </row>
    <row r="514" spans="3:10">
      <c r="C514" s="30"/>
      <c r="D514" s="68"/>
      <c r="E514" s="68"/>
      <c r="F514" s="1"/>
      <c r="J514" s="1"/>
    </row>
    <row r="515" spans="3:10">
      <c r="C515" s="30"/>
      <c r="D515" s="68"/>
      <c r="E515" s="68"/>
      <c r="F515" s="1"/>
      <c r="J515" s="1"/>
    </row>
    <row r="516" spans="3:10" ht="15" customHeight="1">
      <c r="C516" s="30"/>
      <c r="D516" s="68"/>
      <c r="E516" s="68"/>
      <c r="F516" s="1"/>
      <c r="J516" s="1"/>
    </row>
    <row r="517" spans="3:10">
      <c r="C517" s="30"/>
      <c r="D517" s="68"/>
      <c r="E517" s="68"/>
      <c r="F517" s="1"/>
      <c r="J517" s="1"/>
    </row>
    <row r="518" spans="3:10">
      <c r="C518" s="30"/>
      <c r="D518" s="68"/>
      <c r="E518" s="68"/>
      <c r="F518" s="1"/>
      <c r="J518" s="1"/>
    </row>
    <row r="519" spans="3:10">
      <c r="C519" s="30"/>
      <c r="D519" s="68"/>
      <c r="E519" s="68"/>
      <c r="F519" s="1"/>
      <c r="J519" s="1"/>
    </row>
    <row r="520" spans="3:10">
      <c r="C520" s="30"/>
      <c r="D520" s="68"/>
      <c r="E520" s="68"/>
      <c r="F520" s="1"/>
      <c r="J520" s="1"/>
    </row>
    <row r="521" spans="3:10" ht="15" customHeight="1">
      <c r="C521" s="30"/>
      <c r="D521" s="68"/>
      <c r="E521" s="68"/>
      <c r="F521" s="1"/>
      <c r="J521" s="1"/>
    </row>
    <row r="522" spans="3:10" ht="26.25" customHeight="1">
      <c r="C522" s="30"/>
      <c r="D522" s="68"/>
      <c r="E522" s="68"/>
      <c r="F522" s="1"/>
      <c r="J522" s="1"/>
    </row>
    <row r="523" spans="3:10">
      <c r="C523" s="30"/>
      <c r="D523" s="68"/>
      <c r="E523" s="68"/>
      <c r="F523" s="1"/>
      <c r="J523" s="1"/>
    </row>
    <row r="524" spans="3:10">
      <c r="C524" s="30"/>
      <c r="D524" s="68"/>
      <c r="E524" s="68"/>
      <c r="F524" s="1"/>
      <c r="J524" s="1"/>
    </row>
    <row r="525" spans="3:10">
      <c r="C525" s="30"/>
      <c r="D525" s="68"/>
      <c r="E525" s="68"/>
      <c r="F525" s="1"/>
      <c r="J525" s="1"/>
    </row>
    <row r="526" spans="3:10">
      <c r="C526" s="30"/>
      <c r="D526" s="68"/>
      <c r="E526" s="68"/>
      <c r="F526" s="1"/>
      <c r="J526" s="1"/>
    </row>
    <row r="527" spans="3:10">
      <c r="C527" s="30"/>
      <c r="D527" s="68"/>
      <c r="E527" s="68"/>
      <c r="F527" s="1"/>
      <c r="J527" s="1"/>
    </row>
    <row r="528" spans="3:10">
      <c r="C528" s="30"/>
      <c r="D528" s="68"/>
      <c r="E528" s="68"/>
      <c r="F528" s="1"/>
      <c r="J528" s="1"/>
    </row>
    <row r="529" spans="3:10">
      <c r="C529" s="30"/>
      <c r="D529" s="68"/>
      <c r="E529" s="68"/>
      <c r="F529" s="1"/>
      <c r="J529" s="1"/>
    </row>
    <row r="530" spans="3:10">
      <c r="C530" s="30"/>
      <c r="D530" s="68"/>
      <c r="E530" s="68"/>
      <c r="F530" s="1"/>
      <c r="J530" s="1"/>
    </row>
    <row r="531" spans="3:10">
      <c r="C531" s="30"/>
      <c r="D531" s="68"/>
      <c r="E531" s="68"/>
      <c r="F531" s="1"/>
      <c r="J531" s="1"/>
    </row>
    <row r="532" spans="3:10">
      <c r="C532" s="30"/>
      <c r="D532" s="68"/>
      <c r="E532" s="68"/>
      <c r="F532" s="1"/>
      <c r="J532" s="1"/>
    </row>
    <row r="533" spans="3:10">
      <c r="C533" s="30"/>
      <c r="D533" s="68"/>
      <c r="E533" s="68"/>
      <c r="F533" s="1"/>
      <c r="J533" s="1"/>
    </row>
    <row r="534" spans="3:10">
      <c r="C534" s="30"/>
      <c r="D534" s="68"/>
      <c r="E534" s="68"/>
      <c r="F534" s="1"/>
      <c r="J534" s="1"/>
    </row>
    <row r="535" spans="3:10">
      <c r="C535" s="30"/>
      <c r="D535" s="68"/>
      <c r="E535" s="68"/>
      <c r="F535" s="1"/>
      <c r="J535" s="1"/>
    </row>
    <row r="536" spans="3:10">
      <c r="C536" s="30"/>
      <c r="D536" s="68"/>
      <c r="E536" s="68"/>
      <c r="F536" s="1"/>
      <c r="J536" s="1"/>
    </row>
    <row r="537" spans="3:10">
      <c r="C537" s="30"/>
      <c r="D537" s="68"/>
      <c r="E537" s="68"/>
      <c r="F537" s="1"/>
      <c r="J537" s="1"/>
    </row>
    <row r="538" spans="3:10">
      <c r="C538" s="30"/>
      <c r="D538" s="68"/>
      <c r="E538" s="68"/>
      <c r="F538" s="1"/>
      <c r="J538" s="1"/>
    </row>
    <row r="539" spans="3:10">
      <c r="C539" s="30"/>
      <c r="D539" s="68"/>
      <c r="E539" s="68"/>
      <c r="F539" s="1"/>
      <c r="J539" s="1"/>
    </row>
    <row r="540" spans="3:10">
      <c r="C540" s="30"/>
      <c r="D540" s="68"/>
      <c r="E540" s="68"/>
      <c r="F540" s="1"/>
      <c r="J540" s="1"/>
    </row>
    <row r="541" spans="3:10">
      <c r="C541" s="30"/>
      <c r="D541" s="68"/>
      <c r="E541" s="68"/>
      <c r="F541" s="1"/>
      <c r="J541" s="1"/>
    </row>
    <row r="542" spans="3:10">
      <c r="C542" s="30"/>
      <c r="D542" s="68"/>
      <c r="E542" s="68"/>
      <c r="F542" s="1"/>
      <c r="J542" s="1"/>
    </row>
    <row r="543" spans="3:10">
      <c r="C543" s="30"/>
      <c r="D543" s="68"/>
      <c r="E543" s="68"/>
      <c r="F543" s="1"/>
      <c r="J543" s="1"/>
    </row>
    <row r="544" spans="3:10">
      <c r="C544" s="30"/>
      <c r="D544" s="68"/>
      <c r="E544" s="68"/>
      <c r="F544" s="1"/>
      <c r="J544" s="1"/>
    </row>
    <row r="545" spans="3:10">
      <c r="C545" s="30"/>
      <c r="D545" s="68"/>
      <c r="E545" s="68"/>
      <c r="F545" s="1"/>
      <c r="J545" s="1"/>
    </row>
    <row r="546" spans="3:10">
      <c r="C546" s="30"/>
      <c r="D546" s="68"/>
      <c r="E546" s="68"/>
      <c r="F546" s="1"/>
      <c r="J546" s="1"/>
    </row>
    <row r="547" spans="3:10">
      <c r="C547" s="30"/>
      <c r="D547" s="68"/>
      <c r="E547" s="68"/>
      <c r="F547" s="1"/>
      <c r="J547" s="1"/>
    </row>
    <row r="548" spans="3:10">
      <c r="C548" s="30"/>
      <c r="D548" s="68"/>
      <c r="E548" s="68"/>
      <c r="F548" s="1"/>
      <c r="J548" s="1"/>
    </row>
    <row r="549" spans="3:10" ht="16.5" customHeight="1">
      <c r="C549" s="30"/>
      <c r="D549" s="68"/>
      <c r="E549" s="68"/>
      <c r="F549" s="1"/>
      <c r="J549" s="1"/>
    </row>
    <row r="550" spans="3:10">
      <c r="C550" s="30"/>
      <c r="D550" s="68"/>
      <c r="E550" s="68"/>
      <c r="F550" s="1"/>
      <c r="J550" s="1"/>
    </row>
    <row r="551" spans="3:10">
      <c r="C551" s="30"/>
      <c r="D551" s="68"/>
      <c r="E551" s="68"/>
      <c r="F551" s="1"/>
      <c r="J551" s="1"/>
    </row>
    <row r="552" spans="3:10">
      <c r="C552" s="30"/>
      <c r="D552" s="68"/>
      <c r="E552" s="68"/>
      <c r="F552" s="1"/>
      <c r="J552" s="1"/>
    </row>
    <row r="553" spans="3:10">
      <c r="C553" s="30"/>
      <c r="D553" s="68"/>
      <c r="E553" s="68"/>
      <c r="F553" s="1"/>
      <c r="J553" s="1"/>
    </row>
    <row r="554" spans="3:10">
      <c r="C554" s="30"/>
      <c r="D554" s="68"/>
      <c r="E554" s="68"/>
      <c r="F554" s="1"/>
      <c r="J554" s="1"/>
    </row>
    <row r="555" spans="3:10">
      <c r="C555" s="30"/>
      <c r="D555" s="68"/>
      <c r="E555" s="68"/>
      <c r="F555" s="1"/>
      <c r="J555" s="1"/>
    </row>
    <row r="556" spans="3:10">
      <c r="C556" s="30"/>
      <c r="D556" s="68"/>
      <c r="E556" s="68"/>
      <c r="F556" s="1"/>
      <c r="J556" s="1"/>
    </row>
    <row r="557" spans="3:10">
      <c r="C557" s="30"/>
      <c r="D557" s="68"/>
      <c r="E557" s="68"/>
      <c r="F557" s="1"/>
      <c r="J557" s="1"/>
    </row>
    <row r="558" spans="3:10">
      <c r="C558" s="30"/>
      <c r="D558" s="68"/>
      <c r="E558" s="68"/>
      <c r="F558" s="1"/>
      <c r="J558" s="1"/>
    </row>
    <row r="559" spans="3:10">
      <c r="C559" s="30"/>
      <c r="D559" s="68"/>
      <c r="E559" s="68"/>
      <c r="F559" s="1"/>
      <c r="J559" s="1"/>
    </row>
    <row r="560" spans="3:10">
      <c r="C560" s="30"/>
      <c r="D560" s="68"/>
      <c r="E560" s="68"/>
      <c r="F560" s="1"/>
      <c r="J560" s="1"/>
    </row>
    <row r="561" spans="3:10">
      <c r="C561" s="30"/>
      <c r="D561" s="68"/>
      <c r="E561" s="68"/>
      <c r="F561" s="1"/>
      <c r="J561" s="1"/>
    </row>
    <row r="562" spans="3:10">
      <c r="C562" s="30"/>
      <c r="D562" s="68"/>
      <c r="E562" s="68"/>
      <c r="F562" s="1"/>
      <c r="J562" s="1"/>
    </row>
    <row r="563" spans="3:10">
      <c r="C563" s="30"/>
      <c r="D563" s="68"/>
      <c r="E563" s="68"/>
      <c r="F563" s="1"/>
      <c r="J563" s="1"/>
    </row>
    <row r="564" spans="3:10">
      <c r="C564" s="30"/>
      <c r="D564" s="68"/>
      <c r="E564" s="68"/>
      <c r="F564" s="1"/>
      <c r="J564" s="1"/>
    </row>
    <row r="565" spans="3:10">
      <c r="C565" s="30"/>
      <c r="D565" s="68"/>
      <c r="E565" s="68"/>
      <c r="F565" s="1"/>
      <c r="J565" s="1"/>
    </row>
    <row r="566" spans="3:10">
      <c r="C566" s="30"/>
      <c r="D566" s="68"/>
      <c r="E566" s="68"/>
      <c r="F566" s="1"/>
      <c r="J566" s="1"/>
    </row>
    <row r="567" spans="3:10">
      <c r="C567" s="30"/>
      <c r="D567" s="68"/>
      <c r="E567" s="68"/>
      <c r="F567" s="1"/>
      <c r="J567" s="1"/>
    </row>
    <row r="568" spans="3:10">
      <c r="C568" s="30"/>
      <c r="D568" s="68"/>
      <c r="E568" s="68"/>
      <c r="F568" s="1"/>
      <c r="J568" s="1"/>
    </row>
    <row r="569" spans="3:10">
      <c r="C569" s="30"/>
      <c r="D569" s="68"/>
      <c r="E569" s="68"/>
      <c r="F569" s="1"/>
      <c r="J569" s="1"/>
    </row>
    <row r="570" spans="3:10">
      <c r="C570" s="30"/>
      <c r="D570" s="68"/>
      <c r="E570" s="68"/>
      <c r="F570" s="1"/>
      <c r="J570" s="1"/>
    </row>
    <row r="571" spans="3:10">
      <c r="C571" s="30"/>
      <c r="D571" s="68"/>
      <c r="E571" s="68"/>
      <c r="F571" s="1"/>
      <c r="J571" s="1"/>
    </row>
    <row r="572" spans="3:10">
      <c r="C572" s="30"/>
      <c r="D572" s="68"/>
      <c r="E572" s="68"/>
      <c r="F572" s="1"/>
      <c r="J572" s="1"/>
    </row>
    <row r="573" spans="3:10">
      <c r="C573" s="30"/>
      <c r="D573" s="68"/>
      <c r="E573" s="68"/>
      <c r="F573" s="1"/>
      <c r="J573" s="1"/>
    </row>
    <row r="574" spans="3:10">
      <c r="C574" s="30"/>
      <c r="D574" s="68"/>
      <c r="E574" s="68"/>
      <c r="F574" s="1"/>
      <c r="J574" s="1"/>
    </row>
    <row r="575" spans="3:10">
      <c r="C575" s="30"/>
      <c r="D575" s="68"/>
      <c r="E575" s="68"/>
      <c r="F575" s="1"/>
      <c r="J575" s="1"/>
    </row>
    <row r="576" spans="3:10" ht="53.25" customHeight="1">
      <c r="C576" s="30"/>
      <c r="D576" s="68"/>
      <c r="E576" s="68"/>
      <c r="F576" s="1"/>
      <c r="J576" s="1"/>
    </row>
    <row r="577" spans="3:10" ht="13.5" customHeight="1">
      <c r="C577" s="30"/>
      <c r="D577" s="68"/>
      <c r="E577" s="68"/>
      <c r="F577" s="1"/>
      <c r="J577" s="1"/>
    </row>
    <row r="578" spans="3:10">
      <c r="C578" s="30"/>
      <c r="D578" s="68"/>
      <c r="E578" s="68"/>
      <c r="F578" s="1"/>
      <c r="J578" s="1"/>
    </row>
    <row r="579" spans="3:10">
      <c r="C579" s="30"/>
      <c r="D579" s="68"/>
      <c r="E579" s="68"/>
      <c r="F579" s="1"/>
      <c r="J579" s="1"/>
    </row>
    <row r="580" spans="3:10" ht="66.75" customHeight="1">
      <c r="C580" s="30"/>
      <c r="D580" s="68"/>
      <c r="E580" s="68"/>
      <c r="F580" s="1"/>
      <c r="J580" s="1"/>
    </row>
    <row r="581" spans="3:10" ht="14.25" customHeight="1">
      <c r="C581" s="30"/>
      <c r="D581" s="68"/>
      <c r="E581" s="68"/>
      <c r="F581" s="1"/>
      <c r="J581" s="1"/>
    </row>
    <row r="582" spans="3:10">
      <c r="C582" s="30"/>
      <c r="D582" s="68"/>
      <c r="E582" s="68"/>
      <c r="F582" s="1"/>
      <c r="J582" s="1"/>
    </row>
    <row r="583" spans="3:10">
      <c r="C583" s="30"/>
      <c r="D583" s="68"/>
      <c r="E583" s="68"/>
      <c r="F583" s="1"/>
      <c r="J583" s="1"/>
    </row>
    <row r="584" spans="3:10">
      <c r="C584" s="30"/>
      <c r="D584" s="68"/>
      <c r="E584" s="68"/>
      <c r="F584" s="1"/>
      <c r="J584" s="1"/>
    </row>
    <row r="585" spans="3:10" ht="12.75" customHeight="1">
      <c r="C585" s="30"/>
      <c r="D585" s="68"/>
      <c r="E585" s="68"/>
      <c r="F585" s="1"/>
      <c r="J585" s="1"/>
    </row>
    <row r="586" spans="3:10">
      <c r="C586" s="30"/>
      <c r="D586" s="68"/>
      <c r="E586" s="68"/>
      <c r="F586" s="1"/>
      <c r="J586" s="1"/>
    </row>
    <row r="587" spans="3:10">
      <c r="C587" s="30"/>
      <c r="D587" s="68"/>
      <c r="E587" s="68"/>
      <c r="F587" s="1"/>
      <c r="J587" s="1"/>
    </row>
    <row r="588" spans="3:10">
      <c r="C588" s="30"/>
      <c r="D588" s="68"/>
      <c r="E588" s="68"/>
      <c r="F588" s="1"/>
      <c r="J588" s="1"/>
    </row>
    <row r="589" spans="3:10">
      <c r="C589" s="30"/>
      <c r="D589" s="68"/>
      <c r="E589" s="68"/>
      <c r="F589" s="1"/>
      <c r="J589" s="1"/>
    </row>
    <row r="590" spans="3:10">
      <c r="C590" s="30"/>
      <c r="D590" s="68"/>
      <c r="E590" s="68"/>
      <c r="F590" s="1"/>
      <c r="J590" s="1"/>
    </row>
    <row r="591" spans="3:10">
      <c r="C591" s="30"/>
      <c r="D591" s="68"/>
      <c r="E591" s="417"/>
      <c r="F591" s="1"/>
      <c r="J591" s="1"/>
    </row>
    <row r="592" spans="3:10">
      <c r="C592" s="30"/>
      <c r="D592" s="68"/>
      <c r="E592" s="68"/>
      <c r="F592" s="1"/>
      <c r="J592" s="1"/>
    </row>
    <row r="593" spans="3:10">
      <c r="C593" s="30"/>
      <c r="D593" s="68"/>
      <c r="E593" s="68"/>
      <c r="F593" s="1"/>
      <c r="J593" s="1"/>
    </row>
    <row r="594" spans="3:10">
      <c r="C594" s="30"/>
      <c r="D594" s="68"/>
      <c r="E594" s="68"/>
      <c r="F594" s="1"/>
      <c r="J594" s="1"/>
    </row>
    <row r="595" spans="3:10">
      <c r="C595" s="30"/>
      <c r="D595" s="68"/>
      <c r="E595" s="68"/>
      <c r="F595" s="1"/>
      <c r="J595" s="1"/>
    </row>
    <row r="596" spans="3:10">
      <c r="C596" s="30"/>
      <c r="D596" s="68"/>
      <c r="E596" s="68"/>
      <c r="F596" s="1"/>
      <c r="J596" s="1"/>
    </row>
    <row r="597" spans="3:10">
      <c r="C597" s="30"/>
      <c r="D597" s="68"/>
      <c r="E597" s="68"/>
      <c r="F597" s="1"/>
      <c r="J597" s="1"/>
    </row>
    <row r="598" spans="3:10">
      <c r="C598" s="30"/>
      <c r="D598" s="68"/>
      <c r="E598" s="68"/>
      <c r="F598" s="1"/>
      <c r="J598" s="1"/>
    </row>
    <row r="599" spans="3:10">
      <c r="C599" s="30"/>
      <c r="D599" s="68"/>
      <c r="E599" s="68"/>
      <c r="F599" s="1"/>
      <c r="J599" s="1"/>
    </row>
    <row r="600" spans="3:10">
      <c r="C600" s="30"/>
      <c r="D600" s="68"/>
      <c r="E600" s="68"/>
      <c r="F600" s="1"/>
      <c r="J600" s="1"/>
    </row>
    <row r="601" spans="3:10" ht="55.5" customHeight="1">
      <c r="C601" s="30"/>
      <c r="D601" s="68"/>
      <c r="E601" s="68"/>
      <c r="F601" s="1"/>
      <c r="J601" s="1"/>
    </row>
    <row r="602" spans="3:10">
      <c r="C602" s="30"/>
      <c r="D602" s="68"/>
      <c r="E602" s="68"/>
      <c r="F602" s="1"/>
      <c r="J602" s="1"/>
    </row>
    <row r="603" spans="3:10">
      <c r="C603" s="30"/>
      <c r="D603" s="68"/>
      <c r="E603" s="68"/>
      <c r="F603" s="1"/>
      <c r="J603" s="1"/>
    </row>
    <row r="604" spans="3:10">
      <c r="C604" s="30"/>
      <c r="D604" s="68"/>
      <c r="E604" s="68"/>
      <c r="F604" s="1"/>
      <c r="J604" s="1"/>
    </row>
    <row r="605" spans="3:10">
      <c r="C605" s="30"/>
      <c r="D605" s="68"/>
      <c r="E605" s="68"/>
      <c r="F605" s="1"/>
      <c r="J605" s="1"/>
    </row>
    <row r="606" spans="3:10">
      <c r="C606" s="30"/>
      <c r="D606" s="68"/>
      <c r="E606" s="68"/>
      <c r="F606" s="1"/>
      <c r="J606" s="1"/>
    </row>
    <row r="607" spans="3:10">
      <c r="C607" s="30"/>
      <c r="D607" s="68"/>
      <c r="E607" s="68"/>
      <c r="F607" s="1"/>
      <c r="J607" s="1"/>
    </row>
    <row r="608" spans="3:10" ht="12.75" customHeight="1">
      <c r="C608" s="30"/>
      <c r="D608" s="68"/>
      <c r="E608" s="68"/>
      <c r="F608" s="1"/>
      <c r="J608" s="1"/>
    </row>
    <row r="609" spans="3:10">
      <c r="C609" s="30"/>
      <c r="D609" s="68"/>
      <c r="E609" s="68"/>
      <c r="F609" s="1"/>
      <c r="J609" s="1"/>
    </row>
    <row r="610" spans="3:10">
      <c r="C610" s="30"/>
      <c r="D610" s="68"/>
      <c r="E610" s="68"/>
      <c r="F610" s="1"/>
      <c r="J610" s="1"/>
    </row>
    <row r="611" spans="3:10">
      <c r="C611" s="30"/>
      <c r="D611" s="68"/>
      <c r="E611" s="68"/>
      <c r="F611" s="1"/>
      <c r="J611" s="1"/>
    </row>
    <row r="612" spans="3:10">
      <c r="C612" s="30"/>
      <c r="D612" s="68"/>
      <c r="E612" s="68"/>
      <c r="F612" s="1"/>
      <c r="J612" s="1"/>
    </row>
    <row r="613" spans="3:10">
      <c r="C613" s="30"/>
      <c r="D613" s="68"/>
      <c r="E613" s="68"/>
      <c r="F613" s="1"/>
      <c r="J613" s="1"/>
    </row>
    <row r="614" spans="3:10">
      <c r="C614" s="30"/>
      <c r="D614" s="68"/>
      <c r="E614" s="68"/>
      <c r="F614" s="1"/>
      <c r="J614" s="1"/>
    </row>
    <row r="615" spans="3:10">
      <c r="C615" s="30"/>
      <c r="D615" s="68"/>
      <c r="E615" s="68"/>
      <c r="F615" s="1"/>
      <c r="J615" s="1"/>
    </row>
    <row r="616" spans="3:10">
      <c r="C616" s="30"/>
      <c r="D616" s="68"/>
      <c r="E616" s="68"/>
      <c r="F616" s="1"/>
      <c r="J616" s="1"/>
    </row>
    <row r="617" spans="3:10">
      <c r="C617" s="30"/>
      <c r="D617" s="68"/>
      <c r="E617" s="68"/>
      <c r="F617" s="1"/>
      <c r="J617" s="1"/>
    </row>
    <row r="618" spans="3:10">
      <c r="C618" s="30"/>
      <c r="D618" s="68"/>
      <c r="E618" s="68"/>
      <c r="F618" s="1"/>
      <c r="J618" s="1"/>
    </row>
    <row r="619" spans="3:10">
      <c r="C619" s="30"/>
      <c r="D619" s="68"/>
      <c r="E619" s="68"/>
      <c r="F619" s="1"/>
      <c r="J619" s="1"/>
    </row>
    <row r="620" spans="3:10">
      <c r="C620" s="30"/>
      <c r="D620" s="68"/>
      <c r="E620" s="68"/>
      <c r="F620" s="1"/>
      <c r="J620" s="1"/>
    </row>
    <row r="621" spans="3:10">
      <c r="C621" s="30"/>
      <c r="D621" s="68"/>
      <c r="E621" s="68"/>
      <c r="F621" s="1"/>
      <c r="J621" s="1"/>
    </row>
    <row r="622" spans="3:10">
      <c r="C622" s="30"/>
      <c r="D622" s="68"/>
      <c r="E622" s="68"/>
      <c r="F622" s="1"/>
      <c r="J622" s="1"/>
    </row>
    <row r="623" spans="3:10" ht="15.75" customHeight="1">
      <c r="C623" s="30"/>
      <c r="D623" s="68"/>
      <c r="E623" s="68"/>
      <c r="F623" s="1"/>
      <c r="J623" s="1"/>
    </row>
    <row r="624" spans="3:10">
      <c r="C624" s="30"/>
      <c r="D624" s="68"/>
      <c r="E624" s="68"/>
      <c r="F624" s="1"/>
      <c r="J624" s="1"/>
    </row>
    <row r="625" spans="3:10">
      <c r="C625" s="30"/>
      <c r="D625" s="68"/>
      <c r="E625" s="68"/>
      <c r="F625" s="1"/>
      <c r="J625" s="1"/>
    </row>
    <row r="626" spans="3:10" ht="13.5" customHeight="1">
      <c r="C626" s="30"/>
      <c r="D626" s="68"/>
      <c r="E626" s="68"/>
      <c r="F626" s="1"/>
      <c r="J626" s="1"/>
    </row>
    <row r="627" spans="3:10">
      <c r="C627" s="30"/>
      <c r="D627" s="68"/>
      <c r="E627" s="68"/>
      <c r="F627" s="1"/>
      <c r="J627" s="1"/>
    </row>
    <row r="628" spans="3:10">
      <c r="C628" s="30"/>
      <c r="D628" s="68"/>
      <c r="E628" s="68"/>
      <c r="F628" s="1"/>
      <c r="J628" s="1"/>
    </row>
    <row r="629" spans="3:10">
      <c r="C629" s="30"/>
      <c r="D629" s="68"/>
      <c r="E629" s="68"/>
      <c r="F629" s="1"/>
      <c r="J629" s="1"/>
    </row>
    <row r="630" spans="3:10">
      <c r="C630" s="30"/>
      <c r="D630" s="68"/>
      <c r="E630" s="68"/>
      <c r="F630" s="1"/>
      <c r="J630" s="1"/>
    </row>
    <row r="631" spans="3:10">
      <c r="C631" s="30"/>
      <c r="D631" s="68"/>
      <c r="E631" s="68"/>
      <c r="F631" s="1"/>
      <c r="J631" s="1"/>
    </row>
    <row r="632" spans="3:10">
      <c r="C632" s="30"/>
      <c r="D632" s="68"/>
      <c r="E632" s="68"/>
      <c r="F632" s="1"/>
      <c r="J632" s="1"/>
    </row>
    <row r="633" spans="3:10">
      <c r="C633" s="30"/>
      <c r="D633" s="68"/>
      <c r="E633" s="68"/>
      <c r="F633" s="1"/>
      <c r="J633" s="1"/>
    </row>
    <row r="634" spans="3:10">
      <c r="C634" s="30"/>
      <c r="D634" s="68"/>
      <c r="E634" s="68"/>
      <c r="F634" s="1"/>
      <c r="J634" s="1"/>
    </row>
    <row r="635" spans="3:10">
      <c r="C635" s="30"/>
      <c r="D635" s="68"/>
      <c r="E635" s="68"/>
      <c r="F635" s="1"/>
      <c r="J635" s="1"/>
    </row>
    <row r="636" spans="3:10">
      <c r="C636" s="30"/>
      <c r="D636" s="68"/>
      <c r="E636" s="68"/>
      <c r="F636" s="1"/>
      <c r="J636" s="1"/>
    </row>
    <row r="637" spans="3:10">
      <c r="C637" s="30"/>
      <c r="D637" s="68"/>
      <c r="E637" s="68"/>
      <c r="F637" s="1"/>
      <c r="J637" s="1"/>
    </row>
    <row r="638" spans="3:10">
      <c r="C638" s="30"/>
      <c r="D638" s="68"/>
      <c r="E638" s="68"/>
      <c r="F638" s="1"/>
      <c r="J638" s="1"/>
    </row>
    <row r="639" spans="3:10">
      <c r="C639" s="30"/>
      <c r="D639" s="68"/>
      <c r="E639" s="68"/>
      <c r="F639" s="1"/>
      <c r="J639" s="1"/>
    </row>
    <row r="640" spans="3:10">
      <c r="C640" s="30"/>
      <c r="D640" s="68"/>
      <c r="E640" s="68"/>
      <c r="F640" s="1"/>
      <c r="J640" s="1"/>
    </row>
    <row r="641" spans="3:10">
      <c r="C641" s="30"/>
      <c r="D641" s="68"/>
      <c r="E641" s="68"/>
      <c r="F641" s="1"/>
      <c r="J641" s="1"/>
    </row>
    <row r="642" spans="3:10">
      <c r="C642" s="30"/>
      <c r="D642" s="68"/>
      <c r="E642" s="68"/>
      <c r="F642" s="1"/>
      <c r="J642" s="1"/>
    </row>
    <row r="643" spans="3:10">
      <c r="C643" s="30"/>
      <c r="D643" s="68"/>
      <c r="E643" s="68"/>
      <c r="F643" s="1"/>
      <c r="J643" s="1"/>
    </row>
    <row r="644" spans="3:10">
      <c r="C644" s="30"/>
      <c r="D644" s="68"/>
      <c r="E644" s="68"/>
      <c r="F644" s="1"/>
      <c r="J644" s="1"/>
    </row>
    <row r="645" spans="3:10">
      <c r="C645" s="30"/>
      <c r="D645" s="68"/>
      <c r="E645" s="68"/>
      <c r="F645" s="1"/>
      <c r="J645" s="1"/>
    </row>
    <row r="646" spans="3:10">
      <c r="C646" s="30"/>
      <c r="D646" s="68"/>
      <c r="E646" s="68"/>
      <c r="F646" s="1"/>
      <c r="J646" s="1"/>
    </row>
    <row r="647" spans="3:10">
      <c r="C647" s="30"/>
      <c r="D647" s="68"/>
      <c r="E647" s="68"/>
      <c r="F647" s="1"/>
      <c r="J647" s="1"/>
    </row>
    <row r="648" spans="3:10">
      <c r="C648" s="30"/>
      <c r="D648" s="68"/>
      <c r="E648" s="68"/>
      <c r="F648" s="1"/>
      <c r="J648" s="1"/>
    </row>
    <row r="649" spans="3:10" ht="28.5" customHeight="1">
      <c r="C649" s="30"/>
      <c r="D649" s="68"/>
      <c r="E649" s="68"/>
      <c r="F649" s="1"/>
      <c r="J649" s="1"/>
    </row>
    <row r="650" spans="3:10" ht="15.75" customHeight="1">
      <c r="C650" s="30"/>
      <c r="D650" s="68"/>
      <c r="E650" s="68"/>
      <c r="F650" s="1"/>
      <c r="J650" s="1"/>
    </row>
    <row r="651" spans="3:10" ht="14.25" customHeight="1">
      <c r="C651" s="30"/>
      <c r="D651" s="68"/>
      <c r="E651" s="68"/>
      <c r="F651" s="1"/>
      <c r="J651" s="1"/>
    </row>
    <row r="652" spans="3:10">
      <c r="C652" s="30"/>
      <c r="D652" s="68"/>
      <c r="E652" s="68"/>
      <c r="F652" s="1"/>
      <c r="J652" s="1"/>
    </row>
    <row r="653" spans="3:10">
      <c r="C653" s="30"/>
      <c r="D653" s="68"/>
      <c r="E653" s="68"/>
      <c r="F653" s="1"/>
      <c r="J653" s="1"/>
    </row>
    <row r="654" spans="3:10">
      <c r="C654" s="30"/>
      <c r="D654" s="68"/>
      <c r="E654" s="68"/>
      <c r="F654" s="1"/>
      <c r="J654" s="1"/>
    </row>
    <row r="655" spans="3:10">
      <c r="C655" s="30"/>
      <c r="D655" s="68"/>
      <c r="E655" s="68"/>
      <c r="F655" s="1"/>
      <c r="J655" s="1"/>
    </row>
    <row r="656" spans="3:10">
      <c r="C656" s="30"/>
      <c r="D656" s="68"/>
      <c r="E656" s="68"/>
      <c r="F656" s="1"/>
      <c r="J656" s="1"/>
    </row>
    <row r="657" spans="3:10">
      <c r="C657" s="30"/>
      <c r="D657" s="68"/>
      <c r="E657" s="68"/>
      <c r="F657" s="1"/>
      <c r="J657" s="1"/>
    </row>
    <row r="658" spans="3:10">
      <c r="C658" s="30"/>
      <c r="D658" s="68"/>
      <c r="E658" s="68"/>
      <c r="F658" s="1"/>
      <c r="J658" s="1"/>
    </row>
    <row r="659" spans="3:10">
      <c r="C659" s="30"/>
      <c r="D659" s="68"/>
      <c r="E659" s="68"/>
      <c r="F659" s="1"/>
      <c r="J659" s="1"/>
    </row>
    <row r="660" spans="3:10">
      <c r="C660" s="30"/>
      <c r="D660" s="68"/>
      <c r="E660" s="68"/>
      <c r="F660" s="1"/>
      <c r="J660" s="1"/>
    </row>
    <row r="661" spans="3:10">
      <c r="C661" s="30"/>
      <c r="D661" s="68"/>
      <c r="E661" s="68"/>
      <c r="F661" s="1"/>
      <c r="J661" s="1"/>
    </row>
    <row r="662" spans="3:10">
      <c r="C662" s="30"/>
      <c r="D662" s="68"/>
      <c r="E662" s="68"/>
      <c r="F662" s="1"/>
      <c r="J662" s="1"/>
    </row>
    <row r="663" spans="3:10">
      <c r="C663" s="30"/>
      <c r="D663" s="68"/>
      <c r="E663" s="68"/>
      <c r="F663" s="1"/>
      <c r="J663" s="1"/>
    </row>
    <row r="664" spans="3:10">
      <c r="C664" s="30"/>
      <c r="D664" s="68"/>
      <c r="E664" s="68"/>
      <c r="F664" s="1"/>
      <c r="J664" s="1"/>
    </row>
    <row r="665" spans="3:10">
      <c r="C665" s="30"/>
      <c r="D665" s="68"/>
      <c r="E665" s="68"/>
      <c r="F665" s="1"/>
      <c r="J665" s="1"/>
    </row>
    <row r="666" spans="3:10">
      <c r="C666" s="30"/>
      <c r="D666" s="68"/>
      <c r="E666" s="68"/>
      <c r="F666" s="1"/>
      <c r="J666" s="1"/>
    </row>
    <row r="667" spans="3:10">
      <c r="C667" s="30"/>
      <c r="D667" s="68"/>
      <c r="E667" s="68"/>
      <c r="F667" s="1"/>
      <c r="J667" s="1"/>
    </row>
    <row r="668" spans="3:10">
      <c r="C668" s="30"/>
      <c r="D668" s="68"/>
      <c r="E668" s="68"/>
      <c r="F668" s="1"/>
      <c r="J668" s="1"/>
    </row>
    <row r="669" spans="3:10">
      <c r="C669" s="30"/>
      <c r="D669" s="68"/>
      <c r="E669" s="68"/>
      <c r="F669" s="1"/>
      <c r="J669" s="1"/>
    </row>
    <row r="670" spans="3:10">
      <c r="C670" s="30"/>
      <c r="D670" s="68"/>
      <c r="E670" s="68"/>
      <c r="F670" s="1"/>
      <c r="J670" s="1"/>
    </row>
    <row r="671" spans="3:10">
      <c r="C671" s="30"/>
      <c r="D671" s="68"/>
      <c r="E671" s="68"/>
      <c r="F671" s="1"/>
      <c r="J671" s="1"/>
    </row>
    <row r="672" spans="3:10" ht="15" customHeight="1">
      <c r="C672" s="30"/>
      <c r="D672" s="68"/>
      <c r="E672" s="68"/>
      <c r="F672" s="1"/>
      <c r="J672" s="1"/>
    </row>
    <row r="673" spans="3:10" ht="12.75" customHeight="1">
      <c r="C673" s="30"/>
      <c r="D673" s="68"/>
      <c r="E673" s="68"/>
      <c r="F673" s="1"/>
      <c r="J673" s="1"/>
    </row>
    <row r="674" spans="3:10" ht="14.25" customHeight="1">
      <c r="C674" s="30"/>
      <c r="D674" s="68"/>
      <c r="E674" s="68"/>
      <c r="F674" s="1"/>
      <c r="J674" s="1"/>
    </row>
    <row r="675" spans="3:10" ht="13.5" customHeight="1">
      <c r="C675" s="30"/>
      <c r="D675" s="68"/>
      <c r="E675" s="68"/>
      <c r="F675" s="1"/>
      <c r="J675" s="1"/>
    </row>
    <row r="676" spans="3:10" ht="12.75" customHeight="1">
      <c r="C676" s="30"/>
      <c r="D676" s="68"/>
      <c r="E676" s="68"/>
      <c r="F676" s="1"/>
      <c r="J676" s="1"/>
    </row>
    <row r="677" spans="3:10" ht="13.5" customHeight="1">
      <c r="C677" s="30"/>
      <c r="D677" s="68"/>
      <c r="E677" s="68"/>
      <c r="F677" s="1"/>
      <c r="J677" s="1"/>
    </row>
    <row r="678" spans="3:10">
      <c r="C678" s="30"/>
      <c r="D678" s="68"/>
      <c r="E678" s="68"/>
      <c r="F678" s="1"/>
      <c r="J678" s="1"/>
    </row>
    <row r="679" spans="3:10" ht="15.75" customHeight="1">
      <c r="C679" s="30"/>
      <c r="D679" s="68"/>
      <c r="E679" s="68"/>
      <c r="F679" s="1"/>
      <c r="J679" s="1"/>
    </row>
    <row r="680" spans="3:10">
      <c r="C680" s="30"/>
      <c r="D680" s="68"/>
      <c r="E680" s="68"/>
      <c r="F680" s="1"/>
      <c r="J680" s="1"/>
    </row>
    <row r="681" spans="3:10">
      <c r="C681" s="30"/>
      <c r="D681" s="68"/>
      <c r="E681" s="68"/>
      <c r="F681" s="1"/>
      <c r="J681" s="1"/>
    </row>
    <row r="682" spans="3:10">
      <c r="C682" s="30"/>
      <c r="D682" s="68"/>
      <c r="E682" s="68"/>
      <c r="F682" s="1"/>
      <c r="J682" s="1"/>
    </row>
    <row r="683" spans="3:10">
      <c r="C683" s="30"/>
      <c r="D683" s="68"/>
      <c r="E683" s="68"/>
      <c r="F683" s="1"/>
      <c r="J683" s="1"/>
    </row>
    <row r="684" spans="3:10">
      <c r="C684" s="30"/>
      <c r="D684" s="68"/>
      <c r="E684" s="68"/>
      <c r="F684" s="1"/>
      <c r="J684" s="1"/>
    </row>
    <row r="685" spans="3:10">
      <c r="C685" s="30"/>
      <c r="D685" s="68"/>
      <c r="E685" s="68"/>
      <c r="F685" s="1"/>
      <c r="J685" s="1"/>
    </row>
    <row r="686" spans="3:10">
      <c r="C686" s="30"/>
      <c r="D686" s="68"/>
      <c r="E686" s="68"/>
      <c r="F686" s="1"/>
      <c r="J686" s="1"/>
    </row>
    <row r="687" spans="3:10" ht="13.5" customHeight="1">
      <c r="C687" s="30"/>
      <c r="D687" s="68"/>
      <c r="E687" s="68"/>
      <c r="F687" s="1"/>
      <c r="J687" s="1"/>
    </row>
    <row r="688" spans="3:10">
      <c r="C688" s="30"/>
      <c r="D688" s="68"/>
      <c r="E688" s="68"/>
      <c r="F688" s="1"/>
      <c r="J688" s="1"/>
    </row>
    <row r="689" spans="3:10">
      <c r="C689" s="30"/>
      <c r="D689" s="68"/>
      <c r="E689" s="68"/>
      <c r="F689" s="1"/>
      <c r="J689" s="1"/>
    </row>
    <row r="690" spans="3:10">
      <c r="C690" s="30"/>
      <c r="D690" s="68"/>
      <c r="E690" s="68"/>
      <c r="F690" s="1"/>
      <c r="J690" s="1"/>
    </row>
    <row r="691" spans="3:10">
      <c r="C691" s="30"/>
      <c r="D691" s="68"/>
      <c r="E691" s="68"/>
      <c r="F691" s="1"/>
      <c r="J691" s="1"/>
    </row>
    <row r="692" spans="3:10">
      <c r="C692" s="30"/>
      <c r="D692" s="68"/>
      <c r="E692" s="68"/>
      <c r="F692" s="1"/>
      <c r="J692" s="1"/>
    </row>
    <row r="693" spans="3:10">
      <c r="C693" s="30"/>
      <c r="D693" s="68"/>
      <c r="E693" s="68"/>
      <c r="F693" s="1"/>
      <c r="J693" s="1"/>
    </row>
    <row r="694" spans="3:10">
      <c r="C694" s="30"/>
      <c r="D694" s="68"/>
      <c r="E694" s="68"/>
      <c r="F694" s="1"/>
      <c r="J694" s="1"/>
    </row>
    <row r="695" spans="3:10" ht="12.75" customHeight="1">
      <c r="C695" s="30"/>
      <c r="D695" s="68"/>
      <c r="E695" s="68"/>
      <c r="F695" s="1"/>
      <c r="J695" s="1"/>
    </row>
    <row r="696" spans="3:10" ht="14.25" customHeight="1">
      <c r="C696" s="30"/>
      <c r="D696" s="68"/>
      <c r="E696" s="68"/>
      <c r="F696" s="1"/>
      <c r="J696" s="1"/>
    </row>
    <row r="697" spans="3:10">
      <c r="C697" s="30"/>
      <c r="D697" s="68"/>
      <c r="E697" s="68"/>
      <c r="F697" s="1"/>
      <c r="J697" s="1"/>
    </row>
    <row r="698" spans="3:10">
      <c r="C698" s="30"/>
      <c r="D698" s="68"/>
      <c r="E698" s="68"/>
      <c r="F698" s="1"/>
      <c r="J698" s="1"/>
    </row>
    <row r="699" spans="3:10" ht="13.5" customHeight="1">
      <c r="C699" s="30"/>
      <c r="D699" s="68"/>
      <c r="E699" s="68"/>
      <c r="F699" s="1"/>
      <c r="J699" s="1"/>
    </row>
    <row r="700" spans="3:10" ht="14.25" customHeight="1">
      <c r="C700" s="30"/>
      <c r="D700" s="68"/>
      <c r="E700" s="68"/>
      <c r="F700" s="1"/>
      <c r="J700" s="1"/>
    </row>
    <row r="701" spans="3:10" ht="13.5" customHeight="1">
      <c r="C701" s="30"/>
      <c r="D701" s="68"/>
      <c r="E701" s="68"/>
      <c r="F701" s="1"/>
      <c r="J701" s="1"/>
    </row>
    <row r="702" spans="3:10" ht="13.5" customHeight="1">
      <c r="C702" s="30"/>
      <c r="D702" s="68"/>
      <c r="E702" s="68"/>
      <c r="F702" s="1"/>
      <c r="J702" s="1"/>
    </row>
    <row r="703" spans="3:10">
      <c r="C703" s="30"/>
      <c r="D703" s="68"/>
      <c r="E703" s="68"/>
      <c r="F703" s="1"/>
      <c r="J703" s="1"/>
    </row>
    <row r="704" spans="3:10" ht="11.25" customHeight="1">
      <c r="C704" s="30"/>
      <c r="D704" s="68"/>
      <c r="E704" s="68"/>
      <c r="F704" s="1"/>
      <c r="J704" s="1"/>
    </row>
    <row r="705" spans="3:10">
      <c r="C705" s="30"/>
      <c r="D705" s="68"/>
      <c r="E705" s="68"/>
      <c r="F705" s="1"/>
      <c r="J705" s="1"/>
    </row>
    <row r="706" spans="3:10">
      <c r="C706" s="30"/>
      <c r="D706" s="68"/>
      <c r="E706" s="68"/>
      <c r="F706" s="1"/>
      <c r="J706" s="1"/>
    </row>
    <row r="707" spans="3:10" ht="13.5" customHeight="1">
      <c r="C707" s="30"/>
      <c r="D707" s="68"/>
      <c r="E707" s="68"/>
      <c r="F707" s="1"/>
      <c r="J707" s="1"/>
    </row>
    <row r="708" spans="3:10">
      <c r="C708" s="30"/>
      <c r="D708" s="68"/>
      <c r="E708" s="68"/>
      <c r="F708" s="1"/>
      <c r="J708" s="1"/>
    </row>
    <row r="709" spans="3:10">
      <c r="C709" s="30"/>
      <c r="D709" s="68"/>
      <c r="E709" s="68"/>
      <c r="F709" s="1"/>
      <c r="J709" s="1"/>
    </row>
    <row r="710" spans="3:10">
      <c r="C710" s="30"/>
      <c r="D710" s="68"/>
      <c r="E710" s="68"/>
      <c r="F710" s="1"/>
      <c r="J710" s="1"/>
    </row>
    <row r="711" spans="3:10">
      <c r="C711" s="30"/>
      <c r="D711" s="68"/>
      <c r="E711" s="68"/>
      <c r="F711" s="1"/>
      <c r="J711" s="1"/>
    </row>
    <row r="712" spans="3:10">
      <c r="C712" s="30"/>
      <c r="D712" s="68"/>
      <c r="E712" s="68"/>
      <c r="F712" s="1"/>
      <c r="J712" s="1"/>
    </row>
    <row r="713" spans="3:10">
      <c r="C713" s="30"/>
      <c r="D713" s="68"/>
      <c r="E713" s="68"/>
      <c r="F713" s="1"/>
      <c r="J713" s="1"/>
    </row>
    <row r="714" spans="3:10">
      <c r="C714" s="30"/>
      <c r="D714" s="68"/>
      <c r="E714" s="68"/>
      <c r="F714" s="1"/>
      <c r="J714" s="1"/>
    </row>
    <row r="715" spans="3:10">
      <c r="C715" s="30"/>
      <c r="D715" s="68"/>
      <c r="E715" s="68"/>
      <c r="F715" s="1"/>
      <c r="J715" s="1"/>
    </row>
    <row r="716" spans="3:10">
      <c r="C716" s="30"/>
      <c r="D716" s="68"/>
      <c r="E716" s="68"/>
      <c r="F716" s="1"/>
      <c r="J716" s="1"/>
    </row>
    <row r="717" spans="3:10">
      <c r="C717" s="30"/>
      <c r="D717" s="68"/>
      <c r="E717" s="68"/>
      <c r="F717" s="1"/>
      <c r="J717" s="1"/>
    </row>
    <row r="718" spans="3:10" ht="12" customHeight="1">
      <c r="C718" s="30"/>
      <c r="D718" s="68"/>
      <c r="E718" s="68"/>
      <c r="F718" s="1"/>
      <c r="J718" s="1"/>
    </row>
    <row r="719" spans="3:10" ht="145.5" customHeight="1">
      <c r="C719" s="30"/>
      <c r="D719" s="68"/>
      <c r="E719" s="68"/>
      <c r="F719" s="1"/>
      <c r="J719" s="1"/>
    </row>
    <row r="720" spans="3:10">
      <c r="C720" s="30"/>
      <c r="D720" s="68"/>
      <c r="E720" s="68"/>
      <c r="F720" s="1"/>
      <c r="J720" s="1"/>
    </row>
    <row r="721" spans="3:10">
      <c r="C721" s="30"/>
      <c r="D721" s="68"/>
      <c r="E721" s="68"/>
      <c r="F721" s="1"/>
      <c r="J721" s="1"/>
    </row>
    <row r="722" spans="3:10" ht="12" customHeight="1">
      <c r="C722" s="30"/>
      <c r="D722" s="68"/>
      <c r="E722" s="68"/>
      <c r="F722" s="1"/>
      <c r="J722" s="1"/>
    </row>
    <row r="723" spans="3:10">
      <c r="C723" s="30"/>
      <c r="D723" s="68"/>
      <c r="E723" s="68"/>
      <c r="F723" s="1"/>
      <c r="J723" s="1"/>
    </row>
    <row r="724" spans="3:10">
      <c r="C724" s="30"/>
      <c r="D724" s="68"/>
      <c r="E724" s="68"/>
      <c r="F724" s="1"/>
      <c r="J724" s="1"/>
    </row>
    <row r="725" spans="3:10">
      <c r="C725" s="30"/>
      <c r="D725" s="68"/>
      <c r="E725" s="68"/>
      <c r="F725" s="1"/>
      <c r="J725" s="1"/>
    </row>
    <row r="726" spans="3:10">
      <c r="C726" s="30"/>
      <c r="D726" s="68"/>
      <c r="E726" s="68"/>
      <c r="F726" s="1"/>
      <c r="J726" s="1"/>
    </row>
    <row r="727" spans="3:10">
      <c r="C727" s="30"/>
      <c r="D727" s="68"/>
      <c r="E727" s="68"/>
      <c r="F727" s="1"/>
      <c r="J727" s="1"/>
    </row>
    <row r="728" spans="3:10" ht="11.25" customHeight="1">
      <c r="C728" s="30"/>
      <c r="D728" s="68"/>
      <c r="E728" s="68"/>
      <c r="F728" s="1"/>
      <c r="J728" s="1"/>
    </row>
    <row r="729" spans="3:10">
      <c r="C729" s="30"/>
      <c r="D729" s="68"/>
      <c r="E729" s="68"/>
      <c r="F729" s="1"/>
      <c r="J729" s="1"/>
    </row>
    <row r="730" spans="3:10">
      <c r="C730" s="30"/>
      <c r="D730" s="68"/>
      <c r="E730" s="68"/>
      <c r="F730" s="1"/>
      <c r="J730" s="1"/>
    </row>
    <row r="731" spans="3:10">
      <c r="C731" s="30"/>
      <c r="D731" s="68"/>
      <c r="E731" s="68"/>
      <c r="F731" s="1"/>
      <c r="J731" s="1"/>
    </row>
    <row r="732" spans="3:10">
      <c r="C732" s="30"/>
      <c r="D732" s="68"/>
      <c r="E732" s="68"/>
      <c r="F732" s="1"/>
      <c r="J732" s="1"/>
    </row>
    <row r="733" spans="3:10">
      <c r="C733" s="30"/>
      <c r="D733" s="68"/>
      <c r="E733" s="68"/>
      <c r="F733" s="1"/>
      <c r="J733" s="1"/>
    </row>
    <row r="734" spans="3:10">
      <c r="C734" s="30"/>
      <c r="D734" s="68"/>
      <c r="E734" s="68"/>
      <c r="F734" s="1"/>
      <c r="J734" s="1"/>
    </row>
    <row r="735" spans="3:10" ht="12.75" customHeight="1">
      <c r="C735" s="30"/>
      <c r="D735" s="68"/>
      <c r="E735" s="68"/>
      <c r="F735" s="1"/>
      <c r="J735" s="1"/>
    </row>
    <row r="736" spans="3:10" ht="13.5" customHeight="1">
      <c r="C736" s="30"/>
      <c r="D736" s="68"/>
      <c r="E736" s="68"/>
      <c r="F736" s="1"/>
      <c r="J736" s="1"/>
    </row>
    <row r="737" spans="3:10" ht="12.75" customHeight="1">
      <c r="C737" s="30"/>
      <c r="D737" s="68"/>
      <c r="E737" s="68"/>
      <c r="F737" s="1"/>
      <c r="J737" s="1"/>
    </row>
    <row r="738" spans="3:10">
      <c r="C738" s="30"/>
      <c r="D738" s="68"/>
      <c r="E738" s="68"/>
      <c r="F738" s="1"/>
      <c r="J738" s="1"/>
    </row>
    <row r="739" spans="3:10" ht="12.75" customHeight="1">
      <c r="C739" s="30"/>
      <c r="D739" s="68"/>
      <c r="E739" s="68"/>
      <c r="F739" s="1"/>
      <c r="J739" s="1"/>
    </row>
    <row r="740" spans="3:10" ht="15" customHeight="1">
      <c r="C740" s="30"/>
      <c r="D740" s="68"/>
      <c r="E740" s="68"/>
      <c r="F740" s="1"/>
      <c r="J740" s="1"/>
    </row>
    <row r="741" spans="3:10">
      <c r="C741" s="30"/>
      <c r="D741" s="68"/>
      <c r="E741" s="68"/>
      <c r="F741" s="1"/>
      <c r="J741" s="1"/>
    </row>
    <row r="742" spans="3:10" ht="28.5" customHeight="1">
      <c r="C742" s="30"/>
      <c r="D742" s="68"/>
      <c r="E742" s="68"/>
      <c r="F742" s="1"/>
      <c r="J742" s="1"/>
    </row>
    <row r="743" spans="3:10" ht="14.25" customHeight="1">
      <c r="C743" s="30"/>
      <c r="D743" s="68"/>
      <c r="E743" s="68"/>
      <c r="F743" s="1"/>
      <c r="J743" s="1"/>
    </row>
    <row r="744" spans="3:10" ht="27" customHeight="1">
      <c r="C744" s="30"/>
      <c r="D744" s="68"/>
      <c r="E744" s="68"/>
      <c r="F744" s="1"/>
      <c r="J744" s="1"/>
    </row>
    <row r="745" spans="3:10">
      <c r="C745" s="30"/>
      <c r="D745" s="68"/>
      <c r="E745" s="68"/>
      <c r="F745" s="1"/>
      <c r="J745" s="1"/>
    </row>
    <row r="746" spans="3:10">
      <c r="C746" s="30"/>
      <c r="D746" s="68"/>
      <c r="E746" s="68"/>
      <c r="F746" s="1"/>
      <c r="J746" s="1"/>
    </row>
    <row r="747" spans="3:10" ht="53.25" customHeight="1">
      <c r="C747" s="30"/>
      <c r="D747" s="68"/>
      <c r="E747" s="68"/>
      <c r="F747" s="1"/>
      <c r="J747" s="1"/>
    </row>
    <row r="748" spans="3:10">
      <c r="C748" s="30"/>
      <c r="D748" s="68"/>
      <c r="E748" s="68"/>
      <c r="F748" s="1"/>
      <c r="J748" s="1"/>
    </row>
    <row r="749" spans="3:10">
      <c r="C749" s="30"/>
      <c r="D749" s="68"/>
      <c r="E749" s="68"/>
      <c r="F749" s="1"/>
      <c r="J749" s="1"/>
    </row>
    <row r="750" spans="3:10">
      <c r="C750" s="30"/>
      <c r="D750" s="68"/>
      <c r="E750" s="68"/>
      <c r="F750" s="1"/>
      <c r="J750" s="1"/>
    </row>
    <row r="751" spans="3:10">
      <c r="C751" s="30"/>
      <c r="D751" s="68"/>
      <c r="E751" s="68"/>
      <c r="F751" s="1"/>
      <c r="J751" s="1"/>
    </row>
    <row r="752" spans="3:10">
      <c r="C752" s="30"/>
      <c r="D752" s="68"/>
      <c r="E752" s="68"/>
      <c r="F752" s="1"/>
      <c r="J752" s="1"/>
    </row>
    <row r="753" spans="3:10">
      <c r="C753" s="30"/>
      <c r="D753" s="68"/>
      <c r="E753" s="68"/>
      <c r="F753" s="1"/>
      <c r="J753" s="1"/>
    </row>
    <row r="754" spans="3:10">
      <c r="C754" s="30"/>
      <c r="D754" s="68"/>
      <c r="E754" s="68"/>
      <c r="F754" s="1"/>
      <c r="J754" s="1"/>
    </row>
    <row r="755" spans="3:10">
      <c r="C755" s="30"/>
      <c r="D755" s="68"/>
      <c r="E755" s="68"/>
      <c r="F755" s="1"/>
      <c r="J755" s="1"/>
    </row>
    <row r="756" spans="3:10">
      <c r="C756" s="30"/>
      <c r="D756" s="68"/>
      <c r="E756" s="68"/>
      <c r="F756" s="1"/>
      <c r="J756" s="1"/>
    </row>
    <row r="757" spans="3:10">
      <c r="C757" s="30"/>
      <c r="D757" s="68"/>
      <c r="E757" s="68"/>
      <c r="F757" s="1"/>
      <c r="J757" s="1"/>
    </row>
    <row r="758" spans="3:10">
      <c r="C758" s="30"/>
      <c r="D758" s="68"/>
      <c r="E758" s="68"/>
      <c r="F758" s="1"/>
      <c r="J758" s="1"/>
    </row>
    <row r="759" spans="3:10">
      <c r="C759" s="30"/>
      <c r="D759" s="68"/>
      <c r="E759" s="68"/>
      <c r="F759" s="1"/>
      <c r="J759" s="1"/>
    </row>
    <row r="760" spans="3:10">
      <c r="C760" s="30"/>
      <c r="D760" s="68"/>
      <c r="E760" s="68"/>
      <c r="F760" s="1"/>
      <c r="J760" s="1"/>
    </row>
    <row r="761" spans="3:10">
      <c r="C761" s="30"/>
      <c r="D761" s="68"/>
      <c r="E761" s="68"/>
      <c r="F761" s="1"/>
      <c r="J761" s="1"/>
    </row>
    <row r="762" spans="3:10">
      <c r="C762" s="30"/>
      <c r="D762" s="68"/>
      <c r="E762" s="68"/>
      <c r="F762" s="1"/>
      <c r="J762" s="1"/>
    </row>
    <row r="763" spans="3:10">
      <c r="C763" s="30"/>
      <c r="D763" s="68"/>
      <c r="E763" s="68"/>
      <c r="F763" s="1"/>
      <c r="J763" s="1"/>
    </row>
    <row r="764" spans="3:10">
      <c r="C764" s="30"/>
      <c r="D764" s="68"/>
      <c r="E764" s="68"/>
      <c r="F764" s="1"/>
      <c r="J764" s="1"/>
    </row>
    <row r="765" spans="3:10">
      <c r="C765" s="30"/>
      <c r="D765" s="68"/>
      <c r="E765" s="68"/>
      <c r="F765" s="1"/>
      <c r="J765" s="1"/>
    </row>
    <row r="766" spans="3:10">
      <c r="C766" s="30"/>
      <c r="D766" s="68"/>
      <c r="E766" s="68"/>
      <c r="F766" s="1"/>
      <c r="J766" s="1"/>
    </row>
    <row r="767" spans="3:10" ht="15" customHeight="1">
      <c r="C767" s="30"/>
      <c r="D767" s="68"/>
      <c r="E767" s="68"/>
      <c r="F767" s="1"/>
      <c r="J767" s="1"/>
    </row>
    <row r="768" spans="3:10">
      <c r="C768" s="30"/>
      <c r="D768" s="68"/>
      <c r="E768" s="68"/>
      <c r="F768" s="1"/>
      <c r="J768" s="1"/>
    </row>
    <row r="769" spans="3:10">
      <c r="C769" s="30"/>
      <c r="D769" s="68"/>
      <c r="E769" s="68"/>
      <c r="F769" s="1"/>
      <c r="J769" s="1"/>
    </row>
    <row r="770" spans="3:10">
      <c r="C770" s="30"/>
      <c r="D770" s="68"/>
      <c r="E770" s="68"/>
      <c r="F770" s="1"/>
      <c r="J770" s="1"/>
    </row>
    <row r="771" spans="3:10">
      <c r="C771" s="30"/>
      <c r="D771" s="68"/>
      <c r="E771" s="68"/>
      <c r="F771" s="1"/>
      <c r="J771" s="1"/>
    </row>
    <row r="772" spans="3:10">
      <c r="C772" s="30"/>
      <c r="D772" s="68"/>
      <c r="E772" s="68"/>
      <c r="F772" s="1"/>
      <c r="J772" s="1"/>
    </row>
    <row r="773" spans="3:10">
      <c r="C773" s="30"/>
      <c r="D773" s="68"/>
      <c r="E773" s="68"/>
      <c r="F773" s="1"/>
      <c r="J773" s="1"/>
    </row>
    <row r="774" spans="3:10">
      <c r="C774" s="30"/>
      <c r="D774" s="68"/>
      <c r="E774" s="68"/>
      <c r="F774" s="1"/>
      <c r="J774" s="1"/>
    </row>
    <row r="775" spans="3:10">
      <c r="C775" s="30"/>
      <c r="D775" s="68"/>
      <c r="E775" s="68"/>
      <c r="F775" s="1"/>
      <c r="J775" s="1"/>
    </row>
    <row r="776" spans="3:10" ht="12" customHeight="1">
      <c r="C776" s="30"/>
      <c r="D776" s="68"/>
      <c r="E776" s="68"/>
      <c r="F776" s="1"/>
      <c r="J776" s="1"/>
    </row>
    <row r="777" spans="3:10" ht="12" customHeight="1">
      <c r="C777" s="30"/>
      <c r="D777" s="68"/>
      <c r="E777" s="68"/>
      <c r="F777" s="1"/>
      <c r="J777" s="1"/>
    </row>
    <row r="778" spans="3:10" ht="12" customHeight="1">
      <c r="C778" s="30"/>
      <c r="D778" s="68"/>
      <c r="E778" s="68"/>
      <c r="F778" s="1"/>
      <c r="J778" s="1"/>
    </row>
    <row r="779" spans="3:10" ht="14.25" customHeight="1">
      <c r="C779" s="30"/>
      <c r="D779" s="68"/>
      <c r="E779" s="68"/>
      <c r="F779" s="1"/>
      <c r="J779" s="1"/>
    </row>
    <row r="780" spans="3:10" ht="14.25" customHeight="1">
      <c r="C780" s="30"/>
      <c r="D780" s="68"/>
      <c r="E780" s="68"/>
      <c r="F780" s="1"/>
      <c r="J780" s="1"/>
    </row>
    <row r="781" spans="3:10" ht="52.5" customHeight="1">
      <c r="C781" s="30"/>
      <c r="D781" s="68"/>
      <c r="E781" s="68"/>
      <c r="F781" s="1"/>
      <c r="J781" s="1"/>
    </row>
    <row r="782" spans="3:10">
      <c r="C782" s="30"/>
      <c r="D782" s="68"/>
      <c r="E782" s="68"/>
      <c r="F782" s="1"/>
      <c r="J782" s="1"/>
    </row>
    <row r="783" spans="3:10">
      <c r="C783" s="30"/>
      <c r="D783" s="68"/>
      <c r="E783" s="68"/>
      <c r="F783" s="1"/>
      <c r="J783" s="1"/>
    </row>
    <row r="784" spans="3:10" ht="12.75" customHeight="1">
      <c r="C784" s="30"/>
      <c r="D784" s="68"/>
      <c r="E784" s="68"/>
      <c r="F784" s="1"/>
      <c r="J784" s="1"/>
    </row>
    <row r="785" spans="3:10" ht="12.75" customHeight="1">
      <c r="C785" s="30"/>
      <c r="D785" s="68"/>
      <c r="E785" s="68"/>
      <c r="F785" s="1"/>
      <c r="J785" s="1"/>
    </row>
    <row r="786" spans="3:10">
      <c r="C786" s="30"/>
      <c r="D786" s="68"/>
      <c r="E786" s="68"/>
      <c r="F786" s="1"/>
      <c r="J786" s="1"/>
    </row>
    <row r="787" spans="3:10" ht="25.5" customHeight="1">
      <c r="C787" s="30"/>
      <c r="D787" s="68"/>
      <c r="E787" s="68"/>
      <c r="F787" s="1"/>
      <c r="J787" s="1"/>
    </row>
    <row r="788" spans="3:10" ht="63" customHeight="1">
      <c r="C788" s="30"/>
      <c r="D788" s="68"/>
      <c r="E788" s="68"/>
      <c r="F788" s="1"/>
      <c r="J788" s="1"/>
    </row>
    <row r="789" spans="3:10" ht="13.5" customHeight="1">
      <c r="C789" s="30"/>
      <c r="D789" s="68"/>
      <c r="E789" s="68"/>
      <c r="F789" s="1"/>
      <c r="J789" s="1"/>
    </row>
    <row r="790" spans="3:10" ht="13.5" customHeight="1">
      <c r="C790" s="30"/>
      <c r="D790" s="68"/>
      <c r="E790" s="68"/>
      <c r="F790" s="1"/>
      <c r="J790" s="1"/>
    </row>
    <row r="791" spans="3:10">
      <c r="C791" s="30"/>
      <c r="D791" s="68"/>
      <c r="E791" s="68"/>
      <c r="F791" s="1"/>
      <c r="J791" s="1"/>
    </row>
    <row r="792" spans="3:10">
      <c r="C792" s="30"/>
      <c r="D792" s="68"/>
      <c r="E792" s="68"/>
      <c r="F792" s="1"/>
      <c r="J792" s="1"/>
    </row>
    <row r="793" spans="3:10">
      <c r="C793" s="30"/>
      <c r="D793" s="68"/>
      <c r="E793" s="68"/>
      <c r="F793" s="1"/>
      <c r="J793" s="1"/>
    </row>
    <row r="794" spans="3:10">
      <c r="C794" s="30"/>
      <c r="D794" s="68"/>
      <c r="E794" s="68"/>
      <c r="F794" s="1"/>
      <c r="J794" s="1"/>
    </row>
    <row r="795" spans="3:10" ht="13.5" customHeight="1">
      <c r="C795" s="30"/>
      <c r="D795" s="68"/>
      <c r="E795" s="68"/>
      <c r="F795" s="1"/>
      <c r="J795" s="1"/>
    </row>
    <row r="796" spans="3:10" ht="27" customHeight="1">
      <c r="C796" s="30"/>
      <c r="D796" s="68"/>
      <c r="E796" s="68"/>
      <c r="F796" s="1"/>
      <c r="J796" s="1"/>
    </row>
    <row r="797" spans="3:10">
      <c r="C797" s="30"/>
      <c r="D797" s="68"/>
      <c r="E797" s="68"/>
      <c r="F797" s="1"/>
      <c r="J797" s="1"/>
    </row>
    <row r="798" spans="3:10">
      <c r="C798" s="30"/>
      <c r="D798" s="68"/>
      <c r="E798" s="68"/>
      <c r="F798" s="1"/>
      <c r="J798" s="1"/>
    </row>
    <row r="799" spans="3:10">
      <c r="C799" s="30"/>
      <c r="D799" s="68"/>
      <c r="E799" s="68"/>
      <c r="F799" s="1"/>
      <c r="J799" s="1"/>
    </row>
    <row r="800" spans="3:10">
      <c r="C800" s="30"/>
      <c r="D800" s="68"/>
      <c r="E800" s="68"/>
      <c r="F800" s="1"/>
      <c r="J800" s="1"/>
    </row>
    <row r="801" spans="3:10">
      <c r="C801" s="30"/>
      <c r="D801" s="68"/>
      <c r="E801" s="68"/>
      <c r="F801" s="1"/>
      <c r="J801" s="1"/>
    </row>
    <row r="802" spans="3:10">
      <c r="C802" s="30"/>
      <c r="D802" s="68"/>
      <c r="E802" s="68"/>
      <c r="F802" s="1"/>
      <c r="J802" s="1"/>
    </row>
    <row r="803" spans="3:10">
      <c r="C803" s="30"/>
      <c r="D803" s="68"/>
      <c r="E803" s="68"/>
      <c r="F803" s="1"/>
      <c r="J803" s="1"/>
    </row>
    <row r="804" spans="3:10">
      <c r="C804" s="30"/>
      <c r="D804" s="68"/>
      <c r="E804" s="68"/>
      <c r="F804" s="1"/>
      <c r="J804" s="1"/>
    </row>
    <row r="805" spans="3:10">
      <c r="C805" s="30"/>
      <c r="D805" s="68"/>
      <c r="E805" s="68"/>
      <c r="F805" s="1"/>
      <c r="J805" s="1"/>
    </row>
    <row r="806" spans="3:10" ht="14.25" customHeight="1">
      <c r="C806" s="30"/>
      <c r="D806" s="68"/>
      <c r="E806" s="68"/>
      <c r="F806" s="1"/>
      <c r="J806" s="1"/>
    </row>
    <row r="807" spans="3:10">
      <c r="C807" s="30"/>
      <c r="D807" s="68"/>
      <c r="E807" s="68"/>
      <c r="F807" s="1"/>
      <c r="J807" s="1"/>
    </row>
    <row r="808" spans="3:10" ht="90.75" customHeight="1">
      <c r="C808" s="30"/>
      <c r="D808" s="68"/>
      <c r="E808" s="68"/>
      <c r="F808" s="1"/>
      <c r="J808" s="1"/>
    </row>
    <row r="809" spans="3:10">
      <c r="C809" s="30"/>
      <c r="D809" s="68"/>
      <c r="E809" s="68"/>
      <c r="F809" s="1"/>
      <c r="J809" s="1"/>
    </row>
    <row r="810" spans="3:10" ht="13.5" customHeight="1">
      <c r="C810" s="30"/>
      <c r="D810" s="68"/>
      <c r="E810" s="68"/>
      <c r="F810" s="1"/>
      <c r="J810" s="1"/>
    </row>
    <row r="811" spans="3:10">
      <c r="C811" s="30"/>
      <c r="D811" s="68"/>
      <c r="E811" s="68"/>
      <c r="F811" s="1"/>
      <c r="J811" s="1"/>
    </row>
    <row r="812" spans="3:10" ht="26.25" customHeight="1">
      <c r="C812" s="30"/>
      <c r="D812" s="68"/>
      <c r="E812" s="68"/>
      <c r="F812" s="1"/>
      <c r="J812" s="1"/>
    </row>
    <row r="813" spans="3:10" ht="12" customHeight="1">
      <c r="C813" s="30"/>
      <c r="D813" s="68"/>
      <c r="E813" s="68"/>
      <c r="F813" s="1"/>
      <c r="J813" s="1"/>
    </row>
    <row r="814" spans="3:10" ht="13.5" customHeight="1">
      <c r="C814" s="30"/>
      <c r="D814" s="68"/>
      <c r="E814" s="68"/>
      <c r="F814" s="1"/>
      <c r="J814" s="1"/>
    </row>
    <row r="815" spans="3:10">
      <c r="C815" s="30"/>
      <c r="D815" s="68"/>
      <c r="E815" s="68"/>
      <c r="F815" s="1"/>
      <c r="J815" s="1"/>
    </row>
    <row r="816" spans="3:10">
      <c r="C816" s="30"/>
      <c r="D816" s="68"/>
      <c r="E816" s="68"/>
      <c r="F816" s="1"/>
      <c r="J816" s="1"/>
    </row>
    <row r="817" spans="3:10" ht="25.5" customHeight="1">
      <c r="C817" s="30"/>
      <c r="D817" s="68"/>
      <c r="E817" s="68"/>
      <c r="F817" s="1"/>
      <c r="J817" s="1"/>
    </row>
    <row r="818" spans="3:10">
      <c r="C818" s="30"/>
      <c r="D818" s="68"/>
      <c r="E818" s="68"/>
      <c r="F818" s="1"/>
      <c r="J818" s="1"/>
    </row>
    <row r="819" spans="3:10">
      <c r="C819" s="30"/>
      <c r="D819" s="68"/>
      <c r="E819" s="68"/>
      <c r="F819" s="1"/>
      <c r="J819" s="1"/>
    </row>
    <row r="820" spans="3:10">
      <c r="C820" s="30"/>
      <c r="D820" s="68"/>
      <c r="E820" s="68"/>
      <c r="F820" s="1"/>
      <c r="J820" s="1"/>
    </row>
    <row r="821" spans="3:10">
      <c r="C821" s="30"/>
      <c r="D821" s="68"/>
      <c r="E821" s="68"/>
      <c r="F821" s="1"/>
      <c r="J821" s="1"/>
    </row>
    <row r="822" spans="3:10">
      <c r="C822" s="30"/>
      <c r="D822" s="68"/>
      <c r="E822" s="68"/>
      <c r="F822" s="1"/>
      <c r="J822" s="1"/>
    </row>
    <row r="823" spans="3:10">
      <c r="C823" s="30"/>
      <c r="D823" s="68"/>
      <c r="E823" s="68"/>
      <c r="F823" s="1"/>
      <c r="J823" s="1"/>
    </row>
    <row r="824" spans="3:10">
      <c r="C824" s="30"/>
      <c r="D824" s="68"/>
      <c r="E824" s="68"/>
      <c r="F824" s="1"/>
      <c r="J824" s="1"/>
    </row>
    <row r="825" spans="3:10">
      <c r="C825" s="30"/>
      <c r="D825" s="68"/>
      <c r="E825" s="68"/>
      <c r="F825" s="1"/>
      <c r="J825" s="1"/>
    </row>
    <row r="826" spans="3:10">
      <c r="C826" s="30"/>
      <c r="D826" s="68"/>
      <c r="E826" s="68"/>
      <c r="F826" s="1"/>
      <c r="J826" s="1"/>
    </row>
    <row r="827" spans="3:10">
      <c r="C827" s="30"/>
      <c r="D827" s="68"/>
      <c r="E827" s="68"/>
      <c r="F827" s="1"/>
      <c r="J827" s="1"/>
    </row>
    <row r="828" spans="3:10">
      <c r="C828" s="30"/>
      <c r="D828" s="68"/>
      <c r="E828" s="68"/>
      <c r="F828" s="1"/>
      <c r="J828" s="1"/>
    </row>
    <row r="829" spans="3:10">
      <c r="C829" s="30"/>
      <c r="D829" s="68"/>
      <c r="E829" s="68"/>
      <c r="F829" s="1"/>
      <c r="J829" s="1"/>
    </row>
    <row r="830" spans="3:10">
      <c r="C830" s="30"/>
      <c r="D830" s="68"/>
      <c r="E830" s="68"/>
      <c r="F830" s="1"/>
      <c r="J830" s="1"/>
    </row>
    <row r="831" spans="3:10">
      <c r="C831" s="1"/>
      <c r="D831" s="68"/>
      <c r="E831" s="68"/>
      <c r="F831" s="1"/>
      <c r="J831" s="1"/>
    </row>
    <row r="832" spans="3:10">
      <c r="C832" s="1"/>
      <c r="D832" s="68"/>
      <c r="E832" s="68"/>
      <c r="F832" s="1"/>
      <c r="J832" s="1"/>
    </row>
    <row r="833" spans="3:10">
      <c r="C833" s="1"/>
      <c r="D833" s="68"/>
      <c r="E833" s="68"/>
      <c r="F833" s="1"/>
      <c r="J833" s="1"/>
    </row>
    <row r="834" spans="3:10">
      <c r="C834" s="1"/>
      <c r="D834" s="68"/>
      <c r="E834" s="68"/>
      <c r="F834" s="1"/>
      <c r="J834" s="1"/>
    </row>
    <row r="835" spans="3:10">
      <c r="C835" s="1"/>
      <c r="D835" s="68"/>
      <c r="E835" s="68"/>
      <c r="F835" s="1"/>
      <c r="J835" s="1"/>
    </row>
    <row r="836" spans="3:10" ht="42" customHeight="1">
      <c r="C836" s="1"/>
      <c r="D836" s="68"/>
      <c r="E836" s="68"/>
      <c r="F836" s="1"/>
      <c r="J836" s="1"/>
    </row>
    <row r="837" spans="3:10">
      <c r="C837" s="1"/>
      <c r="D837" s="68"/>
      <c r="E837" s="68"/>
      <c r="F837" s="1"/>
      <c r="J837" s="1"/>
    </row>
    <row r="838" spans="3:10">
      <c r="C838" s="1"/>
      <c r="D838" s="68"/>
      <c r="E838" s="68"/>
      <c r="F838" s="1"/>
      <c r="J838" s="1"/>
    </row>
    <row r="839" spans="3:10">
      <c r="C839" s="1"/>
      <c r="D839" s="68"/>
      <c r="E839" s="68"/>
      <c r="F839" s="1"/>
      <c r="J839" s="1"/>
    </row>
    <row r="840" spans="3:10">
      <c r="C840" s="1"/>
      <c r="D840" s="68"/>
      <c r="E840" s="68"/>
      <c r="F840" s="1"/>
      <c r="J840" s="1"/>
    </row>
    <row r="841" spans="3:10">
      <c r="C841" s="1"/>
      <c r="D841" s="68"/>
      <c r="E841" s="68"/>
      <c r="F841" s="1"/>
      <c r="J841" s="1"/>
    </row>
    <row r="842" spans="3:10">
      <c r="C842" s="30"/>
      <c r="D842" s="68"/>
      <c r="E842" s="68"/>
      <c r="F842" s="1"/>
      <c r="J842" s="1"/>
    </row>
    <row r="843" spans="3:10">
      <c r="C843" s="30"/>
      <c r="D843" s="68"/>
      <c r="E843" s="68"/>
      <c r="F843" s="1"/>
      <c r="J843" s="1"/>
    </row>
    <row r="844" spans="3:10" ht="14.25" customHeight="1">
      <c r="C844" s="30"/>
      <c r="D844" s="68"/>
      <c r="E844" s="68"/>
      <c r="F844" s="1"/>
      <c r="J844" s="1"/>
    </row>
    <row r="845" spans="3:10" ht="12.75" customHeight="1">
      <c r="C845" s="30"/>
      <c r="D845" s="68"/>
      <c r="E845" s="68"/>
      <c r="F845" s="1"/>
      <c r="J845" s="1"/>
    </row>
    <row r="846" spans="3:10" ht="15" customHeight="1">
      <c r="C846" s="30"/>
      <c r="D846" s="68"/>
      <c r="E846" s="68"/>
      <c r="F846" s="1"/>
      <c r="J846" s="1"/>
    </row>
    <row r="847" spans="3:10">
      <c r="C847" s="30"/>
      <c r="D847" s="68"/>
      <c r="E847" s="68"/>
      <c r="F847" s="1"/>
      <c r="J847" s="1"/>
    </row>
    <row r="848" spans="3:10">
      <c r="C848" s="30"/>
      <c r="D848" s="68"/>
      <c r="E848" s="68"/>
      <c r="F848" s="1"/>
      <c r="J848" s="1"/>
    </row>
    <row r="849" spans="3:10">
      <c r="C849" s="30"/>
      <c r="D849" s="68"/>
      <c r="E849" s="68"/>
      <c r="F849" s="1"/>
      <c r="J849" s="1"/>
    </row>
    <row r="850" spans="3:10">
      <c r="C850" s="30"/>
      <c r="D850" s="68"/>
      <c r="E850" s="68"/>
      <c r="F850" s="1"/>
      <c r="J850" s="1"/>
    </row>
    <row r="851" spans="3:10" ht="15" customHeight="1">
      <c r="C851" s="30"/>
      <c r="D851" s="68"/>
      <c r="E851" s="68"/>
      <c r="F851" s="1"/>
      <c r="J851" s="1"/>
    </row>
    <row r="852" spans="3:10" ht="213.75" customHeight="1">
      <c r="C852" s="30"/>
      <c r="D852" s="68"/>
      <c r="E852" s="68"/>
      <c r="F852" s="1"/>
      <c r="J852" s="1"/>
    </row>
    <row r="853" spans="3:10">
      <c r="C853" s="30"/>
      <c r="D853" s="68"/>
      <c r="E853" s="68"/>
      <c r="F853" s="1"/>
      <c r="J853" s="1"/>
    </row>
    <row r="854" spans="3:10">
      <c r="C854" s="30"/>
      <c r="D854" s="68"/>
      <c r="E854" s="68"/>
      <c r="F854" s="1"/>
      <c r="J854" s="1"/>
    </row>
    <row r="855" spans="3:10">
      <c r="C855" s="30"/>
      <c r="D855" s="68"/>
      <c r="E855" s="68"/>
      <c r="F855" s="1"/>
      <c r="J855" s="1"/>
    </row>
    <row r="856" spans="3:10">
      <c r="C856" s="30"/>
      <c r="D856" s="68"/>
      <c r="E856" s="68"/>
      <c r="F856" s="1"/>
      <c r="J856" s="1"/>
    </row>
    <row r="857" spans="3:10">
      <c r="C857" s="30"/>
      <c r="D857" s="68"/>
      <c r="E857" s="68"/>
      <c r="F857" s="1"/>
      <c r="J857" s="1"/>
    </row>
    <row r="858" spans="3:10">
      <c r="C858" s="30"/>
      <c r="D858" s="68"/>
      <c r="E858" s="68"/>
      <c r="F858" s="1"/>
      <c r="J858" s="1"/>
    </row>
    <row r="859" spans="3:10">
      <c r="C859" s="30"/>
      <c r="D859" s="68"/>
      <c r="E859" s="68"/>
      <c r="F859" s="1"/>
      <c r="J859" s="1"/>
    </row>
    <row r="860" spans="3:10">
      <c r="C860" s="30"/>
      <c r="D860" s="68"/>
      <c r="E860" s="68"/>
      <c r="F860" s="1"/>
      <c r="J860" s="1"/>
    </row>
    <row r="861" spans="3:10">
      <c r="C861" s="30"/>
      <c r="D861" s="68"/>
      <c r="E861" s="68"/>
      <c r="F861" s="1"/>
      <c r="J861" s="1"/>
    </row>
    <row r="862" spans="3:10">
      <c r="C862" s="30"/>
      <c r="D862" s="68"/>
      <c r="E862" s="68"/>
      <c r="F862" s="1"/>
      <c r="J862" s="1"/>
    </row>
    <row r="863" spans="3:10" ht="27" customHeight="1">
      <c r="C863" s="30"/>
      <c r="D863" s="68"/>
      <c r="E863" s="68"/>
      <c r="F863" s="1"/>
      <c r="J863" s="1"/>
    </row>
    <row r="864" spans="3:10">
      <c r="C864" s="30"/>
      <c r="D864" s="68"/>
      <c r="E864" s="68"/>
      <c r="F864" s="1"/>
      <c r="J864" s="1"/>
    </row>
    <row r="865" spans="3:10">
      <c r="C865" s="30"/>
      <c r="D865" s="68"/>
      <c r="E865" s="68"/>
      <c r="F865" s="1"/>
      <c r="J865" s="1"/>
    </row>
    <row r="866" spans="3:10">
      <c r="C866" s="30"/>
      <c r="D866" s="68"/>
      <c r="E866" s="68"/>
      <c r="F866" s="1"/>
      <c r="J866" s="1"/>
    </row>
    <row r="867" spans="3:10">
      <c r="C867" s="30"/>
      <c r="D867" s="68"/>
      <c r="E867" s="68"/>
      <c r="F867" s="1"/>
      <c r="J867" s="1"/>
    </row>
    <row r="868" spans="3:10">
      <c r="C868" s="30"/>
      <c r="D868" s="68"/>
      <c r="E868" s="68"/>
      <c r="F868" s="1"/>
      <c r="J868" s="1"/>
    </row>
    <row r="869" spans="3:10">
      <c r="C869" s="30"/>
      <c r="D869" s="68"/>
      <c r="E869" s="68"/>
      <c r="F869" s="1"/>
      <c r="J869" s="1"/>
    </row>
    <row r="870" spans="3:10">
      <c r="C870" s="30"/>
      <c r="D870" s="68"/>
      <c r="E870" s="68"/>
      <c r="F870" s="1"/>
      <c r="J870" s="1"/>
    </row>
    <row r="871" spans="3:10">
      <c r="C871" s="30"/>
      <c r="D871" s="68"/>
      <c r="E871" s="68"/>
      <c r="F871" s="1"/>
      <c r="J871" s="1"/>
    </row>
    <row r="872" spans="3:10">
      <c r="C872" s="30"/>
      <c r="D872" s="68"/>
      <c r="E872" s="68"/>
      <c r="F872" s="1"/>
      <c r="J872" s="1"/>
    </row>
    <row r="873" spans="3:10">
      <c r="C873" s="30"/>
      <c r="D873" s="68"/>
      <c r="E873" s="68"/>
      <c r="F873" s="1"/>
      <c r="J873" s="1"/>
    </row>
    <row r="874" spans="3:10">
      <c r="C874" s="30"/>
      <c r="D874" s="68"/>
      <c r="E874" s="68"/>
      <c r="F874" s="1"/>
      <c r="J874" s="1"/>
    </row>
    <row r="875" spans="3:10">
      <c r="C875" s="30"/>
      <c r="D875" s="68"/>
      <c r="E875" s="68"/>
      <c r="F875" s="1"/>
      <c r="J875" s="1"/>
    </row>
    <row r="876" spans="3:10">
      <c r="C876" s="30"/>
      <c r="D876" s="68"/>
      <c r="E876" s="68"/>
      <c r="F876" s="1"/>
      <c r="J876" s="1"/>
    </row>
    <row r="877" spans="3:10">
      <c r="C877" s="30"/>
      <c r="D877" s="68"/>
      <c r="E877" s="68"/>
      <c r="F877" s="1"/>
      <c r="J877" s="1"/>
    </row>
    <row r="878" spans="3:10">
      <c r="C878" s="30"/>
      <c r="D878" s="68"/>
      <c r="E878" s="68"/>
      <c r="F878" s="1"/>
      <c r="J878" s="1"/>
    </row>
    <row r="879" spans="3:10">
      <c r="C879" s="30"/>
      <c r="D879" s="68"/>
      <c r="E879" s="68"/>
      <c r="F879" s="1"/>
      <c r="J879" s="1"/>
    </row>
    <row r="880" spans="3:10">
      <c r="C880" s="30"/>
      <c r="D880" s="68"/>
      <c r="E880" s="68"/>
      <c r="F880" s="1"/>
      <c r="J880" s="1"/>
    </row>
    <row r="881" spans="3:10">
      <c r="C881" s="30"/>
      <c r="D881" s="68"/>
      <c r="E881" s="68"/>
      <c r="F881" s="1"/>
      <c r="J881" s="1"/>
    </row>
    <row r="882" spans="3:10">
      <c r="C882" s="30"/>
      <c r="D882" s="68"/>
      <c r="E882" s="68"/>
      <c r="F882" s="1"/>
      <c r="J882" s="1"/>
    </row>
    <row r="883" spans="3:10">
      <c r="C883" s="30"/>
      <c r="D883" s="68"/>
      <c r="E883" s="68"/>
      <c r="F883" s="1"/>
      <c r="J883" s="1"/>
    </row>
    <row r="884" spans="3:10">
      <c r="C884" s="30"/>
      <c r="D884" s="68"/>
      <c r="E884" s="68"/>
      <c r="F884" s="1"/>
      <c r="J884" s="1"/>
    </row>
    <row r="885" spans="3:10">
      <c r="C885" s="30"/>
      <c r="D885" s="68"/>
      <c r="E885" s="68"/>
      <c r="F885" s="1"/>
      <c r="J885" s="1"/>
    </row>
    <row r="886" spans="3:10">
      <c r="C886" s="30"/>
      <c r="D886" s="68"/>
      <c r="E886" s="68"/>
      <c r="F886" s="1"/>
      <c r="J886" s="1"/>
    </row>
    <row r="887" spans="3:10">
      <c r="C887" s="30"/>
      <c r="D887" s="68"/>
      <c r="E887" s="68"/>
      <c r="F887" s="1"/>
      <c r="J887" s="1"/>
    </row>
    <row r="888" spans="3:10">
      <c r="C888" s="30"/>
      <c r="D888" s="68"/>
      <c r="E888" s="68"/>
      <c r="F888" s="1"/>
      <c r="J888" s="1"/>
    </row>
    <row r="889" spans="3:10">
      <c r="C889" s="30"/>
      <c r="D889" s="68"/>
      <c r="E889" s="68"/>
      <c r="F889" s="1"/>
      <c r="J889" s="1"/>
    </row>
    <row r="890" spans="3:10">
      <c r="C890" s="30"/>
      <c r="D890" s="68"/>
      <c r="E890" s="68"/>
      <c r="F890" s="1"/>
      <c r="J890" s="1"/>
    </row>
    <row r="891" spans="3:10">
      <c r="C891" s="30"/>
      <c r="D891" s="68"/>
      <c r="E891" s="68"/>
      <c r="F891" s="1"/>
      <c r="J891" s="1"/>
    </row>
    <row r="892" spans="3:10">
      <c r="C892" s="30"/>
      <c r="D892" s="68"/>
      <c r="E892" s="68"/>
      <c r="F892" s="1"/>
      <c r="J892" s="1"/>
    </row>
    <row r="893" spans="3:10">
      <c r="C893" s="30"/>
      <c r="D893" s="68"/>
      <c r="E893" s="68"/>
      <c r="F893" s="1"/>
      <c r="J893" s="1"/>
    </row>
    <row r="894" spans="3:10">
      <c r="C894" s="30"/>
      <c r="D894" s="68"/>
      <c r="E894" s="68"/>
      <c r="F894" s="1"/>
      <c r="J894" s="1"/>
    </row>
    <row r="895" spans="3:10">
      <c r="C895" s="30"/>
      <c r="D895" s="68"/>
      <c r="E895" s="68"/>
      <c r="F895" s="1"/>
      <c r="J895" s="1"/>
    </row>
    <row r="896" spans="3:10">
      <c r="C896" s="30"/>
      <c r="D896" s="68"/>
      <c r="E896" s="68"/>
      <c r="F896" s="1"/>
      <c r="J896" s="1"/>
    </row>
    <row r="897" spans="3:10">
      <c r="C897" s="30"/>
      <c r="D897" s="68"/>
      <c r="E897" s="68"/>
      <c r="F897" s="1"/>
      <c r="J897" s="1"/>
    </row>
    <row r="898" spans="3:10">
      <c r="C898" s="30"/>
      <c r="D898" s="68"/>
      <c r="E898" s="68"/>
      <c r="F898" s="1"/>
      <c r="J898" s="1"/>
    </row>
    <row r="899" spans="3:10">
      <c r="C899" s="30"/>
      <c r="D899" s="68"/>
      <c r="E899" s="68"/>
      <c r="F899" s="1"/>
      <c r="J899" s="1"/>
    </row>
    <row r="900" spans="3:10">
      <c r="C900" s="30"/>
      <c r="D900" s="68"/>
      <c r="E900" s="68"/>
      <c r="F900" s="1"/>
      <c r="J900" s="1"/>
    </row>
    <row r="901" spans="3:10">
      <c r="C901" s="30"/>
      <c r="D901" s="68"/>
      <c r="E901" s="68"/>
      <c r="F901" s="1"/>
      <c r="J901" s="1"/>
    </row>
    <row r="902" spans="3:10">
      <c r="C902" s="30"/>
      <c r="D902" s="68"/>
      <c r="E902" s="68"/>
      <c r="F902" s="1"/>
      <c r="J902" s="1"/>
    </row>
    <row r="903" spans="3:10" ht="78" customHeight="1">
      <c r="C903" s="30"/>
      <c r="D903" s="68"/>
      <c r="E903" s="68"/>
      <c r="F903" s="1"/>
      <c r="J903" s="1"/>
    </row>
    <row r="904" spans="3:10">
      <c r="C904" s="30"/>
      <c r="D904" s="68"/>
      <c r="E904" s="68"/>
      <c r="F904" s="1"/>
      <c r="J904" s="1"/>
    </row>
    <row r="905" spans="3:10">
      <c r="C905" s="30"/>
      <c r="D905" s="68"/>
      <c r="E905" s="68"/>
      <c r="F905" s="1"/>
      <c r="J905" s="1"/>
    </row>
    <row r="906" spans="3:10">
      <c r="C906" s="30"/>
      <c r="D906" s="68"/>
      <c r="E906" s="68"/>
      <c r="F906" s="1"/>
      <c r="J906" s="1"/>
    </row>
    <row r="907" spans="3:10">
      <c r="C907" s="30"/>
      <c r="D907" s="68"/>
      <c r="E907" s="68"/>
      <c r="F907" s="1"/>
      <c r="J907" s="1"/>
    </row>
    <row r="908" spans="3:10">
      <c r="C908" s="30"/>
      <c r="D908" s="68"/>
      <c r="E908" s="68"/>
      <c r="F908" s="1"/>
      <c r="J908" s="1"/>
    </row>
    <row r="909" spans="3:10">
      <c r="C909" s="30"/>
      <c r="D909" s="68"/>
      <c r="E909" s="68"/>
      <c r="F909" s="1"/>
      <c r="J909" s="1"/>
    </row>
    <row r="910" spans="3:10">
      <c r="C910" s="30"/>
      <c r="D910" s="68"/>
      <c r="E910" s="68"/>
      <c r="F910" s="1"/>
      <c r="J910" s="1"/>
    </row>
    <row r="911" spans="3:10">
      <c r="C911" s="30"/>
      <c r="D911" s="68"/>
      <c r="E911" s="68"/>
      <c r="F911" s="1"/>
      <c r="J911" s="1"/>
    </row>
    <row r="912" spans="3:10">
      <c r="C912" s="30"/>
      <c r="D912" s="68"/>
      <c r="E912" s="68"/>
      <c r="F912" s="1"/>
      <c r="J912" s="1"/>
    </row>
    <row r="913" spans="3:10">
      <c r="C913" s="30"/>
      <c r="D913" s="68"/>
      <c r="E913" s="68"/>
      <c r="F913" s="1"/>
      <c r="J913" s="1"/>
    </row>
    <row r="914" spans="3:10">
      <c r="C914" s="30"/>
      <c r="D914" s="68"/>
      <c r="E914" s="68"/>
      <c r="F914" s="1"/>
      <c r="J914" s="1"/>
    </row>
    <row r="915" spans="3:10">
      <c r="C915" s="30"/>
      <c r="D915" s="68"/>
      <c r="E915" s="68"/>
      <c r="F915" s="1"/>
      <c r="J915" s="1"/>
    </row>
    <row r="916" spans="3:10">
      <c r="C916" s="30"/>
      <c r="D916" s="68"/>
      <c r="E916" s="68"/>
      <c r="F916" s="1"/>
      <c r="J916" s="1"/>
    </row>
    <row r="917" spans="3:10">
      <c r="C917" s="30"/>
      <c r="D917" s="68"/>
      <c r="E917" s="68"/>
      <c r="F917" s="1"/>
      <c r="J917" s="1"/>
    </row>
    <row r="918" spans="3:10">
      <c r="C918" s="30"/>
      <c r="D918" s="68"/>
      <c r="E918" s="68"/>
      <c r="F918" s="1"/>
      <c r="J918" s="1"/>
    </row>
    <row r="919" spans="3:10">
      <c r="C919" s="30"/>
      <c r="D919" s="68"/>
      <c r="E919" s="68"/>
      <c r="F919" s="1"/>
      <c r="J919" s="1"/>
    </row>
    <row r="920" spans="3:10">
      <c r="C920" s="30"/>
      <c r="D920" s="68"/>
      <c r="E920" s="68"/>
      <c r="F920" s="1"/>
      <c r="J920" s="1"/>
    </row>
    <row r="921" spans="3:10">
      <c r="C921" s="30"/>
      <c r="D921" s="68"/>
      <c r="E921" s="68"/>
      <c r="F921" s="1"/>
      <c r="J921" s="1"/>
    </row>
    <row r="922" spans="3:10">
      <c r="C922" s="30"/>
      <c r="D922" s="68"/>
      <c r="E922" s="68"/>
      <c r="F922" s="1"/>
      <c r="J922" s="1"/>
    </row>
    <row r="923" spans="3:10">
      <c r="C923" s="30"/>
      <c r="D923" s="68"/>
      <c r="E923" s="68"/>
      <c r="F923" s="1"/>
      <c r="J923" s="1"/>
    </row>
    <row r="924" spans="3:10">
      <c r="C924" s="30"/>
      <c r="D924" s="68"/>
      <c r="E924" s="68"/>
      <c r="F924" s="1"/>
      <c r="J924" s="1"/>
    </row>
    <row r="925" spans="3:10">
      <c r="C925" s="30"/>
      <c r="D925" s="68"/>
      <c r="E925" s="68"/>
      <c r="F925" s="1"/>
      <c r="J925" s="1"/>
    </row>
    <row r="926" spans="3:10">
      <c r="C926" s="30"/>
      <c r="D926" s="68"/>
      <c r="E926" s="68"/>
      <c r="F926" s="1"/>
      <c r="J926" s="1"/>
    </row>
    <row r="927" spans="3:10">
      <c r="C927" s="30"/>
      <c r="D927" s="68"/>
      <c r="E927" s="68"/>
      <c r="F927" s="1"/>
      <c r="J927" s="1"/>
    </row>
    <row r="928" spans="3:10">
      <c r="C928" s="30"/>
      <c r="D928" s="68"/>
      <c r="E928" s="68"/>
      <c r="F928" s="1"/>
    </row>
    <row r="929" spans="3:6">
      <c r="C929" s="30"/>
      <c r="D929" s="68"/>
      <c r="E929" s="68"/>
      <c r="F929" s="1"/>
    </row>
    <row r="930" spans="3:6">
      <c r="C930" s="30"/>
      <c r="D930" s="68"/>
      <c r="E930" s="68"/>
      <c r="F930" s="1"/>
    </row>
    <row r="931" spans="3:6">
      <c r="C931" s="30"/>
      <c r="D931" s="68"/>
      <c r="E931" s="68"/>
      <c r="F931" s="1"/>
    </row>
    <row r="932" spans="3:6">
      <c r="C932" s="30"/>
      <c r="D932" s="68"/>
      <c r="E932" s="68"/>
      <c r="F932" s="1"/>
    </row>
    <row r="933" spans="3:6">
      <c r="C933" s="30"/>
      <c r="D933" s="68"/>
      <c r="E933" s="68"/>
      <c r="F933" s="1"/>
    </row>
    <row r="934" spans="3:6">
      <c r="C934" s="30"/>
      <c r="D934" s="68"/>
      <c r="E934" s="68"/>
      <c r="F934" s="1"/>
    </row>
    <row r="935" spans="3:6">
      <c r="C935" s="30"/>
      <c r="D935" s="68"/>
      <c r="E935" s="68"/>
      <c r="F935" s="1"/>
    </row>
    <row r="936" spans="3:6">
      <c r="C936" s="30"/>
      <c r="D936" s="68"/>
      <c r="E936" s="68"/>
      <c r="F936" s="1"/>
    </row>
    <row r="937" spans="3:6">
      <c r="C937" s="30"/>
      <c r="D937" s="68"/>
      <c r="E937" s="68"/>
      <c r="F937" s="1"/>
    </row>
    <row r="938" spans="3:6">
      <c r="C938" s="30"/>
      <c r="D938" s="68"/>
      <c r="E938" s="68"/>
      <c r="F938" s="1"/>
    </row>
    <row r="939" spans="3:6">
      <c r="C939" s="30"/>
      <c r="D939" s="68"/>
      <c r="E939" s="68"/>
      <c r="F939" s="1"/>
    </row>
    <row r="940" spans="3:6">
      <c r="C940" s="30"/>
      <c r="D940" s="68"/>
      <c r="E940" s="68"/>
      <c r="F940" s="1"/>
    </row>
    <row r="941" spans="3:6">
      <c r="C941" s="30"/>
      <c r="D941" s="68"/>
      <c r="E941" s="68"/>
      <c r="F941" s="1"/>
    </row>
    <row r="942" spans="3:6">
      <c r="C942" s="30"/>
      <c r="D942" s="68"/>
      <c r="E942" s="68"/>
      <c r="F942" s="1"/>
    </row>
    <row r="943" spans="3:6">
      <c r="C943" s="30"/>
      <c r="D943" s="68"/>
      <c r="E943" s="68"/>
      <c r="F943" s="1"/>
    </row>
    <row r="944" spans="3:6">
      <c r="C944" s="30"/>
      <c r="D944" s="68"/>
      <c r="E944" s="68"/>
      <c r="F944" s="1"/>
    </row>
    <row r="945" spans="3:7">
      <c r="C945" s="30"/>
      <c r="D945" s="68"/>
      <c r="E945" s="68"/>
      <c r="F945" s="1"/>
    </row>
    <row r="946" spans="3:7">
      <c r="C946" s="139"/>
      <c r="D946" s="68"/>
      <c r="E946" s="414"/>
      <c r="F946" s="32"/>
      <c r="G946" s="32"/>
    </row>
  </sheetData>
  <sheetProtection password="EBEA" sheet="1" objects="1" scenarios="1" selectLockedCells="1"/>
  <mergeCells count="9">
    <mergeCell ref="G2:G3"/>
    <mergeCell ref="A2:B3"/>
    <mergeCell ref="C2:C3"/>
    <mergeCell ref="D2:F2"/>
    <mergeCell ref="A51:A52"/>
    <mergeCell ref="D51:D52"/>
    <mergeCell ref="E51:E52"/>
    <mergeCell ref="F51:F52"/>
    <mergeCell ref="G51:G52"/>
  </mergeCells>
  <phoneticPr fontId="0" type="noConversion"/>
  <pageMargins left="0.94488188976377963" right="0.23622047244094491" top="0.39370078740157483" bottom="0.39370078740157483" header="0.51181102362204722" footer="0.51181102362204722"/>
  <pageSetup paperSize="9" scale="77" firstPageNumber="12" orientation="portrait" useFirstPageNumber="1" verticalDpi="300" r:id="rId1"/>
  <headerFooter alignWithMargins="0"/>
  <rowBreaks count="4" manualBreakCount="4">
    <brk id="34" max="6" man="1"/>
    <brk id="40" max="6" man="1"/>
    <brk id="88" max="6" man="1"/>
    <brk id="141" max="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70"/>
  <sheetViews>
    <sheetView workbookViewId="0">
      <selection activeCell="F9" sqref="F9"/>
    </sheetView>
  </sheetViews>
  <sheetFormatPr defaultColWidth="9.28515625" defaultRowHeight="12.75"/>
  <cols>
    <col min="1" max="1" width="7" style="1" customWidth="1"/>
    <col min="2" max="2" width="3.28515625" style="1" customWidth="1"/>
    <col min="3" max="3" width="43.85546875" style="29" customWidth="1"/>
    <col min="4" max="4" width="6.42578125" style="210" customWidth="1"/>
    <col min="5" max="5" width="9.140625" style="217" customWidth="1"/>
    <col min="6" max="6" width="12.5703125" style="30" customWidth="1"/>
    <col min="7" max="7" width="12.28515625" style="1" customWidth="1"/>
    <col min="8" max="9" width="9.28515625" style="1"/>
    <col min="10" max="10" width="9.5703125" style="30" customWidth="1"/>
    <col min="11" max="16384" width="9.28515625" style="1"/>
  </cols>
  <sheetData>
    <row r="1" spans="1:11" ht="14.25" customHeight="1" thickBot="1">
      <c r="A1" s="53"/>
      <c r="D1" s="33"/>
      <c r="E1" s="33"/>
      <c r="F1" s="1"/>
      <c r="H1" s="33"/>
      <c r="I1" s="33"/>
      <c r="J1" s="32"/>
    </row>
    <row r="2" spans="1:11" ht="16.5" customHeight="1">
      <c r="A2" s="1021" t="s">
        <v>656</v>
      </c>
      <c r="B2" s="1022"/>
      <c r="C2" s="1025" t="s">
        <v>680</v>
      </c>
      <c r="D2" s="1027" t="s">
        <v>571</v>
      </c>
      <c r="E2" s="1027"/>
      <c r="F2" s="1028"/>
      <c r="G2" s="1019" t="s">
        <v>660</v>
      </c>
      <c r="H2" s="33"/>
      <c r="I2" s="33"/>
      <c r="J2" s="32"/>
    </row>
    <row r="3" spans="1:11" ht="22.5" customHeight="1" thickBot="1">
      <c r="A3" s="1023"/>
      <c r="B3" s="1024"/>
      <c r="C3" s="1026"/>
      <c r="D3" s="98" t="s">
        <v>657</v>
      </c>
      <c r="E3" s="98" t="s">
        <v>658</v>
      </c>
      <c r="F3" s="101" t="s">
        <v>659</v>
      </c>
      <c r="G3" s="1020"/>
      <c r="H3" s="33"/>
      <c r="I3" s="33"/>
      <c r="J3" s="32"/>
    </row>
    <row r="4" spans="1:11" ht="12.75" customHeight="1">
      <c r="A4" s="55"/>
      <c r="B4" s="54"/>
      <c r="C4" s="54"/>
      <c r="D4" s="33"/>
      <c r="E4" s="67"/>
      <c r="F4" s="23"/>
      <c r="G4" s="32"/>
      <c r="H4" s="33"/>
      <c r="I4" s="33"/>
      <c r="J4" s="32"/>
    </row>
    <row r="5" spans="1:11" ht="12.75" customHeight="1">
      <c r="A5" s="44"/>
      <c r="B5" s="39"/>
      <c r="D5" s="206"/>
      <c r="E5" s="215"/>
      <c r="F5" s="32"/>
      <c r="G5" s="32"/>
      <c r="H5" s="33"/>
      <c r="I5" s="33"/>
      <c r="J5" s="32"/>
    </row>
    <row r="6" spans="1:11" ht="15" customHeight="1">
      <c r="A6" s="271" t="s">
        <v>95</v>
      </c>
      <c r="B6" s="272"/>
      <c r="C6" s="270" t="s">
        <v>96</v>
      </c>
      <c r="D6" s="284"/>
      <c r="E6" s="285"/>
      <c r="F6" s="286"/>
      <c r="G6" s="287"/>
      <c r="H6" s="33"/>
      <c r="I6" s="33"/>
      <c r="J6" s="32"/>
    </row>
    <row r="7" spans="1:11" ht="16.5" customHeight="1">
      <c r="A7" s="34"/>
      <c r="B7" s="35"/>
      <c r="C7" s="140"/>
      <c r="D7" s="207"/>
      <c r="E7" s="215"/>
      <c r="F7" s="142"/>
      <c r="G7" s="42"/>
      <c r="J7" s="32"/>
    </row>
    <row r="8" spans="1:11" ht="66" customHeight="1">
      <c r="A8" s="362" t="s">
        <v>97</v>
      </c>
      <c r="B8" s="103"/>
      <c r="C8" s="45" t="s">
        <v>99</v>
      </c>
      <c r="D8" s="365"/>
      <c r="E8" s="365"/>
      <c r="F8" s="18"/>
      <c r="G8" s="18"/>
      <c r="J8" s="1"/>
      <c r="K8" s="30"/>
    </row>
    <row r="9" spans="1:11" ht="14.25" customHeight="1">
      <c r="A9" s="362"/>
      <c r="B9" s="359"/>
      <c r="C9" s="45" t="s">
        <v>15</v>
      </c>
      <c r="D9" s="366" t="s">
        <v>260</v>
      </c>
      <c r="E9" s="366">
        <v>3</v>
      </c>
      <c r="F9" s="982">
        <v>0</v>
      </c>
      <c r="G9" s="18">
        <f>+E9*F9</f>
        <v>0</v>
      </c>
      <c r="H9" s="46"/>
      <c r="I9" s="20"/>
      <c r="J9" s="32"/>
    </row>
    <row r="10" spans="1:11" ht="13.5" customHeight="1">
      <c r="A10" s="362"/>
      <c r="B10" s="359"/>
      <c r="C10" s="364"/>
      <c r="D10" s="365"/>
      <c r="E10" s="365"/>
      <c r="F10" s="18"/>
      <c r="G10" s="18"/>
      <c r="H10" s="46"/>
      <c r="I10" s="20"/>
      <c r="J10" s="32"/>
    </row>
    <row r="11" spans="1:11" ht="51.75" customHeight="1">
      <c r="A11" s="362" t="s">
        <v>107</v>
      </c>
      <c r="B11" s="359"/>
      <c r="C11" s="45" t="s">
        <v>100</v>
      </c>
      <c r="D11" s="365"/>
      <c r="E11" s="365"/>
      <c r="F11" s="18"/>
      <c r="G11" s="18"/>
      <c r="H11" s="46"/>
      <c r="I11" s="20"/>
      <c r="J11" s="32"/>
    </row>
    <row r="12" spans="1:11" ht="12.75" customHeight="1">
      <c r="A12" s="362"/>
      <c r="B12" s="359"/>
      <c r="C12" s="45" t="s">
        <v>15</v>
      </c>
      <c r="D12" s="366" t="s">
        <v>260</v>
      </c>
      <c r="E12" s="365">
        <v>3</v>
      </c>
      <c r="F12" s="982">
        <v>0</v>
      </c>
      <c r="G12" s="18">
        <f>+E12*F12</f>
        <v>0</v>
      </c>
      <c r="H12" s="46"/>
      <c r="I12" s="20"/>
      <c r="J12" s="32"/>
    </row>
    <row r="13" spans="1:11" ht="12" customHeight="1">
      <c r="A13" s="362"/>
      <c r="B13" s="359"/>
      <c r="C13" s="364"/>
      <c r="D13" s="365"/>
      <c r="E13" s="365"/>
      <c r="F13" s="18"/>
      <c r="G13" s="18"/>
      <c r="H13" s="46"/>
      <c r="I13" s="20"/>
      <c r="J13" s="32"/>
    </row>
    <row r="14" spans="1:11" ht="45" customHeight="1">
      <c r="A14" s="362" t="s">
        <v>108</v>
      </c>
      <c r="B14" s="359"/>
      <c r="C14" s="45" t="s">
        <v>101</v>
      </c>
      <c r="D14" s="365"/>
      <c r="E14" s="365"/>
      <c r="F14" s="18"/>
      <c r="G14" s="18"/>
      <c r="H14" s="46"/>
      <c r="I14" s="20"/>
      <c r="J14" s="32"/>
    </row>
    <row r="15" spans="1:11" ht="14.25" customHeight="1">
      <c r="A15" s="362"/>
      <c r="B15" s="359"/>
      <c r="C15" s="45" t="s">
        <v>15</v>
      </c>
      <c r="D15" s="366" t="s">
        <v>260</v>
      </c>
      <c r="E15" s="366">
        <v>11</v>
      </c>
      <c r="F15" s="982">
        <v>0</v>
      </c>
      <c r="G15" s="18">
        <f>+E15*F15</f>
        <v>0</v>
      </c>
      <c r="H15" s="46"/>
      <c r="I15" s="20"/>
      <c r="J15" s="32"/>
    </row>
    <row r="16" spans="1:11" ht="14.25" customHeight="1">
      <c r="A16" s="362"/>
      <c r="B16" s="359"/>
      <c r="C16" s="364"/>
      <c r="D16" s="365"/>
      <c r="E16" s="365"/>
      <c r="F16" s="18"/>
      <c r="G16" s="18"/>
      <c r="H16" s="46"/>
      <c r="I16" s="20"/>
      <c r="J16" s="32"/>
    </row>
    <row r="17" spans="1:10" ht="66" customHeight="1">
      <c r="A17" s="362" t="s">
        <v>109</v>
      </c>
      <c r="B17" s="359"/>
      <c r="C17" s="45" t="s">
        <v>102</v>
      </c>
      <c r="D17" s="365"/>
      <c r="E17" s="365"/>
      <c r="F17" s="18"/>
      <c r="G17" s="18"/>
      <c r="H17" s="46"/>
      <c r="I17" s="20"/>
      <c r="J17" s="32"/>
    </row>
    <row r="18" spans="1:10" ht="12.75" customHeight="1">
      <c r="A18" s="362"/>
      <c r="B18" s="359"/>
      <c r="C18" s="45" t="s">
        <v>15</v>
      </c>
      <c r="D18" s="366" t="s">
        <v>260</v>
      </c>
      <c r="E18" s="366">
        <v>4</v>
      </c>
      <c r="F18" s="982">
        <v>0</v>
      </c>
      <c r="G18" s="18">
        <f>+E18*F18</f>
        <v>0</v>
      </c>
      <c r="H18" s="46"/>
      <c r="I18" s="20"/>
      <c r="J18" s="32"/>
    </row>
    <row r="19" spans="1:10" ht="14.25" customHeight="1">
      <c r="A19" s="362"/>
      <c r="B19" s="359"/>
      <c r="C19" s="364"/>
      <c r="D19" s="365"/>
      <c r="E19" s="365"/>
      <c r="F19" s="18"/>
      <c r="G19" s="18"/>
      <c r="H19" s="46"/>
      <c r="I19" s="20"/>
      <c r="J19" s="32"/>
    </row>
    <row r="20" spans="1:10" ht="54" customHeight="1">
      <c r="A20" s="362" t="s">
        <v>110</v>
      </c>
      <c r="B20" s="359"/>
      <c r="C20" s="45" t="s">
        <v>103</v>
      </c>
      <c r="D20" s="45"/>
      <c r="E20" s="45"/>
      <c r="F20" s="18"/>
      <c r="G20" s="18"/>
      <c r="H20" s="46"/>
      <c r="I20" s="20"/>
      <c r="J20" s="32"/>
    </row>
    <row r="21" spans="1:10" ht="12.75" customHeight="1">
      <c r="A21" s="362"/>
      <c r="B21" s="359"/>
      <c r="C21" s="45"/>
      <c r="D21" s="366" t="s">
        <v>260</v>
      </c>
      <c r="E21" s="366">
        <v>1</v>
      </c>
      <c r="F21" s="982">
        <v>0</v>
      </c>
      <c r="G21" s="18">
        <f>+E21*F21</f>
        <v>0</v>
      </c>
      <c r="H21" s="46"/>
      <c r="I21" s="20"/>
      <c r="J21" s="32"/>
    </row>
    <row r="22" spans="1:10" ht="13.5" customHeight="1">
      <c r="A22" s="362"/>
      <c r="B22" s="360"/>
      <c r="C22" s="364"/>
      <c r="D22" s="365"/>
      <c r="E22" s="365"/>
      <c r="F22" s="18"/>
      <c r="G22" s="18"/>
      <c r="H22" s="46"/>
      <c r="I22" s="20"/>
      <c r="J22" s="32"/>
    </row>
    <row r="23" spans="1:10" ht="39" customHeight="1">
      <c r="A23" s="362" t="s">
        <v>111</v>
      </c>
      <c r="B23" s="360"/>
      <c r="C23" s="45" t="s">
        <v>104</v>
      </c>
      <c r="D23" s="365"/>
      <c r="E23" s="365"/>
      <c r="F23" s="18"/>
      <c r="G23" s="18"/>
      <c r="H23" s="46"/>
      <c r="I23" s="20"/>
      <c r="J23" s="32"/>
    </row>
    <row r="24" spans="1:10" ht="14.25" customHeight="1">
      <c r="A24" s="362"/>
      <c r="B24" s="359"/>
      <c r="C24" s="364"/>
      <c r="D24" s="366" t="s">
        <v>260</v>
      </c>
      <c r="E24" s="366">
        <v>2</v>
      </c>
      <c r="F24" s="982">
        <v>0</v>
      </c>
      <c r="G24" s="18">
        <f>+E24*F24</f>
        <v>0</v>
      </c>
      <c r="H24" s="46"/>
      <c r="I24" s="20"/>
      <c r="J24" s="32"/>
    </row>
    <row r="25" spans="1:10" ht="14.25" customHeight="1">
      <c r="A25" s="362"/>
      <c r="B25" s="359"/>
      <c r="C25" s="364"/>
      <c r="D25" s="365"/>
      <c r="E25" s="365"/>
      <c r="F25" s="18"/>
      <c r="G25" s="18"/>
      <c r="H25" s="46"/>
      <c r="I25" s="20"/>
      <c r="J25" s="32"/>
    </row>
    <row r="26" spans="1:10" ht="38.25" customHeight="1">
      <c r="A26" s="362" t="s">
        <v>112</v>
      </c>
      <c r="B26" s="359"/>
      <c r="C26" s="45" t="s">
        <v>105</v>
      </c>
      <c r="D26" s="365"/>
      <c r="E26" s="365"/>
      <c r="F26" s="18"/>
      <c r="G26" s="18"/>
      <c r="H26" s="46"/>
      <c r="I26" s="20"/>
      <c r="J26" s="32"/>
    </row>
    <row r="27" spans="1:10" ht="14.25" customHeight="1">
      <c r="A27" s="362"/>
      <c r="B27" s="359" t="s">
        <v>251</v>
      </c>
      <c r="C27" s="45" t="s">
        <v>113</v>
      </c>
      <c r="D27" s="366" t="s">
        <v>260</v>
      </c>
      <c r="E27" s="398">
        <v>11</v>
      </c>
      <c r="F27" s="982">
        <v>0</v>
      </c>
      <c r="G27" s="18">
        <f t="shared" ref="G27:G33" si="0">+E27*F27</f>
        <v>0</v>
      </c>
      <c r="H27" s="46"/>
      <c r="I27" s="20"/>
      <c r="J27" s="32"/>
    </row>
    <row r="28" spans="1:10" ht="14.25" customHeight="1">
      <c r="A28" s="362"/>
      <c r="B28" s="359" t="s">
        <v>251</v>
      </c>
      <c r="C28" s="45" t="s">
        <v>114</v>
      </c>
      <c r="D28" s="366" t="s">
        <v>260</v>
      </c>
      <c r="E28" s="398">
        <v>11</v>
      </c>
      <c r="F28" s="982">
        <v>0</v>
      </c>
      <c r="G28" s="18">
        <f t="shared" si="0"/>
        <v>0</v>
      </c>
      <c r="H28" s="46"/>
      <c r="I28" s="20"/>
      <c r="J28" s="32"/>
    </row>
    <row r="29" spans="1:10" ht="15" customHeight="1">
      <c r="A29" s="362"/>
      <c r="B29" s="359" t="s">
        <v>251</v>
      </c>
      <c r="C29" s="45" t="s">
        <v>115</v>
      </c>
      <c r="D29" s="366" t="s">
        <v>260</v>
      </c>
      <c r="E29" s="398">
        <v>4</v>
      </c>
      <c r="F29" s="982">
        <v>0</v>
      </c>
      <c r="G29" s="18">
        <f t="shared" si="0"/>
        <v>0</v>
      </c>
      <c r="H29" s="46"/>
      <c r="I29" s="20"/>
      <c r="J29" s="32"/>
    </row>
    <row r="30" spans="1:10" ht="13.5" customHeight="1">
      <c r="A30" s="362"/>
      <c r="B30" s="359" t="s">
        <v>251</v>
      </c>
      <c r="C30" s="45" t="s">
        <v>116</v>
      </c>
      <c r="D30" s="366" t="s">
        <v>260</v>
      </c>
      <c r="E30" s="398">
        <v>11</v>
      </c>
      <c r="F30" s="982">
        <v>0</v>
      </c>
      <c r="G30" s="18">
        <f t="shared" si="0"/>
        <v>0</v>
      </c>
      <c r="H30" s="46"/>
      <c r="I30" s="20"/>
      <c r="J30" s="32"/>
    </row>
    <row r="31" spans="1:10" ht="12.75" customHeight="1">
      <c r="A31" s="362"/>
      <c r="B31" s="359" t="s">
        <v>251</v>
      </c>
      <c r="C31" s="45" t="s">
        <v>117</v>
      </c>
      <c r="D31" s="366" t="s">
        <v>260</v>
      </c>
      <c r="E31" s="398">
        <v>11</v>
      </c>
      <c r="F31" s="982">
        <v>0</v>
      </c>
      <c r="G31" s="18">
        <f t="shared" si="0"/>
        <v>0</v>
      </c>
      <c r="H31" s="46"/>
      <c r="I31" s="20"/>
      <c r="J31" s="32"/>
    </row>
    <row r="32" spans="1:10" ht="13.5" customHeight="1">
      <c r="A32" s="362"/>
      <c r="B32" s="359" t="s">
        <v>251</v>
      </c>
      <c r="C32" s="45" t="s">
        <v>118</v>
      </c>
      <c r="D32" s="366" t="s">
        <v>260</v>
      </c>
      <c r="E32" s="398">
        <v>9</v>
      </c>
      <c r="F32" s="982">
        <v>0</v>
      </c>
      <c r="G32" s="18">
        <f t="shared" si="0"/>
        <v>0</v>
      </c>
      <c r="H32" s="46"/>
      <c r="I32" s="20"/>
      <c r="J32" s="32"/>
    </row>
    <row r="33" spans="1:10" ht="12.75" customHeight="1">
      <c r="A33" s="362"/>
      <c r="B33" s="359" t="s">
        <v>251</v>
      </c>
      <c r="C33" s="45" t="s">
        <v>119</v>
      </c>
      <c r="D33" s="366" t="s">
        <v>260</v>
      </c>
      <c r="E33" s="398">
        <v>9</v>
      </c>
      <c r="F33" s="982">
        <v>0</v>
      </c>
      <c r="G33" s="18">
        <f t="shared" si="0"/>
        <v>0</v>
      </c>
      <c r="H33" s="46"/>
      <c r="I33" s="20"/>
      <c r="J33" s="32"/>
    </row>
    <row r="34" spans="1:10" ht="14.25" customHeight="1">
      <c r="A34" s="362"/>
      <c r="B34" s="359"/>
      <c r="C34" s="364"/>
      <c r="D34" s="365"/>
      <c r="E34" s="365"/>
      <c r="F34" s="18"/>
      <c r="G34" s="18"/>
      <c r="H34" s="46"/>
      <c r="I34" s="20"/>
      <c r="J34" s="32"/>
    </row>
    <row r="35" spans="1:10" ht="26.25" customHeight="1">
      <c r="A35" s="362" t="s">
        <v>120</v>
      </c>
      <c r="B35" s="359"/>
      <c r="C35" s="45" t="s">
        <v>106</v>
      </c>
      <c r="D35" s="365"/>
      <c r="E35" s="365"/>
      <c r="F35" s="18"/>
      <c r="G35" s="18"/>
      <c r="H35" s="46"/>
      <c r="I35" s="20"/>
      <c r="J35" s="32"/>
    </row>
    <row r="36" spans="1:10" ht="14.25" customHeight="1">
      <c r="A36" s="362"/>
      <c r="B36" s="359"/>
      <c r="C36" s="45" t="s">
        <v>15</v>
      </c>
      <c r="D36" s="366" t="s">
        <v>260</v>
      </c>
      <c r="E36" s="367">
        <v>31</v>
      </c>
      <c r="F36" s="982">
        <v>0</v>
      </c>
      <c r="G36" s="18">
        <f>+E36*F36</f>
        <v>0</v>
      </c>
      <c r="H36" s="46"/>
      <c r="I36" s="20"/>
      <c r="J36" s="32"/>
    </row>
    <row r="37" spans="1:10" ht="14.25" customHeight="1">
      <c r="A37" s="362"/>
      <c r="B37" s="359"/>
      <c r="C37" s="308"/>
      <c r="D37" s="365"/>
      <c r="E37" s="365"/>
      <c r="F37" s="18"/>
      <c r="G37" s="18"/>
      <c r="H37" s="46"/>
      <c r="I37" s="20"/>
      <c r="J37" s="32"/>
    </row>
    <row r="38" spans="1:10" ht="28.5" customHeight="1">
      <c r="A38" s="179" t="s">
        <v>95</v>
      </c>
      <c r="B38" s="180"/>
      <c r="C38" s="363" t="s">
        <v>98</v>
      </c>
      <c r="D38" s="226"/>
      <c r="E38" s="228"/>
      <c r="F38" s="181"/>
      <c r="G38" s="371">
        <f>SUM(G7:G37)</f>
        <v>0</v>
      </c>
      <c r="J38" s="1"/>
    </row>
    <row r="39" spans="1:10" ht="14.25" customHeight="1">
      <c r="A39" s="44"/>
      <c r="B39" s="39"/>
      <c r="C39" s="196"/>
      <c r="D39" s="206"/>
      <c r="E39" s="61"/>
      <c r="F39" s="32"/>
      <c r="G39" s="32"/>
      <c r="J39" s="1"/>
    </row>
    <row r="40" spans="1:10" ht="12.75" customHeight="1">
      <c r="D40" s="206"/>
      <c r="E40" s="61"/>
      <c r="F40" s="32"/>
      <c r="G40" s="32"/>
      <c r="J40" s="1"/>
    </row>
    <row r="41" spans="1:10" ht="13.5" customHeight="1">
      <c r="A41" s="55"/>
      <c r="B41" s="58"/>
      <c r="C41" s="176"/>
      <c r="D41" s="59"/>
      <c r="E41" s="61"/>
      <c r="F41" s="23"/>
      <c r="G41" s="23"/>
      <c r="J41" s="1"/>
    </row>
    <row r="42" spans="1:10" ht="26.25" customHeight="1">
      <c r="A42" s="57"/>
      <c r="B42" s="40"/>
      <c r="C42" s="160"/>
      <c r="D42" s="207"/>
      <c r="E42" s="164"/>
      <c r="F42" s="42"/>
      <c r="G42" s="142"/>
      <c r="J42" s="1"/>
    </row>
    <row r="43" spans="1:10" ht="66" customHeight="1">
      <c r="A43" s="44"/>
      <c r="B43" s="39"/>
      <c r="C43" s="163"/>
      <c r="D43" s="206"/>
      <c r="E43" s="215"/>
      <c r="F43" s="32"/>
      <c r="G43" s="32"/>
      <c r="J43" s="1"/>
    </row>
    <row r="44" spans="1:10" ht="14.25" customHeight="1">
      <c r="A44" s="44"/>
      <c r="B44" s="39"/>
      <c r="C44" s="196"/>
      <c r="D44" s="206"/>
      <c r="E44" s="61"/>
      <c r="F44" s="32"/>
      <c r="G44" s="32"/>
      <c r="J44" s="1"/>
    </row>
    <row r="45" spans="1:10" ht="14.25" customHeight="1">
      <c r="D45" s="206"/>
      <c r="E45" s="61"/>
      <c r="F45" s="32"/>
      <c r="G45" s="32"/>
      <c r="J45" s="1"/>
    </row>
    <row r="46" spans="1:10">
      <c r="A46" s="60"/>
      <c r="B46" s="2"/>
      <c r="C46" s="139"/>
      <c r="D46" s="206"/>
      <c r="E46" s="61"/>
      <c r="F46" s="32"/>
      <c r="G46" s="32"/>
      <c r="J46" s="1"/>
    </row>
    <row r="47" spans="1:10" ht="53.25" customHeight="1">
      <c r="A47" s="57"/>
      <c r="B47" s="40"/>
      <c r="C47" s="160"/>
      <c r="D47" s="207"/>
      <c r="E47" s="164"/>
      <c r="F47" s="42"/>
      <c r="G47" s="142"/>
      <c r="J47" s="1"/>
    </row>
    <row r="48" spans="1:10" ht="27.75" customHeight="1">
      <c r="C48" s="45"/>
      <c r="J48" s="1"/>
    </row>
    <row r="49" spans="1:10" ht="41.25" customHeight="1">
      <c r="A49" s="44"/>
      <c r="B49" s="39"/>
      <c r="C49" s="45"/>
      <c r="D49" s="206"/>
      <c r="E49" s="215"/>
      <c r="F49" s="32"/>
      <c r="G49" s="32"/>
      <c r="J49" s="1"/>
    </row>
    <row r="50" spans="1:10" ht="27" customHeight="1">
      <c r="A50" s="57"/>
      <c r="C50" s="45"/>
      <c r="D50" s="59"/>
      <c r="E50" s="61"/>
      <c r="F50" s="23"/>
      <c r="J50" s="1"/>
    </row>
    <row r="51" spans="1:10" ht="66" customHeight="1">
      <c r="A51" s="44"/>
      <c r="B51" s="39"/>
      <c r="C51" s="45"/>
      <c r="D51" s="33"/>
      <c r="E51" s="67"/>
      <c r="F51" s="32"/>
      <c r="G51" s="32"/>
      <c r="J51" s="1"/>
    </row>
    <row r="52" spans="1:10">
      <c r="A52" s="47"/>
      <c r="B52" s="39"/>
      <c r="C52" s="45"/>
      <c r="D52" s="33"/>
      <c r="E52" s="67"/>
      <c r="F52" s="32"/>
      <c r="G52" s="32"/>
      <c r="J52" s="1"/>
    </row>
    <row r="53" spans="1:10">
      <c r="A53" s="44"/>
      <c r="B53" s="39"/>
      <c r="C53" s="134"/>
      <c r="D53" s="206"/>
      <c r="E53" s="61"/>
      <c r="F53" s="32"/>
      <c r="G53" s="32"/>
      <c r="J53" s="1"/>
    </row>
    <row r="54" spans="1:10" ht="14.25" customHeight="1">
      <c r="A54" s="44"/>
      <c r="B54" s="39"/>
      <c r="C54" s="152"/>
      <c r="D54" s="214"/>
      <c r="E54" s="215"/>
      <c r="F54" s="178"/>
      <c r="G54" s="178"/>
      <c r="J54" s="1"/>
    </row>
    <row r="55" spans="1:10">
      <c r="A55" s="57"/>
      <c r="B55" s="40"/>
      <c r="C55" s="160"/>
      <c r="D55" s="207"/>
      <c r="E55" s="164"/>
      <c r="F55" s="42"/>
      <c r="G55" s="142"/>
      <c r="J55" s="1"/>
    </row>
    <row r="56" spans="1:10" ht="25.5" customHeight="1">
      <c r="C56" s="45"/>
      <c r="J56" s="1"/>
    </row>
    <row r="57" spans="1:10">
      <c r="A57" s="44"/>
      <c r="B57" s="39"/>
      <c r="C57" s="45"/>
      <c r="D57" s="206"/>
      <c r="E57" s="215"/>
      <c r="F57" s="32"/>
      <c r="G57" s="32"/>
      <c r="J57" s="1"/>
    </row>
    <row r="58" spans="1:10" ht="26.25" customHeight="1">
      <c r="A58" s="57"/>
      <c r="C58" s="45"/>
      <c r="D58" s="59"/>
      <c r="E58" s="61"/>
      <c r="F58" s="23"/>
      <c r="J58" s="1"/>
    </row>
    <row r="59" spans="1:10">
      <c r="A59" s="44"/>
      <c r="B59" s="39"/>
      <c r="C59" s="45"/>
      <c r="D59" s="33"/>
      <c r="E59" s="67"/>
      <c r="F59" s="32"/>
      <c r="G59" s="32"/>
      <c r="J59" s="1"/>
    </row>
    <row r="60" spans="1:10" ht="17.25" customHeight="1">
      <c r="A60" s="47"/>
      <c r="B60" s="39"/>
      <c r="C60" s="45"/>
      <c r="D60" s="33"/>
      <c r="E60" s="67"/>
      <c r="F60" s="32"/>
      <c r="G60" s="32"/>
      <c r="J60" s="1"/>
    </row>
    <row r="61" spans="1:10">
      <c r="A61" s="44"/>
      <c r="B61" s="39"/>
      <c r="C61" s="134"/>
      <c r="D61" s="206"/>
      <c r="E61" s="61"/>
      <c r="F61" s="32"/>
      <c r="G61" s="32"/>
      <c r="J61" s="1"/>
    </row>
    <row r="62" spans="1:10" ht="12.75" customHeight="1">
      <c r="C62" s="1"/>
      <c r="D62" s="206"/>
      <c r="E62" s="206"/>
      <c r="F62" s="1"/>
      <c r="J62" s="1"/>
    </row>
    <row r="63" spans="1:10">
      <c r="A63" s="57"/>
      <c r="B63" s="40"/>
      <c r="C63" s="160"/>
      <c r="D63" s="207"/>
      <c r="E63" s="164"/>
      <c r="F63" s="42"/>
      <c r="G63" s="142"/>
      <c r="J63" s="1"/>
    </row>
    <row r="64" spans="1:10" ht="28.5" customHeight="1">
      <c r="C64" s="45"/>
      <c r="J64" s="1"/>
    </row>
    <row r="65" spans="1:10">
      <c r="A65" s="44"/>
      <c r="B65" s="39"/>
      <c r="C65" s="45"/>
      <c r="D65" s="206"/>
      <c r="E65" s="215"/>
      <c r="F65" s="32"/>
      <c r="G65" s="32"/>
      <c r="J65" s="1"/>
    </row>
    <row r="66" spans="1:10" ht="27" customHeight="1">
      <c r="A66" s="57"/>
      <c r="C66" s="45"/>
      <c r="D66" s="59"/>
      <c r="E66" s="61"/>
      <c r="F66" s="23"/>
      <c r="J66" s="1"/>
    </row>
    <row r="67" spans="1:10" ht="67.5" customHeight="1">
      <c r="A67" s="44"/>
      <c r="B67" s="39"/>
      <c r="C67" s="45"/>
      <c r="D67" s="33"/>
      <c r="E67" s="67"/>
      <c r="F67" s="32"/>
      <c r="G67" s="32"/>
      <c r="J67" s="1"/>
    </row>
    <row r="68" spans="1:10" ht="12.75" customHeight="1">
      <c r="A68" s="47"/>
      <c r="B68" s="39"/>
      <c r="C68" s="45"/>
      <c r="D68" s="33"/>
      <c r="E68" s="67"/>
      <c r="F68" s="32"/>
      <c r="G68" s="32"/>
      <c r="J68" s="1"/>
    </row>
    <row r="69" spans="1:10" ht="14.25" customHeight="1">
      <c r="A69" s="44"/>
      <c r="B69" s="39"/>
      <c r="C69" s="134"/>
      <c r="D69" s="206"/>
      <c r="E69" s="61"/>
      <c r="F69" s="32"/>
      <c r="G69" s="32"/>
      <c r="J69" s="1"/>
    </row>
    <row r="70" spans="1:10">
      <c r="J70" s="1"/>
    </row>
    <row r="71" spans="1:10">
      <c r="A71" s="57"/>
      <c r="B71" s="40"/>
      <c r="C71" s="160"/>
      <c r="D71" s="207"/>
      <c r="E71" s="164"/>
      <c r="F71" s="42"/>
      <c r="G71" s="142"/>
      <c r="J71" s="1"/>
    </row>
    <row r="72" spans="1:10" ht="27.75" customHeight="1">
      <c r="C72" s="45"/>
      <c r="J72" s="1"/>
    </row>
    <row r="73" spans="1:10" ht="26.25" customHeight="1">
      <c r="C73" s="45"/>
      <c r="D73" s="206"/>
      <c r="E73" s="215"/>
      <c r="F73" s="32"/>
      <c r="G73" s="32"/>
      <c r="J73" s="1"/>
    </row>
    <row r="74" spans="1:10">
      <c r="C74" s="45"/>
      <c r="D74" s="59"/>
      <c r="E74" s="61"/>
      <c r="F74" s="23"/>
      <c r="J74" s="1"/>
    </row>
    <row r="75" spans="1:10" ht="69.75" customHeight="1">
      <c r="A75" s="57"/>
      <c r="B75" s="40"/>
      <c r="C75" s="45"/>
      <c r="D75" s="33"/>
      <c r="E75" s="67"/>
      <c r="F75" s="32"/>
      <c r="G75" s="32"/>
      <c r="J75" s="1"/>
    </row>
    <row r="76" spans="1:10">
      <c r="C76" s="45"/>
      <c r="D76" s="33"/>
      <c r="E76" s="67"/>
      <c r="F76" s="32"/>
      <c r="G76" s="32"/>
      <c r="J76" s="1"/>
    </row>
    <row r="77" spans="1:10" ht="12.75" customHeight="1">
      <c r="C77" s="134"/>
      <c r="D77" s="206"/>
      <c r="E77" s="61"/>
      <c r="F77" s="32"/>
      <c r="G77" s="32"/>
      <c r="J77" s="1"/>
    </row>
    <row r="78" spans="1:10" ht="13.5" customHeight="1">
      <c r="C78" s="30"/>
      <c r="D78" s="206"/>
      <c r="E78" s="206"/>
      <c r="F78" s="1"/>
      <c r="J78" s="1"/>
    </row>
    <row r="79" spans="1:10" ht="15" customHeight="1">
      <c r="J79" s="1"/>
    </row>
    <row r="80" spans="1:10">
      <c r="C80" s="30"/>
      <c r="D80" s="206"/>
      <c r="E80" s="206"/>
      <c r="F80" s="1"/>
      <c r="J80" s="1"/>
    </row>
    <row r="81" spans="3:10" ht="13.5" customHeight="1">
      <c r="C81" s="30"/>
      <c r="D81" s="206"/>
      <c r="E81" s="206"/>
      <c r="F81" s="1"/>
      <c r="J81" s="1"/>
    </row>
    <row r="82" spans="3:10">
      <c r="C82" s="30"/>
      <c r="D82" s="206"/>
      <c r="E82" s="206"/>
      <c r="F82" s="1"/>
      <c r="J82" s="1"/>
    </row>
    <row r="83" spans="3:10">
      <c r="C83" s="30"/>
      <c r="D83" s="206"/>
      <c r="E83" s="206"/>
      <c r="F83" s="1"/>
      <c r="J83" s="1"/>
    </row>
    <row r="84" spans="3:10">
      <c r="C84" s="30"/>
      <c r="D84" s="206"/>
      <c r="E84" s="206"/>
      <c r="F84" s="1"/>
      <c r="J84" s="1"/>
    </row>
    <row r="85" spans="3:10" ht="13.5" customHeight="1">
      <c r="C85" s="30"/>
      <c r="D85" s="206"/>
      <c r="E85" s="206"/>
      <c r="F85" s="1"/>
      <c r="J85" s="1"/>
    </row>
    <row r="86" spans="3:10" ht="15.75" customHeight="1">
      <c r="J86" s="1"/>
    </row>
    <row r="87" spans="3:10" ht="14.25" customHeight="1">
      <c r="C87" s="30"/>
      <c r="D87" s="206"/>
      <c r="E87" s="206"/>
      <c r="F87" s="1"/>
      <c r="J87" s="1"/>
    </row>
    <row r="88" spans="3:10" ht="14.25" customHeight="1">
      <c r="C88" s="30"/>
      <c r="D88" s="206"/>
      <c r="E88" s="206"/>
      <c r="F88" s="1"/>
      <c r="J88" s="1"/>
    </row>
    <row r="89" spans="3:10" ht="15" customHeight="1">
      <c r="C89" s="30"/>
      <c r="D89" s="206"/>
      <c r="E89" s="206"/>
      <c r="F89" s="1"/>
      <c r="J89" s="1"/>
    </row>
    <row r="90" spans="3:10" ht="15" customHeight="1">
      <c r="C90" s="30"/>
      <c r="D90" s="206"/>
      <c r="E90" s="206"/>
      <c r="F90" s="1"/>
      <c r="J90" s="1"/>
    </row>
    <row r="91" spans="3:10" ht="15" customHeight="1">
      <c r="C91" s="30"/>
      <c r="D91" s="206"/>
      <c r="E91" s="206"/>
      <c r="F91" s="1"/>
      <c r="J91" s="1"/>
    </row>
    <row r="92" spans="3:10" ht="13.5" customHeight="1">
      <c r="C92" s="30"/>
      <c r="D92" s="206"/>
      <c r="E92" s="206"/>
      <c r="F92" s="1"/>
      <c r="J92" s="1"/>
    </row>
    <row r="93" spans="3:10" ht="78.75" customHeight="1">
      <c r="C93" s="30"/>
      <c r="D93" s="206"/>
      <c r="E93" s="206"/>
      <c r="F93" s="1"/>
      <c r="J93" s="1"/>
    </row>
    <row r="94" spans="3:10" ht="24" customHeight="1">
      <c r="C94" s="30"/>
      <c r="D94" s="206"/>
      <c r="E94" s="206"/>
      <c r="F94" s="1"/>
      <c r="J94" s="1"/>
    </row>
    <row r="95" spans="3:10" ht="15" customHeight="1">
      <c r="C95" s="30"/>
      <c r="D95" s="206"/>
      <c r="E95" s="206"/>
      <c r="F95" s="1"/>
      <c r="J95" s="1"/>
    </row>
    <row r="96" spans="3:10" ht="213" customHeight="1">
      <c r="C96" s="30"/>
      <c r="D96" s="206"/>
      <c r="E96" s="206"/>
      <c r="F96" s="1"/>
      <c r="J96" s="1"/>
    </row>
    <row r="97" spans="3:10">
      <c r="C97" s="30"/>
      <c r="D97" s="206"/>
      <c r="E97" s="206"/>
      <c r="F97" s="1"/>
      <c r="J97" s="1"/>
    </row>
    <row r="98" spans="3:10">
      <c r="C98" s="30"/>
      <c r="D98" s="206"/>
      <c r="E98" s="206"/>
      <c r="F98" s="1"/>
      <c r="J98" s="1"/>
    </row>
    <row r="99" spans="3:10" ht="140.25" customHeight="1">
      <c r="C99" s="30"/>
      <c r="D99" s="206"/>
      <c r="E99" s="206"/>
      <c r="F99" s="1"/>
      <c r="J99" s="1"/>
    </row>
    <row r="100" spans="3:10" ht="82.5" customHeight="1">
      <c r="C100" s="30"/>
      <c r="D100" s="206"/>
      <c r="E100" s="206"/>
      <c r="F100" s="1"/>
      <c r="J100" s="1"/>
    </row>
    <row r="101" spans="3:10">
      <c r="C101" s="30"/>
      <c r="D101" s="206"/>
      <c r="E101" s="206"/>
      <c r="F101" s="1"/>
      <c r="J101" s="1"/>
    </row>
    <row r="102" spans="3:10">
      <c r="C102" s="30"/>
      <c r="D102" s="206"/>
      <c r="E102" s="206"/>
      <c r="F102" s="1"/>
      <c r="J102" s="1"/>
    </row>
    <row r="103" spans="3:10" ht="53.25" customHeight="1">
      <c r="C103" s="30"/>
      <c r="D103" s="206"/>
      <c r="E103" s="206"/>
      <c r="F103" s="1"/>
      <c r="J103" s="1"/>
    </row>
    <row r="104" spans="3:10">
      <c r="C104" s="30"/>
      <c r="D104" s="206"/>
      <c r="E104" s="206"/>
      <c r="F104" s="1"/>
      <c r="J104" s="1"/>
    </row>
    <row r="105" spans="3:10">
      <c r="C105" s="30"/>
      <c r="D105" s="206"/>
      <c r="E105" s="206"/>
      <c r="F105" s="1"/>
      <c r="J105" s="1"/>
    </row>
    <row r="106" spans="3:10">
      <c r="C106" s="30"/>
      <c r="D106" s="206"/>
      <c r="E106" s="206"/>
      <c r="F106" s="1"/>
      <c r="J106" s="1"/>
    </row>
    <row r="107" spans="3:10">
      <c r="C107" s="30"/>
      <c r="D107" s="206"/>
      <c r="E107" s="206"/>
      <c r="F107" s="1"/>
      <c r="J107" s="1"/>
    </row>
    <row r="108" spans="3:10" ht="13.5" customHeight="1">
      <c r="C108" s="30"/>
      <c r="D108" s="206"/>
      <c r="E108" s="206"/>
      <c r="F108" s="1"/>
      <c r="J108" s="1"/>
    </row>
    <row r="109" spans="3:10" ht="12.75" customHeight="1">
      <c r="C109" s="30"/>
      <c r="D109" s="206"/>
      <c r="E109" s="206"/>
      <c r="F109" s="1"/>
      <c r="J109" s="1"/>
    </row>
    <row r="110" spans="3:10" ht="15" customHeight="1">
      <c r="C110" s="30"/>
      <c r="D110" s="206"/>
      <c r="E110" s="206"/>
      <c r="F110" s="1"/>
      <c r="J110" s="1"/>
    </row>
    <row r="111" spans="3:10">
      <c r="C111" s="30"/>
      <c r="D111" s="206"/>
      <c r="E111" s="206"/>
      <c r="F111" s="1"/>
      <c r="J111" s="1"/>
    </row>
    <row r="112" spans="3:10" ht="12" customHeight="1">
      <c r="C112" s="30"/>
      <c r="D112" s="206"/>
      <c r="E112" s="206"/>
      <c r="F112" s="1"/>
      <c r="J112" s="1"/>
    </row>
    <row r="113" spans="3:10">
      <c r="C113" s="30"/>
      <c r="D113" s="206"/>
      <c r="E113" s="206"/>
      <c r="F113" s="1"/>
      <c r="J113" s="1"/>
    </row>
    <row r="114" spans="3:10">
      <c r="C114" s="30"/>
      <c r="D114" s="206"/>
      <c r="E114" s="206"/>
      <c r="F114" s="1"/>
      <c r="J114" s="1"/>
    </row>
    <row r="115" spans="3:10" ht="37.5" customHeight="1">
      <c r="C115" s="30"/>
      <c r="D115" s="206"/>
      <c r="E115" s="206"/>
      <c r="F115" s="1"/>
      <c r="J115" s="1"/>
    </row>
    <row r="116" spans="3:10" ht="12.75" customHeight="1">
      <c r="C116" s="30"/>
      <c r="D116" s="206"/>
      <c r="E116" s="206"/>
      <c r="F116" s="1"/>
      <c r="J116" s="1"/>
    </row>
    <row r="117" spans="3:10">
      <c r="C117" s="30"/>
      <c r="D117" s="206"/>
      <c r="E117" s="206"/>
      <c r="F117" s="1"/>
      <c r="J117" s="1"/>
    </row>
    <row r="118" spans="3:10" ht="13.5" customHeight="1">
      <c r="C118" s="30"/>
      <c r="D118" s="206"/>
      <c r="E118" s="206"/>
      <c r="F118" s="1"/>
      <c r="J118" s="1"/>
    </row>
    <row r="119" spans="3:10" ht="90" customHeight="1">
      <c r="C119" s="30"/>
      <c r="D119" s="206"/>
      <c r="E119" s="206"/>
      <c r="F119" s="1"/>
      <c r="J119" s="1"/>
    </row>
    <row r="120" spans="3:10">
      <c r="C120" s="30"/>
      <c r="D120" s="206"/>
      <c r="E120" s="206"/>
      <c r="F120" s="1"/>
      <c r="J120" s="1"/>
    </row>
    <row r="121" spans="3:10">
      <c r="C121" s="30"/>
      <c r="D121" s="206"/>
      <c r="E121" s="206"/>
      <c r="F121" s="1"/>
      <c r="J121" s="1"/>
    </row>
    <row r="122" spans="3:10" ht="15.75" customHeight="1">
      <c r="C122" s="30"/>
      <c r="D122" s="206"/>
      <c r="E122" s="206"/>
      <c r="F122" s="1"/>
      <c r="J122" s="1"/>
    </row>
    <row r="123" spans="3:10">
      <c r="C123" s="30"/>
      <c r="D123" s="206"/>
      <c r="E123" s="206"/>
      <c r="F123" s="1"/>
      <c r="J123" s="1"/>
    </row>
    <row r="124" spans="3:10">
      <c r="C124" s="30"/>
      <c r="D124" s="206"/>
      <c r="E124" s="206"/>
      <c r="F124" s="1"/>
      <c r="J124" s="1"/>
    </row>
    <row r="125" spans="3:10">
      <c r="C125" s="30"/>
      <c r="D125" s="206"/>
      <c r="E125" s="206"/>
      <c r="F125" s="1"/>
      <c r="J125" s="1"/>
    </row>
    <row r="126" spans="3:10" ht="14.25" customHeight="1">
      <c r="C126" s="30"/>
      <c r="D126" s="206"/>
      <c r="E126" s="206"/>
      <c r="F126" s="1"/>
      <c r="J126" s="1"/>
    </row>
    <row r="127" spans="3:10" ht="66.75" customHeight="1">
      <c r="C127" s="30"/>
      <c r="D127" s="206"/>
      <c r="E127" s="206"/>
      <c r="F127" s="1"/>
      <c r="J127" s="1"/>
    </row>
    <row r="128" spans="3:10">
      <c r="C128" s="30"/>
      <c r="D128" s="206"/>
      <c r="E128" s="206"/>
      <c r="F128" s="1"/>
      <c r="J128" s="1"/>
    </row>
    <row r="129" spans="3:10">
      <c r="C129" s="30"/>
      <c r="D129" s="206"/>
      <c r="E129" s="206"/>
      <c r="F129" s="1"/>
      <c r="J129" s="1"/>
    </row>
    <row r="130" spans="3:10">
      <c r="C130" s="30"/>
      <c r="D130" s="206"/>
      <c r="E130" s="206"/>
      <c r="F130" s="1"/>
      <c r="J130" s="1"/>
    </row>
    <row r="131" spans="3:10" ht="66" customHeight="1">
      <c r="C131" s="30"/>
      <c r="D131" s="206"/>
      <c r="E131" s="206"/>
      <c r="F131" s="1"/>
      <c r="J131" s="1"/>
    </row>
    <row r="132" spans="3:10">
      <c r="C132" s="30"/>
      <c r="D132" s="206"/>
      <c r="E132" s="206"/>
      <c r="F132" s="1"/>
      <c r="J132" s="1"/>
    </row>
    <row r="133" spans="3:10">
      <c r="C133" s="30"/>
      <c r="D133" s="206"/>
      <c r="E133" s="206"/>
      <c r="F133" s="1"/>
      <c r="J133" s="1"/>
    </row>
    <row r="134" spans="3:10">
      <c r="C134" s="30"/>
      <c r="D134" s="206"/>
      <c r="E134" s="206"/>
      <c r="F134" s="1"/>
      <c r="J134" s="1"/>
    </row>
    <row r="135" spans="3:10">
      <c r="C135" s="30"/>
      <c r="D135" s="206"/>
      <c r="E135" s="206"/>
      <c r="F135" s="1"/>
      <c r="J135" s="1"/>
    </row>
    <row r="136" spans="3:10">
      <c r="C136" s="30"/>
      <c r="D136" s="206"/>
      <c r="E136" s="206"/>
      <c r="F136" s="1"/>
      <c r="J136" s="1"/>
    </row>
    <row r="137" spans="3:10">
      <c r="C137" s="30"/>
      <c r="D137" s="206"/>
      <c r="E137" s="206"/>
      <c r="F137" s="1"/>
      <c r="J137" s="1"/>
    </row>
    <row r="138" spans="3:10">
      <c r="C138" s="30"/>
      <c r="D138" s="206"/>
      <c r="E138" s="206"/>
      <c r="F138" s="1"/>
      <c r="J138" s="1"/>
    </row>
    <row r="139" spans="3:10">
      <c r="C139" s="30"/>
      <c r="D139" s="206"/>
      <c r="E139" s="206"/>
      <c r="F139" s="1"/>
      <c r="J139" s="1"/>
    </row>
    <row r="140" spans="3:10">
      <c r="C140" s="30"/>
      <c r="D140" s="206"/>
      <c r="E140" s="206"/>
      <c r="F140" s="1"/>
      <c r="J140" s="1"/>
    </row>
    <row r="141" spans="3:10">
      <c r="C141" s="30"/>
      <c r="D141" s="206"/>
      <c r="E141" s="206"/>
      <c r="F141" s="1"/>
      <c r="J141" s="1"/>
    </row>
    <row r="142" spans="3:10">
      <c r="C142" s="30"/>
      <c r="D142" s="206"/>
      <c r="E142" s="206"/>
      <c r="F142" s="1"/>
      <c r="J142" s="1"/>
    </row>
    <row r="143" spans="3:10">
      <c r="C143" s="30"/>
      <c r="D143" s="206"/>
      <c r="E143" s="206"/>
      <c r="F143" s="1"/>
      <c r="J143" s="1"/>
    </row>
    <row r="144" spans="3:10">
      <c r="C144" s="30"/>
      <c r="D144" s="206"/>
      <c r="E144" s="206"/>
      <c r="F144" s="1"/>
      <c r="J144" s="1"/>
    </row>
    <row r="145" spans="3:10">
      <c r="C145" s="30"/>
      <c r="D145" s="206"/>
      <c r="E145" s="206"/>
      <c r="F145" s="1"/>
      <c r="J145" s="1"/>
    </row>
    <row r="146" spans="3:10">
      <c r="C146" s="30"/>
      <c r="D146" s="206"/>
      <c r="E146" s="206"/>
      <c r="F146" s="1"/>
      <c r="J146" s="1"/>
    </row>
    <row r="147" spans="3:10">
      <c r="C147" s="30"/>
      <c r="D147" s="206"/>
      <c r="E147" s="206"/>
      <c r="F147" s="1"/>
      <c r="J147" s="1"/>
    </row>
    <row r="148" spans="3:10">
      <c r="C148" s="30"/>
      <c r="D148" s="206"/>
      <c r="E148" s="206"/>
      <c r="F148" s="1"/>
      <c r="J148" s="1"/>
    </row>
    <row r="149" spans="3:10">
      <c r="C149" s="30"/>
      <c r="D149" s="206"/>
      <c r="E149" s="206"/>
      <c r="F149" s="1"/>
      <c r="J149" s="1"/>
    </row>
    <row r="150" spans="3:10">
      <c r="C150" s="30"/>
      <c r="D150" s="206"/>
      <c r="E150" s="206"/>
      <c r="F150" s="1"/>
      <c r="J150" s="1"/>
    </row>
    <row r="151" spans="3:10">
      <c r="C151" s="30"/>
      <c r="D151" s="206"/>
      <c r="E151" s="206"/>
      <c r="F151" s="1"/>
      <c r="J151" s="1"/>
    </row>
    <row r="152" spans="3:10">
      <c r="C152" s="30"/>
      <c r="D152" s="206"/>
      <c r="E152" s="206"/>
      <c r="F152" s="1"/>
      <c r="J152" s="1"/>
    </row>
    <row r="153" spans="3:10">
      <c r="C153" s="30"/>
      <c r="D153" s="206"/>
      <c r="E153" s="206"/>
      <c r="F153" s="1"/>
      <c r="J153" s="1"/>
    </row>
    <row r="154" spans="3:10">
      <c r="C154" s="30"/>
      <c r="D154" s="206"/>
      <c r="E154" s="206"/>
      <c r="F154" s="1"/>
      <c r="J154" s="1"/>
    </row>
    <row r="155" spans="3:10" ht="37.5" customHeight="1">
      <c r="C155" s="30"/>
      <c r="D155" s="206"/>
      <c r="E155" s="206"/>
      <c r="F155" s="1"/>
      <c r="J155" s="1"/>
    </row>
    <row r="156" spans="3:10">
      <c r="C156" s="30"/>
      <c r="D156" s="206"/>
      <c r="E156" s="206"/>
      <c r="F156" s="1"/>
      <c r="J156" s="1"/>
    </row>
    <row r="157" spans="3:10">
      <c r="C157" s="30"/>
      <c r="D157" s="206"/>
      <c r="E157" s="206"/>
      <c r="F157" s="1"/>
      <c r="J157" s="1"/>
    </row>
    <row r="158" spans="3:10">
      <c r="C158" s="30"/>
      <c r="D158" s="206"/>
      <c r="E158" s="206"/>
      <c r="F158" s="1"/>
      <c r="J158" s="1"/>
    </row>
    <row r="159" spans="3:10">
      <c r="C159" s="30"/>
      <c r="D159" s="206"/>
      <c r="E159" s="206"/>
      <c r="F159" s="1"/>
      <c r="J159" s="1"/>
    </row>
    <row r="160" spans="3:10">
      <c r="C160" s="30"/>
      <c r="D160" s="206"/>
      <c r="E160" s="206"/>
      <c r="F160" s="1"/>
      <c r="J160" s="1"/>
    </row>
    <row r="161" spans="3:10">
      <c r="C161" s="30"/>
      <c r="D161" s="206"/>
      <c r="E161" s="206"/>
      <c r="F161" s="1"/>
      <c r="J161" s="1"/>
    </row>
    <row r="162" spans="3:10">
      <c r="C162" s="30"/>
      <c r="D162" s="206"/>
      <c r="E162" s="206"/>
      <c r="F162" s="1"/>
      <c r="J162" s="1"/>
    </row>
    <row r="163" spans="3:10" ht="40.5" customHeight="1">
      <c r="C163" s="30"/>
      <c r="D163" s="206"/>
      <c r="E163" s="206"/>
      <c r="F163" s="1"/>
      <c r="J163" s="1"/>
    </row>
    <row r="164" spans="3:10">
      <c r="C164" s="30"/>
      <c r="D164" s="206"/>
      <c r="E164" s="206"/>
      <c r="F164" s="1"/>
      <c r="J164" s="1"/>
    </row>
    <row r="165" spans="3:10">
      <c r="C165" s="30"/>
      <c r="D165" s="206"/>
      <c r="E165" s="206"/>
      <c r="F165" s="1"/>
      <c r="J165" s="1"/>
    </row>
    <row r="166" spans="3:10">
      <c r="C166" s="30"/>
      <c r="D166" s="206"/>
      <c r="E166" s="206"/>
      <c r="F166" s="1"/>
      <c r="J166" s="1"/>
    </row>
    <row r="167" spans="3:10" ht="53.25" customHeight="1">
      <c r="C167" s="30"/>
      <c r="D167" s="206"/>
      <c r="E167" s="206"/>
      <c r="F167" s="1"/>
      <c r="J167" s="1"/>
    </row>
    <row r="168" spans="3:10">
      <c r="C168" s="30"/>
      <c r="D168" s="206"/>
      <c r="E168" s="206"/>
      <c r="F168" s="1"/>
      <c r="J168" s="1"/>
    </row>
    <row r="169" spans="3:10">
      <c r="C169" s="30"/>
      <c r="D169" s="206"/>
      <c r="E169" s="206"/>
      <c r="F169" s="1"/>
      <c r="J169" s="1"/>
    </row>
    <row r="170" spans="3:10" ht="15" customHeight="1">
      <c r="C170" s="30"/>
      <c r="D170" s="206"/>
      <c r="E170" s="206"/>
      <c r="F170" s="1"/>
      <c r="J170" s="1"/>
    </row>
    <row r="171" spans="3:10">
      <c r="C171" s="30"/>
      <c r="D171" s="206"/>
      <c r="E171" s="206"/>
      <c r="F171" s="1"/>
      <c r="J171" s="1"/>
    </row>
    <row r="172" spans="3:10">
      <c r="C172" s="30"/>
      <c r="D172" s="206"/>
      <c r="E172" s="206"/>
      <c r="F172" s="1"/>
      <c r="J172" s="1"/>
    </row>
    <row r="173" spans="3:10" ht="14.25" customHeight="1">
      <c r="C173" s="30"/>
      <c r="D173" s="206"/>
      <c r="E173" s="206"/>
      <c r="F173" s="1"/>
      <c r="J173" s="1"/>
    </row>
    <row r="174" spans="3:10">
      <c r="C174" s="30"/>
      <c r="D174" s="206"/>
      <c r="E174" s="206"/>
      <c r="F174" s="1"/>
      <c r="J174" s="1"/>
    </row>
    <row r="175" spans="3:10">
      <c r="C175" s="30"/>
      <c r="D175" s="206"/>
      <c r="E175" s="206"/>
      <c r="F175" s="1"/>
      <c r="J175" s="1"/>
    </row>
    <row r="176" spans="3:10">
      <c r="C176" s="30"/>
      <c r="D176" s="206"/>
      <c r="E176" s="206"/>
      <c r="F176" s="1"/>
      <c r="J176" s="1"/>
    </row>
    <row r="177" spans="3:10">
      <c r="C177" s="30"/>
      <c r="D177" s="206"/>
      <c r="E177" s="206"/>
      <c r="F177" s="1"/>
      <c r="J177" s="1"/>
    </row>
    <row r="178" spans="3:10">
      <c r="C178" s="30"/>
      <c r="D178" s="206"/>
      <c r="E178" s="206"/>
      <c r="F178" s="1"/>
      <c r="J178" s="1"/>
    </row>
    <row r="179" spans="3:10">
      <c r="C179" s="30"/>
      <c r="D179" s="206"/>
      <c r="E179" s="206"/>
      <c r="F179" s="1"/>
      <c r="J179" s="1"/>
    </row>
    <row r="180" spans="3:10">
      <c r="C180" s="30"/>
      <c r="D180" s="206"/>
      <c r="E180" s="206"/>
      <c r="F180" s="1"/>
      <c r="J180" s="1"/>
    </row>
    <row r="181" spans="3:10">
      <c r="C181" s="30"/>
      <c r="D181" s="206"/>
      <c r="E181" s="206"/>
      <c r="F181" s="1"/>
      <c r="J181" s="1"/>
    </row>
    <row r="182" spans="3:10">
      <c r="C182" s="30"/>
      <c r="D182" s="206"/>
      <c r="E182" s="206"/>
      <c r="F182" s="1"/>
      <c r="J182" s="1"/>
    </row>
    <row r="183" spans="3:10" ht="12.75" customHeight="1">
      <c r="C183" s="30"/>
      <c r="D183" s="206"/>
      <c r="E183" s="206"/>
      <c r="F183" s="1"/>
      <c r="J183" s="1"/>
    </row>
    <row r="184" spans="3:10">
      <c r="C184" s="30"/>
      <c r="D184" s="206"/>
      <c r="E184" s="206"/>
      <c r="F184" s="1"/>
      <c r="J184" s="1"/>
    </row>
    <row r="185" spans="3:10" ht="14.25" customHeight="1">
      <c r="C185" s="30"/>
      <c r="D185" s="206"/>
      <c r="E185" s="206"/>
      <c r="F185" s="1"/>
      <c r="J185" s="1"/>
    </row>
    <row r="186" spans="3:10">
      <c r="C186" s="30"/>
      <c r="D186" s="206"/>
      <c r="E186" s="206"/>
      <c r="F186" s="1"/>
      <c r="J186" s="1"/>
    </row>
    <row r="187" spans="3:10" ht="51" customHeight="1">
      <c r="C187" s="30"/>
      <c r="D187" s="206"/>
      <c r="E187" s="206"/>
      <c r="F187" s="1"/>
      <c r="J187" s="1"/>
    </row>
    <row r="188" spans="3:10" ht="12.75" customHeight="1">
      <c r="C188" s="30"/>
      <c r="D188" s="206"/>
      <c r="E188" s="206"/>
      <c r="F188" s="1"/>
      <c r="J188" s="1"/>
    </row>
    <row r="189" spans="3:10">
      <c r="C189" s="30"/>
      <c r="D189" s="206"/>
      <c r="E189" s="206"/>
      <c r="F189" s="1"/>
      <c r="J189" s="1"/>
    </row>
    <row r="190" spans="3:10">
      <c r="C190" s="30"/>
      <c r="D190" s="206"/>
      <c r="E190" s="206"/>
      <c r="F190" s="1"/>
      <c r="J190" s="1"/>
    </row>
    <row r="191" spans="3:10">
      <c r="C191" s="30"/>
      <c r="D191" s="206"/>
      <c r="E191" s="206"/>
      <c r="F191" s="1"/>
      <c r="J191" s="1"/>
    </row>
    <row r="192" spans="3:10">
      <c r="C192" s="30"/>
      <c r="D192" s="206"/>
      <c r="E192" s="206"/>
      <c r="F192" s="1"/>
      <c r="J192" s="1"/>
    </row>
    <row r="193" spans="3:10">
      <c r="C193" s="30"/>
      <c r="D193" s="206"/>
      <c r="E193" s="206"/>
      <c r="F193" s="1"/>
      <c r="J193" s="1"/>
    </row>
    <row r="194" spans="3:10">
      <c r="C194" s="30"/>
      <c r="D194" s="206"/>
      <c r="E194" s="206"/>
      <c r="F194" s="1"/>
      <c r="J194" s="1"/>
    </row>
    <row r="195" spans="3:10">
      <c r="C195" s="30"/>
      <c r="D195" s="206"/>
      <c r="E195" s="206"/>
      <c r="F195" s="1"/>
      <c r="J195" s="1"/>
    </row>
    <row r="196" spans="3:10">
      <c r="C196" s="30"/>
      <c r="D196" s="206"/>
      <c r="E196" s="206"/>
      <c r="F196" s="1"/>
      <c r="J196" s="1"/>
    </row>
    <row r="197" spans="3:10" ht="15" customHeight="1">
      <c r="C197" s="30"/>
      <c r="D197" s="206"/>
      <c r="E197" s="206"/>
      <c r="F197" s="1"/>
      <c r="J197" s="1"/>
    </row>
    <row r="198" spans="3:10">
      <c r="C198" s="30"/>
      <c r="D198" s="206"/>
      <c r="E198" s="206"/>
      <c r="F198" s="1"/>
      <c r="J198" s="1"/>
    </row>
    <row r="199" spans="3:10" ht="147.75" customHeight="1">
      <c r="C199" s="30"/>
      <c r="D199" s="206"/>
      <c r="E199" s="206"/>
      <c r="F199" s="1"/>
      <c r="J199" s="1"/>
    </row>
    <row r="200" spans="3:10" ht="82.5" customHeight="1">
      <c r="C200" s="30"/>
      <c r="D200" s="206"/>
      <c r="E200" s="206"/>
      <c r="F200" s="1"/>
      <c r="J200" s="1"/>
    </row>
    <row r="201" spans="3:10" ht="12.75" customHeight="1">
      <c r="C201" s="30"/>
      <c r="D201" s="206"/>
      <c r="E201" s="206"/>
      <c r="F201" s="1"/>
      <c r="J201" s="1"/>
    </row>
    <row r="202" spans="3:10" ht="106.5" customHeight="1">
      <c r="C202" s="30"/>
      <c r="D202" s="206"/>
      <c r="E202" s="206"/>
      <c r="F202" s="1"/>
      <c r="J202" s="1"/>
    </row>
    <row r="203" spans="3:10" ht="227.25" customHeight="1">
      <c r="C203" s="30"/>
      <c r="D203" s="206"/>
      <c r="E203" s="206"/>
      <c r="F203" s="1"/>
      <c r="J203" s="1"/>
    </row>
    <row r="204" spans="3:10" ht="135" customHeight="1">
      <c r="C204" s="30"/>
      <c r="D204" s="206"/>
      <c r="E204" s="206"/>
      <c r="F204" s="1"/>
      <c r="J204" s="1"/>
    </row>
    <row r="205" spans="3:10" ht="81" customHeight="1">
      <c r="C205" s="30"/>
      <c r="D205" s="206"/>
      <c r="E205" s="206"/>
      <c r="F205" s="1"/>
      <c r="J205" s="1"/>
    </row>
    <row r="206" spans="3:10" ht="14.25" customHeight="1">
      <c r="C206" s="30"/>
      <c r="D206" s="206"/>
      <c r="E206" s="206"/>
      <c r="F206" s="1"/>
      <c r="J206" s="1"/>
    </row>
    <row r="207" spans="3:10" ht="13.5" customHeight="1">
      <c r="C207" s="30"/>
      <c r="D207" s="206"/>
      <c r="E207" s="206"/>
      <c r="F207" s="1"/>
      <c r="J207" s="1"/>
    </row>
    <row r="208" spans="3:10" ht="39" customHeight="1">
      <c r="C208" s="30"/>
      <c r="D208" s="206"/>
      <c r="E208" s="206"/>
      <c r="F208" s="1"/>
      <c r="J208" s="1"/>
    </row>
    <row r="209" spans="3:10" ht="27" customHeight="1">
      <c r="C209" s="30"/>
      <c r="D209" s="206"/>
      <c r="E209" s="206"/>
      <c r="F209" s="1"/>
      <c r="J209" s="1"/>
    </row>
    <row r="210" spans="3:10">
      <c r="C210" s="30"/>
      <c r="D210" s="206"/>
      <c r="E210" s="206"/>
      <c r="F210" s="1"/>
      <c r="J210" s="1"/>
    </row>
    <row r="211" spans="3:10">
      <c r="C211" s="30"/>
      <c r="D211" s="206"/>
      <c r="E211" s="206"/>
      <c r="F211" s="1"/>
      <c r="J211" s="1"/>
    </row>
    <row r="212" spans="3:10">
      <c r="C212" s="30"/>
      <c r="D212" s="206"/>
      <c r="E212" s="206"/>
      <c r="F212" s="1"/>
      <c r="J212" s="1"/>
    </row>
    <row r="213" spans="3:10">
      <c r="C213" s="30"/>
      <c r="D213" s="206"/>
      <c r="E213" s="206"/>
      <c r="F213" s="1"/>
      <c r="J213" s="1"/>
    </row>
    <row r="214" spans="3:10">
      <c r="C214" s="30"/>
      <c r="D214" s="206"/>
      <c r="E214" s="206"/>
      <c r="F214" s="1"/>
      <c r="J214" s="1"/>
    </row>
    <row r="215" spans="3:10">
      <c r="C215" s="30"/>
      <c r="D215" s="206"/>
      <c r="E215" s="206"/>
      <c r="F215" s="1"/>
      <c r="J215" s="1"/>
    </row>
    <row r="216" spans="3:10">
      <c r="C216" s="30"/>
      <c r="D216" s="206"/>
      <c r="E216" s="206"/>
      <c r="F216" s="1"/>
      <c r="J216" s="1"/>
    </row>
    <row r="217" spans="3:10">
      <c r="C217" s="30"/>
      <c r="D217" s="206"/>
      <c r="E217" s="206"/>
      <c r="F217" s="1"/>
      <c r="J217" s="1"/>
    </row>
    <row r="218" spans="3:10" ht="12.75" customHeight="1">
      <c r="C218" s="30"/>
      <c r="D218" s="206"/>
      <c r="E218" s="206"/>
      <c r="F218" s="1"/>
      <c r="J218" s="1"/>
    </row>
    <row r="219" spans="3:10">
      <c r="C219" s="30"/>
      <c r="D219" s="206"/>
      <c r="E219" s="206"/>
      <c r="F219" s="1"/>
      <c r="J219" s="1"/>
    </row>
    <row r="220" spans="3:10">
      <c r="C220" s="30"/>
      <c r="D220" s="206"/>
      <c r="E220" s="206"/>
      <c r="F220" s="1"/>
      <c r="J220" s="1"/>
    </row>
    <row r="221" spans="3:10" ht="156.75" customHeight="1">
      <c r="C221" s="30"/>
      <c r="D221" s="206"/>
      <c r="E221" s="206"/>
      <c r="F221" s="1"/>
      <c r="J221" s="1"/>
    </row>
    <row r="222" spans="3:10" ht="169.5" customHeight="1">
      <c r="C222" s="30"/>
      <c r="D222" s="206"/>
      <c r="E222" s="206"/>
      <c r="F222" s="1"/>
      <c r="J222" s="1"/>
    </row>
    <row r="223" spans="3:10" ht="12.75" customHeight="1">
      <c r="C223" s="30"/>
      <c r="D223" s="206"/>
      <c r="E223" s="206"/>
      <c r="F223" s="1"/>
      <c r="J223" s="1"/>
    </row>
    <row r="224" spans="3:10" ht="168.75" customHeight="1">
      <c r="C224" s="30"/>
      <c r="D224" s="206"/>
      <c r="E224" s="206"/>
      <c r="F224" s="1"/>
      <c r="J224" s="1"/>
    </row>
    <row r="225" spans="3:10" ht="113.25" customHeight="1">
      <c r="C225" s="30"/>
      <c r="D225" s="206"/>
      <c r="E225" s="206"/>
      <c r="F225" s="1"/>
      <c r="J225" s="1"/>
    </row>
    <row r="226" spans="3:10" ht="123.75" customHeight="1">
      <c r="C226" s="30"/>
      <c r="D226" s="206"/>
      <c r="E226" s="206"/>
      <c r="F226" s="1"/>
      <c r="J226" s="1"/>
    </row>
    <row r="227" spans="3:10" ht="191.25" customHeight="1">
      <c r="C227" s="30"/>
      <c r="D227" s="206"/>
      <c r="E227" s="206"/>
      <c r="F227" s="1"/>
      <c r="J227" s="1"/>
    </row>
    <row r="228" spans="3:10" ht="13.5" customHeight="1">
      <c r="C228" s="30"/>
      <c r="D228" s="206"/>
      <c r="E228" s="206"/>
      <c r="F228" s="1"/>
      <c r="J228" s="1"/>
    </row>
    <row r="229" spans="3:10" ht="28.5" customHeight="1">
      <c r="C229" s="30"/>
      <c r="D229" s="206"/>
      <c r="E229" s="206"/>
      <c r="F229" s="1"/>
      <c r="J229" s="1"/>
    </row>
    <row r="230" spans="3:10" ht="39" customHeight="1">
      <c r="C230" s="30"/>
      <c r="D230" s="206"/>
      <c r="E230" s="206"/>
      <c r="F230" s="1"/>
      <c r="J230" s="1"/>
    </row>
    <row r="231" spans="3:10">
      <c r="C231" s="30"/>
      <c r="D231" s="206"/>
      <c r="E231" s="206"/>
      <c r="F231" s="1"/>
      <c r="J231" s="1"/>
    </row>
    <row r="232" spans="3:10">
      <c r="C232" s="30"/>
      <c r="D232" s="206"/>
      <c r="E232" s="206"/>
      <c r="F232" s="1"/>
      <c r="J232" s="1"/>
    </row>
    <row r="233" spans="3:10">
      <c r="C233" s="30"/>
      <c r="D233" s="206"/>
      <c r="E233" s="206"/>
      <c r="F233" s="1"/>
      <c r="J233" s="1"/>
    </row>
    <row r="234" spans="3:10">
      <c r="C234" s="30"/>
      <c r="D234" s="206"/>
      <c r="E234" s="206"/>
      <c r="F234" s="1"/>
      <c r="J234" s="1"/>
    </row>
    <row r="235" spans="3:10">
      <c r="C235" s="30"/>
      <c r="D235" s="206"/>
      <c r="E235" s="206"/>
      <c r="F235" s="1"/>
      <c r="J235" s="1"/>
    </row>
    <row r="236" spans="3:10">
      <c r="C236" s="30"/>
      <c r="D236" s="206"/>
      <c r="E236" s="206"/>
      <c r="F236" s="1"/>
      <c r="J236" s="1"/>
    </row>
    <row r="237" spans="3:10">
      <c r="C237" s="30"/>
      <c r="D237" s="206"/>
      <c r="E237" s="206"/>
      <c r="F237" s="1"/>
      <c r="J237" s="1"/>
    </row>
    <row r="238" spans="3:10">
      <c r="C238" s="30"/>
      <c r="D238" s="206"/>
      <c r="E238" s="206"/>
      <c r="F238" s="1"/>
      <c r="J238" s="1"/>
    </row>
    <row r="239" spans="3:10">
      <c r="C239" s="30"/>
      <c r="D239" s="206"/>
      <c r="E239" s="206"/>
      <c r="F239" s="1"/>
      <c r="J239" s="1"/>
    </row>
    <row r="240" spans="3:10">
      <c r="C240" s="30"/>
      <c r="D240" s="206"/>
      <c r="E240" s="206"/>
      <c r="F240" s="1"/>
      <c r="J240" s="1"/>
    </row>
    <row r="241" spans="3:10">
      <c r="C241" s="30"/>
      <c r="D241" s="206"/>
      <c r="E241" s="206"/>
      <c r="F241" s="1"/>
      <c r="J241" s="1"/>
    </row>
    <row r="242" spans="3:10">
      <c r="C242" s="30"/>
      <c r="D242" s="206"/>
      <c r="E242" s="206"/>
      <c r="F242" s="1"/>
      <c r="J242" s="1"/>
    </row>
    <row r="243" spans="3:10">
      <c r="C243" s="30"/>
      <c r="D243" s="206"/>
      <c r="E243" s="206"/>
      <c r="F243" s="1"/>
      <c r="J243" s="1"/>
    </row>
    <row r="244" spans="3:10">
      <c r="C244" s="30"/>
      <c r="D244" s="206"/>
      <c r="E244" s="206"/>
      <c r="F244" s="1"/>
      <c r="J244" s="1"/>
    </row>
    <row r="245" spans="3:10">
      <c r="C245" s="30"/>
      <c r="D245" s="206"/>
      <c r="E245" s="206"/>
      <c r="F245" s="1"/>
      <c r="J245" s="1"/>
    </row>
    <row r="246" spans="3:10">
      <c r="C246" s="30"/>
      <c r="D246" s="206"/>
      <c r="E246" s="206"/>
      <c r="F246" s="1"/>
      <c r="J246" s="1"/>
    </row>
    <row r="247" spans="3:10">
      <c r="C247" s="30"/>
      <c r="D247" s="206"/>
      <c r="E247" s="206"/>
      <c r="F247" s="1"/>
      <c r="J247" s="1"/>
    </row>
    <row r="248" spans="3:10">
      <c r="C248" s="30"/>
      <c r="D248" s="206"/>
      <c r="E248" s="206"/>
      <c r="F248" s="1"/>
      <c r="J248" s="1"/>
    </row>
    <row r="249" spans="3:10">
      <c r="C249" s="30"/>
      <c r="D249" s="206"/>
      <c r="E249" s="206"/>
      <c r="F249" s="1"/>
      <c r="J249" s="1"/>
    </row>
    <row r="250" spans="3:10">
      <c r="C250" s="30"/>
      <c r="D250" s="206"/>
      <c r="E250" s="206"/>
      <c r="F250" s="1"/>
      <c r="J250" s="1"/>
    </row>
    <row r="251" spans="3:10">
      <c r="C251" s="30"/>
      <c r="D251" s="206"/>
      <c r="E251" s="206"/>
      <c r="F251" s="1"/>
      <c r="J251" s="1"/>
    </row>
    <row r="252" spans="3:10">
      <c r="C252" s="30"/>
      <c r="D252" s="206"/>
      <c r="E252" s="206"/>
      <c r="F252" s="1"/>
      <c r="J252" s="1"/>
    </row>
    <row r="253" spans="3:10" ht="13.5" customHeight="1">
      <c r="C253" s="30"/>
      <c r="D253" s="206"/>
      <c r="E253" s="206"/>
      <c r="F253" s="1"/>
      <c r="J253" s="1"/>
    </row>
    <row r="254" spans="3:10">
      <c r="C254" s="30"/>
      <c r="D254" s="206"/>
      <c r="E254" s="206"/>
      <c r="F254" s="1"/>
      <c r="J254" s="1"/>
    </row>
    <row r="255" spans="3:10">
      <c r="C255" s="30"/>
      <c r="D255" s="206"/>
      <c r="E255" s="206"/>
      <c r="F255" s="1"/>
      <c r="J255" s="1"/>
    </row>
    <row r="256" spans="3:10">
      <c r="C256" s="30"/>
      <c r="D256" s="206"/>
      <c r="E256" s="206"/>
      <c r="F256" s="1"/>
      <c r="J256" s="1"/>
    </row>
    <row r="257" spans="3:10">
      <c r="C257" s="30"/>
      <c r="D257" s="206"/>
      <c r="E257" s="206"/>
      <c r="F257" s="1"/>
      <c r="J257" s="1"/>
    </row>
    <row r="258" spans="3:10">
      <c r="C258" s="30"/>
      <c r="D258" s="206"/>
      <c r="E258" s="206"/>
      <c r="F258" s="1"/>
      <c r="J258" s="1"/>
    </row>
    <row r="259" spans="3:10">
      <c r="C259" s="30"/>
      <c r="D259" s="206"/>
      <c r="E259" s="206"/>
      <c r="F259" s="1"/>
      <c r="J259" s="1"/>
    </row>
    <row r="260" spans="3:10">
      <c r="C260" s="30"/>
      <c r="D260" s="206"/>
      <c r="E260" s="206"/>
      <c r="F260" s="1"/>
      <c r="J260" s="1"/>
    </row>
    <row r="261" spans="3:10">
      <c r="C261" s="30"/>
      <c r="D261" s="206"/>
      <c r="E261" s="206"/>
      <c r="F261" s="1"/>
      <c r="J261" s="1"/>
    </row>
    <row r="262" spans="3:10">
      <c r="C262" s="30"/>
      <c r="D262" s="206"/>
      <c r="E262" s="206"/>
      <c r="F262" s="1"/>
      <c r="J262" s="1"/>
    </row>
    <row r="263" spans="3:10">
      <c r="C263" s="30"/>
      <c r="D263" s="206"/>
      <c r="E263" s="206"/>
      <c r="F263" s="1"/>
      <c r="J263" s="1"/>
    </row>
    <row r="264" spans="3:10">
      <c r="C264" s="30"/>
      <c r="D264" s="206"/>
      <c r="E264" s="206"/>
      <c r="F264" s="1"/>
      <c r="J264" s="1"/>
    </row>
    <row r="265" spans="3:10">
      <c r="C265" s="30"/>
      <c r="D265" s="206"/>
      <c r="E265" s="206"/>
      <c r="F265" s="1"/>
      <c r="J265" s="1"/>
    </row>
    <row r="266" spans="3:10">
      <c r="C266" s="30"/>
      <c r="D266" s="206"/>
      <c r="E266" s="206"/>
      <c r="F266" s="1"/>
      <c r="J266" s="1"/>
    </row>
    <row r="267" spans="3:10">
      <c r="C267" s="30"/>
      <c r="D267" s="206"/>
      <c r="E267" s="206"/>
      <c r="F267" s="1"/>
      <c r="J267" s="1"/>
    </row>
    <row r="268" spans="3:10">
      <c r="C268" s="30"/>
      <c r="D268" s="206"/>
      <c r="E268" s="206"/>
      <c r="F268" s="1"/>
      <c r="J268" s="1"/>
    </row>
    <row r="269" spans="3:10">
      <c r="C269" s="30"/>
      <c r="D269" s="206"/>
      <c r="E269" s="206"/>
      <c r="F269" s="1"/>
      <c r="J269" s="1"/>
    </row>
    <row r="270" spans="3:10">
      <c r="C270" s="30"/>
      <c r="D270" s="206"/>
      <c r="E270" s="206"/>
      <c r="F270" s="1"/>
      <c r="J270" s="1"/>
    </row>
    <row r="271" spans="3:10">
      <c r="C271" s="30"/>
      <c r="D271" s="206"/>
      <c r="E271" s="206"/>
      <c r="F271" s="1"/>
      <c r="J271" s="1"/>
    </row>
    <row r="272" spans="3:10">
      <c r="C272" s="30"/>
      <c r="D272" s="206"/>
      <c r="E272" s="206"/>
      <c r="F272" s="1"/>
      <c r="J272" s="1"/>
    </row>
    <row r="273" spans="3:10">
      <c r="C273" s="30"/>
      <c r="D273" s="206"/>
      <c r="E273" s="206"/>
      <c r="F273" s="1"/>
      <c r="J273" s="1"/>
    </row>
    <row r="274" spans="3:10">
      <c r="C274" s="30"/>
      <c r="D274" s="206"/>
      <c r="E274" s="206"/>
      <c r="F274" s="1"/>
      <c r="J274" s="1"/>
    </row>
    <row r="275" spans="3:10">
      <c r="C275" s="30"/>
      <c r="D275" s="206"/>
      <c r="E275" s="206"/>
      <c r="F275" s="1"/>
      <c r="J275" s="1"/>
    </row>
    <row r="276" spans="3:10">
      <c r="C276" s="30"/>
      <c r="D276" s="206"/>
      <c r="E276" s="206"/>
      <c r="F276" s="1"/>
      <c r="J276" s="1"/>
    </row>
    <row r="277" spans="3:10">
      <c r="C277" s="30"/>
      <c r="D277" s="206"/>
      <c r="E277" s="206"/>
      <c r="F277" s="1"/>
      <c r="J277" s="1"/>
    </row>
    <row r="278" spans="3:10">
      <c r="C278" s="30"/>
      <c r="D278" s="206"/>
      <c r="E278" s="206"/>
      <c r="F278" s="1"/>
      <c r="J278" s="1"/>
    </row>
    <row r="279" spans="3:10">
      <c r="C279" s="30"/>
      <c r="D279" s="206"/>
      <c r="E279" s="206"/>
      <c r="F279" s="1"/>
      <c r="J279" s="1"/>
    </row>
    <row r="280" spans="3:10">
      <c r="C280" s="30"/>
      <c r="D280" s="206"/>
      <c r="E280" s="206"/>
      <c r="F280" s="1"/>
      <c r="J280" s="1"/>
    </row>
    <row r="281" spans="3:10">
      <c r="C281" s="30"/>
      <c r="D281" s="206"/>
      <c r="E281" s="206"/>
      <c r="F281" s="1"/>
      <c r="J281" s="1"/>
    </row>
    <row r="282" spans="3:10">
      <c r="C282" s="30"/>
      <c r="D282" s="206"/>
      <c r="E282" s="206"/>
      <c r="F282" s="1"/>
      <c r="J282" s="1"/>
    </row>
    <row r="283" spans="3:10">
      <c r="C283" s="30"/>
      <c r="D283" s="206"/>
      <c r="E283" s="206"/>
      <c r="F283" s="1"/>
      <c r="J283" s="1"/>
    </row>
    <row r="284" spans="3:10">
      <c r="C284" s="30"/>
      <c r="D284" s="206"/>
      <c r="E284" s="206"/>
      <c r="F284" s="1"/>
      <c r="J284" s="1"/>
    </row>
    <row r="285" spans="3:10">
      <c r="C285" s="30"/>
      <c r="D285" s="206"/>
      <c r="E285" s="206"/>
      <c r="F285" s="1"/>
      <c r="J285" s="1"/>
    </row>
    <row r="286" spans="3:10" ht="15" customHeight="1">
      <c r="C286" s="30"/>
      <c r="D286" s="206"/>
      <c r="E286" s="206"/>
      <c r="F286" s="1"/>
      <c r="J286" s="1"/>
    </row>
    <row r="287" spans="3:10">
      <c r="C287" s="30"/>
      <c r="D287" s="206"/>
      <c r="E287" s="206"/>
      <c r="F287" s="1"/>
      <c r="J287" s="1"/>
    </row>
    <row r="288" spans="3:10">
      <c r="C288" s="30"/>
      <c r="D288" s="206"/>
      <c r="E288" s="206"/>
      <c r="F288" s="1"/>
      <c r="J288" s="1"/>
    </row>
    <row r="289" spans="3:10">
      <c r="C289" s="30"/>
      <c r="D289" s="206"/>
      <c r="E289" s="206"/>
      <c r="F289" s="1"/>
      <c r="J289" s="1"/>
    </row>
    <row r="290" spans="3:10" ht="12.75" customHeight="1">
      <c r="C290" s="30"/>
      <c r="D290" s="206"/>
      <c r="E290" s="206"/>
      <c r="F290" s="1"/>
      <c r="J290" s="1"/>
    </row>
    <row r="291" spans="3:10" ht="12.75" customHeight="1">
      <c r="C291" s="30"/>
      <c r="D291" s="206"/>
      <c r="E291" s="206"/>
      <c r="F291" s="1"/>
      <c r="J291" s="1"/>
    </row>
    <row r="292" spans="3:10" ht="129" customHeight="1">
      <c r="C292" s="30"/>
      <c r="D292" s="206"/>
      <c r="E292" s="206"/>
      <c r="F292" s="1"/>
      <c r="J292" s="1"/>
    </row>
    <row r="293" spans="3:10" ht="180" customHeight="1">
      <c r="C293" s="30"/>
      <c r="D293" s="206"/>
      <c r="E293" s="206"/>
      <c r="F293" s="1"/>
      <c r="J293" s="1"/>
    </row>
    <row r="294" spans="3:10" ht="80.25" customHeight="1">
      <c r="C294" s="30"/>
      <c r="D294" s="206"/>
      <c r="E294" s="206"/>
      <c r="F294" s="1"/>
      <c r="J294" s="1"/>
    </row>
    <row r="295" spans="3:10" ht="103.5" customHeight="1">
      <c r="C295" s="30"/>
      <c r="D295" s="206"/>
      <c r="E295" s="206"/>
      <c r="F295" s="1"/>
      <c r="J295" s="1"/>
    </row>
    <row r="296" spans="3:10" ht="15" customHeight="1">
      <c r="C296" s="30"/>
      <c r="D296" s="206"/>
      <c r="E296" s="206"/>
      <c r="F296" s="1"/>
      <c r="J296" s="1"/>
    </row>
    <row r="297" spans="3:10">
      <c r="C297" s="30"/>
      <c r="D297" s="206"/>
      <c r="E297" s="206"/>
      <c r="F297" s="1"/>
      <c r="J297" s="1"/>
    </row>
    <row r="298" spans="3:10" ht="27" customHeight="1">
      <c r="C298" s="30"/>
      <c r="D298" s="206"/>
      <c r="E298" s="206"/>
      <c r="F298" s="1"/>
      <c r="J298" s="1"/>
    </row>
    <row r="299" spans="3:10" ht="13.5" customHeight="1">
      <c r="C299" s="30"/>
      <c r="D299" s="206"/>
      <c r="E299" s="206"/>
      <c r="F299" s="1"/>
      <c r="J299" s="1"/>
    </row>
    <row r="300" spans="3:10" ht="53.25" customHeight="1">
      <c r="C300" s="30"/>
      <c r="D300" s="206"/>
      <c r="E300" s="206"/>
      <c r="F300" s="1"/>
      <c r="J300" s="1"/>
    </row>
    <row r="301" spans="3:10" ht="12.75" customHeight="1">
      <c r="C301" s="30"/>
      <c r="D301" s="206"/>
      <c r="E301" s="206"/>
      <c r="F301" s="1"/>
      <c r="J301" s="1"/>
    </row>
    <row r="302" spans="3:10" ht="13.5" customHeight="1">
      <c r="C302" s="30"/>
      <c r="D302" s="206"/>
      <c r="E302" s="206"/>
      <c r="F302" s="1"/>
      <c r="J302" s="1"/>
    </row>
    <row r="303" spans="3:10">
      <c r="C303" s="30"/>
      <c r="D303" s="206"/>
      <c r="E303" s="206"/>
      <c r="F303" s="1"/>
      <c r="J303" s="1"/>
    </row>
    <row r="304" spans="3:10">
      <c r="C304" s="30"/>
      <c r="D304" s="206"/>
      <c r="E304" s="206"/>
      <c r="F304" s="1"/>
      <c r="J304" s="1"/>
    </row>
    <row r="305" spans="3:10" ht="27" customHeight="1">
      <c r="C305" s="30"/>
      <c r="D305" s="206"/>
      <c r="E305" s="206"/>
      <c r="F305" s="1"/>
      <c r="J305" s="1"/>
    </row>
    <row r="306" spans="3:10" ht="12.75" customHeight="1">
      <c r="C306" s="30"/>
      <c r="D306" s="206"/>
      <c r="E306" s="206"/>
      <c r="F306" s="1"/>
      <c r="J306" s="1"/>
    </row>
    <row r="307" spans="3:10" ht="12" customHeight="1">
      <c r="C307" s="30"/>
      <c r="D307" s="206"/>
      <c r="E307" s="206"/>
      <c r="F307" s="1"/>
      <c r="J307" s="1"/>
    </row>
    <row r="308" spans="3:10">
      <c r="C308" s="30"/>
      <c r="D308" s="206"/>
      <c r="E308" s="206"/>
      <c r="F308" s="1"/>
      <c r="J308" s="1"/>
    </row>
    <row r="309" spans="3:10" ht="13.5" customHeight="1">
      <c r="C309" s="30"/>
      <c r="D309" s="206"/>
      <c r="E309" s="206"/>
      <c r="F309" s="1"/>
      <c r="J309" s="1"/>
    </row>
    <row r="310" spans="3:10">
      <c r="C310" s="30"/>
      <c r="D310" s="206"/>
      <c r="E310" s="206"/>
      <c r="F310" s="1"/>
      <c r="J310" s="1"/>
    </row>
    <row r="311" spans="3:10" ht="15.75" customHeight="1">
      <c r="C311" s="30"/>
      <c r="D311" s="206"/>
      <c r="E311" s="206"/>
      <c r="F311" s="1"/>
      <c r="J311" s="1"/>
    </row>
    <row r="312" spans="3:10">
      <c r="C312" s="30"/>
      <c r="D312" s="206"/>
      <c r="E312" s="206"/>
      <c r="F312" s="1"/>
      <c r="J312" s="1"/>
    </row>
    <row r="313" spans="3:10">
      <c r="C313" s="30"/>
      <c r="D313" s="206"/>
      <c r="E313" s="206"/>
      <c r="F313" s="1"/>
      <c r="J313" s="1"/>
    </row>
    <row r="314" spans="3:10">
      <c r="C314" s="30"/>
      <c r="D314" s="206"/>
      <c r="E314" s="206"/>
      <c r="F314" s="1"/>
      <c r="J314" s="1"/>
    </row>
    <row r="315" spans="3:10" ht="14.25" customHeight="1">
      <c r="C315" s="30"/>
      <c r="D315" s="206"/>
      <c r="E315" s="206"/>
      <c r="F315" s="1"/>
      <c r="J315" s="1"/>
    </row>
    <row r="316" spans="3:10" ht="54" customHeight="1">
      <c r="C316" s="30"/>
      <c r="D316" s="206"/>
      <c r="E316" s="206"/>
      <c r="F316" s="1"/>
      <c r="J316" s="1"/>
    </row>
    <row r="317" spans="3:10">
      <c r="C317" s="30"/>
      <c r="D317" s="206"/>
      <c r="E317" s="206"/>
      <c r="F317" s="1"/>
      <c r="J317" s="1"/>
    </row>
    <row r="318" spans="3:10">
      <c r="C318" s="30"/>
      <c r="D318" s="206"/>
      <c r="E318" s="206"/>
      <c r="F318" s="1"/>
      <c r="J318" s="1"/>
    </row>
    <row r="319" spans="3:10" ht="15" customHeight="1">
      <c r="C319" s="30"/>
      <c r="D319" s="206"/>
      <c r="E319" s="206"/>
      <c r="F319" s="1"/>
      <c r="J319" s="1"/>
    </row>
    <row r="320" spans="3:10">
      <c r="C320" s="30"/>
      <c r="D320" s="206"/>
      <c r="E320" s="206"/>
      <c r="F320" s="1"/>
      <c r="J320" s="1"/>
    </row>
    <row r="321" spans="3:10">
      <c r="C321" s="30"/>
      <c r="D321" s="206"/>
      <c r="E321" s="206"/>
      <c r="F321" s="1"/>
      <c r="J321" s="1"/>
    </row>
    <row r="322" spans="3:10">
      <c r="C322" s="30"/>
      <c r="D322" s="206"/>
      <c r="E322" s="206"/>
      <c r="F322" s="1"/>
      <c r="J322" s="1"/>
    </row>
    <row r="323" spans="3:10" ht="27.75" customHeight="1">
      <c r="C323" s="30"/>
      <c r="D323" s="206"/>
      <c r="E323" s="206"/>
      <c r="F323" s="1"/>
      <c r="J323" s="1"/>
    </row>
    <row r="324" spans="3:10">
      <c r="C324" s="30"/>
      <c r="D324" s="206"/>
      <c r="E324" s="206"/>
      <c r="F324" s="1"/>
      <c r="J324" s="1"/>
    </row>
    <row r="325" spans="3:10">
      <c r="C325" s="30"/>
      <c r="D325" s="206"/>
      <c r="E325" s="206"/>
      <c r="F325" s="1"/>
      <c r="J325" s="1"/>
    </row>
    <row r="326" spans="3:10" ht="13.5" customHeight="1">
      <c r="C326" s="30"/>
      <c r="D326" s="206"/>
      <c r="E326" s="206"/>
      <c r="F326" s="1"/>
      <c r="J326" s="1"/>
    </row>
    <row r="327" spans="3:10">
      <c r="C327" s="30"/>
      <c r="D327" s="206"/>
      <c r="E327" s="206"/>
      <c r="F327" s="1"/>
      <c r="J327" s="1"/>
    </row>
    <row r="328" spans="3:10">
      <c r="C328" s="30"/>
      <c r="D328" s="206"/>
      <c r="E328" s="206"/>
      <c r="F328" s="1"/>
      <c r="J328" s="1"/>
    </row>
    <row r="329" spans="3:10">
      <c r="C329" s="30"/>
      <c r="D329" s="206"/>
      <c r="E329" s="206"/>
      <c r="F329" s="1"/>
      <c r="J329" s="1"/>
    </row>
    <row r="330" spans="3:10">
      <c r="C330" s="30"/>
      <c r="D330" s="206"/>
      <c r="E330" s="206"/>
      <c r="F330" s="1"/>
      <c r="J330" s="1"/>
    </row>
    <row r="331" spans="3:10" ht="12.75" customHeight="1">
      <c r="C331" s="30"/>
      <c r="D331" s="206"/>
      <c r="E331" s="206"/>
      <c r="F331" s="1"/>
      <c r="J331" s="1"/>
    </row>
    <row r="332" spans="3:10">
      <c r="C332" s="30"/>
      <c r="D332" s="206"/>
      <c r="E332" s="206"/>
      <c r="F332" s="1"/>
      <c r="J332" s="1"/>
    </row>
    <row r="333" spans="3:10">
      <c r="C333" s="30"/>
      <c r="D333" s="206"/>
      <c r="E333" s="206"/>
      <c r="F333" s="1"/>
      <c r="J333" s="1"/>
    </row>
    <row r="334" spans="3:10">
      <c r="C334" s="30"/>
      <c r="D334" s="206"/>
      <c r="E334" s="206"/>
      <c r="F334" s="1"/>
      <c r="J334" s="1"/>
    </row>
    <row r="335" spans="3:10">
      <c r="C335" s="30"/>
      <c r="D335" s="206"/>
      <c r="E335" s="206"/>
      <c r="F335" s="1"/>
      <c r="J335" s="1"/>
    </row>
    <row r="336" spans="3:10">
      <c r="C336" s="30"/>
      <c r="D336" s="206"/>
      <c r="E336" s="206"/>
      <c r="F336" s="1"/>
      <c r="J336" s="1"/>
    </row>
    <row r="337" spans="3:10">
      <c r="C337" s="30"/>
      <c r="D337" s="206"/>
      <c r="E337" s="206"/>
      <c r="F337" s="1"/>
      <c r="J337" s="1"/>
    </row>
    <row r="338" spans="3:10">
      <c r="C338" s="30"/>
      <c r="D338" s="206"/>
      <c r="E338" s="206"/>
      <c r="F338" s="1"/>
      <c r="J338" s="1"/>
    </row>
    <row r="339" spans="3:10" ht="15" customHeight="1">
      <c r="C339" s="30"/>
      <c r="D339" s="206"/>
      <c r="E339" s="206"/>
      <c r="F339" s="1"/>
      <c r="J339" s="1"/>
    </row>
    <row r="340" spans="3:10">
      <c r="C340" s="30"/>
      <c r="D340" s="206"/>
      <c r="E340" s="206"/>
      <c r="F340" s="1"/>
      <c r="J340" s="1"/>
    </row>
    <row r="341" spans="3:10">
      <c r="C341" s="30"/>
      <c r="D341" s="206"/>
      <c r="E341" s="206"/>
      <c r="F341" s="1"/>
      <c r="J341" s="1"/>
    </row>
    <row r="342" spans="3:10">
      <c r="C342" s="30"/>
      <c r="D342" s="206"/>
      <c r="E342" s="206"/>
      <c r="F342" s="1"/>
      <c r="J342" s="1"/>
    </row>
    <row r="343" spans="3:10">
      <c r="C343" s="30"/>
      <c r="D343" s="206"/>
      <c r="E343" s="206"/>
      <c r="F343" s="1"/>
      <c r="J343" s="1"/>
    </row>
    <row r="344" spans="3:10">
      <c r="C344" s="30"/>
      <c r="D344" s="206"/>
      <c r="E344" s="206"/>
      <c r="F344" s="1"/>
      <c r="J344" s="1"/>
    </row>
    <row r="345" spans="3:10">
      <c r="C345" s="30"/>
      <c r="D345" s="206"/>
      <c r="E345" s="206"/>
      <c r="F345" s="1"/>
      <c r="J345" s="1"/>
    </row>
    <row r="346" spans="3:10">
      <c r="C346" s="30"/>
      <c r="D346" s="206"/>
      <c r="E346" s="206"/>
      <c r="F346" s="1"/>
      <c r="J346" s="1"/>
    </row>
    <row r="347" spans="3:10">
      <c r="C347" s="30"/>
      <c r="D347" s="206"/>
      <c r="E347" s="206"/>
      <c r="F347" s="1"/>
      <c r="J347" s="1"/>
    </row>
    <row r="348" spans="3:10">
      <c r="C348" s="30"/>
      <c r="D348" s="206"/>
      <c r="E348" s="206"/>
      <c r="F348" s="1"/>
      <c r="J348" s="1"/>
    </row>
    <row r="349" spans="3:10">
      <c r="C349" s="30"/>
      <c r="D349" s="206"/>
      <c r="E349" s="206"/>
      <c r="F349" s="1"/>
      <c r="J349" s="1"/>
    </row>
    <row r="350" spans="3:10">
      <c r="C350" s="30"/>
      <c r="D350" s="206"/>
      <c r="E350" s="206"/>
      <c r="F350" s="1"/>
      <c r="J350" s="1"/>
    </row>
    <row r="351" spans="3:10">
      <c r="C351" s="30"/>
      <c r="D351" s="206"/>
      <c r="E351" s="206"/>
      <c r="F351" s="1"/>
      <c r="J351" s="1"/>
    </row>
    <row r="352" spans="3:10">
      <c r="C352" s="30"/>
      <c r="D352" s="206"/>
      <c r="E352" s="206"/>
      <c r="F352" s="1"/>
      <c r="J352" s="1"/>
    </row>
    <row r="353" spans="3:10">
      <c r="C353" s="30"/>
      <c r="D353" s="206"/>
      <c r="E353" s="206"/>
      <c r="F353" s="1"/>
      <c r="J353" s="1"/>
    </row>
    <row r="354" spans="3:10">
      <c r="C354" s="30"/>
      <c r="D354" s="206"/>
      <c r="E354" s="206"/>
      <c r="F354" s="1"/>
      <c r="J354" s="1"/>
    </row>
    <row r="355" spans="3:10">
      <c r="C355" s="30"/>
      <c r="D355" s="206"/>
      <c r="E355" s="206"/>
      <c r="F355" s="1"/>
      <c r="J355" s="1"/>
    </row>
    <row r="356" spans="3:10">
      <c r="C356" s="30"/>
      <c r="D356" s="206"/>
      <c r="E356" s="206"/>
      <c r="F356" s="1"/>
      <c r="J356" s="1"/>
    </row>
    <row r="357" spans="3:10">
      <c r="C357" s="30"/>
      <c r="D357" s="206"/>
      <c r="E357" s="206"/>
      <c r="F357" s="1"/>
      <c r="J357" s="1"/>
    </row>
    <row r="358" spans="3:10">
      <c r="C358" s="30"/>
      <c r="D358" s="206"/>
      <c r="E358" s="206"/>
      <c r="F358" s="1"/>
      <c r="J358" s="1"/>
    </row>
    <row r="359" spans="3:10">
      <c r="C359" s="30"/>
      <c r="D359" s="206"/>
      <c r="E359" s="206"/>
      <c r="F359" s="1"/>
      <c r="J359" s="1"/>
    </row>
    <row r="360" spans="3:10">
      <c r="C360" s="30"/>
      <c r="D360" s="206"/>
      <c r="E360" s="206"/>
      <c r="F360" s="1"/>
      <c r="J360" s="1"/>
    </row>
    <row r="361" spans="3:10">
      <c r="C361" s="30"/>
      <c r="D361" s="206"/>
      <c r="E361" s="206"/>
      <c r="F361" s="1"/>
      <c r="J361" s="1"/>
    </row>
    <row r="362" spans="3:10">
      <c r="C362" s="30"/>
      <c r="D362" s="206"/>
      <c r="E362" s="206"/>
      <c r="F362" s="1"/>
      <c r="J362" s="1"/>
    </row>
    <row r="363" spans="3:10">
      <c r="C363" s="30"/>
      <c r="D363" s="206"/>
      <c r="E363" s="206"/>
      <c r="F363" s="1"/>
      <c r="J363" s="1"/>
    </row>
    <row r="364" spans="3:10">
      <c r="C364" s="30"/>
      <c r="D364" s="206"/>
      <c r="E364" s="206"/>
      <c r="F364" s="1"/>
      <c r="J364" s="1"/>
    </row>
    <row r="365" spans="3:10">
      <c r="C365" s="30"/>
      <c r="D365" s="206"/>
      <c r="E365" s="206"/>
      <c r="F365" s="1"/>
      <c r="J365" s="1"/>
    </row>
    <row r="366" spans="3:10">
      <c r="C366" s="30"/>
      <c r="D366" s="206"/>
      <c r="E366" s="206"/>
      <c r="F366" s="1"/>
      <c r="J366" s="1"/>
    </row>
    <row r="367" spans="3:10">
      <c r="C367" s="30"/>
      <c r="D367" s="206"/>
      <c r="E367" s="206"/>
      <c r="F367" s="1"/>
      <c r="J367" s="1"/>
    </row>
    <row r="368" spans="3:10">
      <c r="C368" s="30"/>
      <c r="D368" s="206"/>
      <c r="E368" s="206"/>
      <c r="F368" s="1"/>
      <c r="J368" s="1"/>
    </row>
    <row r="369" spans="3:10">
      <c r="C369" s="30"/>
      <c r="D369" s="206"/>
      <c r="E369" s="206"/>
      <c r="F369" s="1"/>
      <c r="J369" s="1"/>
    </row>
    <row r="370" spans="3:10">
      <c r="C370" s="30"/>
      <c r="D370" s="206"/>
      <c r="E370" s="206"/>
      <c r="F370" s="1"/>
      <c r="J370" s="1"/>
    </row>
    <row r="371" spans="3:10">
      <c r="C371" s="30"/>
      <c r="D371" s="206"/>
      <c r="E371" s="206"/>
      <c r="F371" s="1"/>
      <c r="J371" s="1"/>
    </row>
    <row r="372" spans="3:10">
      <c r="C372" s="30"/>
      <c r="D372" s="206"/>
      <c r="E372" s="206"/>
      <c r="F372" s="1"/>
      <c r="J372" s="1"/>
    </row>
    <row r="373" spans="3:10">
      <c r="C373" s="30"/>
      <c r="D373" s="206"/>
      <c r="E373" s="206"/>
      <c r="F373" s="1"/>
      <c r="J373" s="1"/>
    </row>
    <row r="374" spans="3:10">
      <c r="C374" s="30"/>
      <c r="D374" s="206"/>
      <c r="E374" s="206"/>
      <c r="F374" s="1"/>
      <c r="J374" s="1"/>
    </row>
    <row r="375" spans="3:10">
      <c r="C375" s="30"/>
      <c r="D375" s="206"/>
      <c r="E375" s="206"/>
      <c r="F375" s="1"/>
      <c r="J375" s="1"/>
    </row>
    <row r="376" spans="3:10">
      <c r="C376" s="30"/>
      <c r="D376" s="206"/>
      <c r="E376" s="206"/>
      <c r="F376" s="1"/>
      <c r="J376" s="1"/>
    </row>
    <row r="377" spans="3:10">
      <c r="C377" s="30"/>
      <c r="D377" s="206"/>
      <c r="E377" s="206"/>
      <c r="F377" s="1"/>
      <c r="J377" s="1"/>
    </row>
    <row r="378" spans="3:10" ht="52.5" customHeight="1">
      <c r="C378" s="30"/>
      <c r="D378" s="206"/>
      <c r="E378" s="206"/>
      <c r="F378" s="1"/>
      <c r="J378" s="1"/>
    </row>
    <row r="379" spans="3:10">
      <c r="C379" s="30"/>
      <c r="D379" s="206"/>
      <c r="E379" s="206"/>
      <c r="F379" s="1"/>
      <c r="J379" s="1"/>
    </row>
    <row r="380" spans="3:10">
      <c r="C380" s="30"/>
      <c r="D380" s="206"/>
      <c r="E380" s="206"/>
      <c r="F380" s="1"/>
      <c r="J380" s="1"/>
    </row>
    <row r="381" spans="3:10">
      <c r="C381" s="30"/>
      <c r="D381" s="206"/>
      <c r="E381" s="206"/>
      <c r="F381" s="1"/>
      <c r="J381" s="1"/>
    </row>
    <row r="382" spans="3:10">
      <c r="C382" s="30"/>
      <c r="D382" s="206"/>
      <c r="E382" s="206"/>
      <c r="F382" s="1"/>
      <c r="J382" s="1"/>
    </row>
    <row r="383" spans="3:10">
      <c r="C383" s="30"/>
      <c r="D383" s="206"/>
      <c r="E383" s="206"/>
      <c r="F383" s="1"/>
      <c r="J383" s="1"/>
    </row>
    <row r="384" spans="3:10" ht="51.75" customHeight="1">
      <c r="C384" s="30"/>
      <c r="D384" s="206"/>
      <c r="E384" s="206"/>
      <c r="F384" s="1"/>
      <c r="J384" s="1"/>
    </row>
    <row r="385" spans="3:10">
      <c r="C385" s="30"/>
      <c r="D385" s="206"/>
      <c r="E385" s="206"/>
      <c r="F385" s="1"/>
      <c r="J385" s="1"/>
    </row>
    <row r="386" spans="3:10">
      <c r="C386" s="30"/>
      <c r="D386" s="206"/>
      <c r="E386" s="206"/>
      <c r="F386" s="1"/>
      <c r="J386" s="1"/>
    </row>
    <row r="387" spans="3:10" ht="54.75" customHeight="1">
      <c r="C387" s="30"/>
      <c r="D387" s="206"/>
      <c r="E387" s="206"/>
      <c r="F387" s="1"/>
      <c r="J387" s="1"/>
    </row>
    <row r="388" spans="3:10" ht="13.5" customHeight="1">
      <c r="C388" s="30"/>
      <c r="D388" s="206"/>
      <c r="E388" s="206"/>
      <c r="F388" s="1"/>
      <c r="J388" s="1"/>
    </row>
    <row r="389" spans="3:10" ht="13.5" customHeight="1">
      <c r="C389" s="30"/>
      <c r="D389" s="206"/>
      <c r="E389" s="206"/>
      <c r="F389" s="1"/>
      <c r="J389" s="1"/>
    </row>
    <row r="390" spans="3:10">
      <c r="C390" s="30"/>
      <c r="D390" s="206"/>
      <c r="E390" s="206"/>
      <c r="F390" s="1"/>
      <c r="J390" s="1"/>
    </row>
    <row r="391" spans="3:10" ht="88.5" customHeight="1">
      <c r="C391" s="30"/>
      <c r="D391" s="206"/>
      <c r="E391" s="206"/>
      <c r="F391" s="1"/>
      <c r="J391" s="1"/>
    </row>
    <row r="392" spans="3:10" ht="54" customHeight="1">
      <c r="C392" s="30"/>
      <c r="D392" s="206"/>
      <c r="E392" s="206"/>
      <c r="F392" s="1"/>
      <c r="J392" s="1"/>
    </row>
    <row r="393" spans="3:10">
      <c r="C393" s="30"/>
      <c r="D393" s="206"/>
      <c r="E393" s="206"/>
      <c r="F393" s="1"/>
      <c r="J393" s="1"/>
    </row>
    <row r="394" spans="3:10">
      <c r="C394" s="30"/>
      <c r="D394" s="206"/>
      <c r="E394" s="206"/>
      <c r="F394" s="1"/>
      <c r="J394" s="1"/>
    </row>
    <row r="395" spans="3:10" ht="55.5" customHeight="1">
      <c r="C395" s="30"/>
      <c r="D395" s="206"/>
      <c r="E395" s="206"/>
      <c r="F395" s="1"/>
      <c r="J395" s="1"/>
    </row>
    <row r="396" spans="3:10">
      <c r="C396" s="30"/>
      <c r="D396" s="206"/>
      <c r="E396" s="206"/>
      <c r="F396" s="1"/>
      <c r="J396" s="1"/>
    </row>
    <row r="397" spans="3:10">
      <c r="C397" s="30"/>
      <c r="D397" s="206"/>
      <c r="E397" s="206"/>
      <c r="F397" s="1"/>
      <c r="J397" s="1"/>
    </row>
    <row r="398" spans="3:10">
      <c r="C398" s="30"/>
      <c r="D398" s="206"/>
      <c r="E398" s="206"/>
      <c r="F398" s="1"/>
      <c r="J398" s="1"/>
    </row>
    <row r="399" spans="3:10" ht="51" customHeight="1">
      <c r="C399" s="30"/>
      <c r="D399" s="206"/>
      <c r="E399" s="206"/>
      <c r="F399" s="1"/>
      <c r="J399" s="1"/>
    </row>
    <row r="400" spans="3:10" ht="56.25" customHeight="1">
      <c r="C400" s="30"/>
      <c r="D400" s="206"/>
      <c r="E400" s="206"/>
      <c r="F400" s="1"/>
      <c r="J400" s="1"/>
    </row>
    <row r="401" spans="3:10">
      <c r="C401" s="30"/>
      <c r="D401" s="206"/>
      <c r="E401" s="206"/>
      <c r="F401" s="1"/>
      <c r="J401" s="1"/>
    </row>
    <row r="402" spans="3:10">
      <c r="C402" s="30"/>
      <c r="D402" s="206"/>
      <c r="E402" s="206"/>
      <c r="F402" s="1"/>
      <c r="J402" s="1"/>
    </row>
    <row r="403" spans="3:10" ht="54.75" customHeight="1">
      <c r="C403" s="30"/>
      <c r="D403" s="206"/>
      <c r="E403" s="206"/>
      <c r="F403" s="1"/>
      <c r="J403" s="1"/>
    </row>
    <row r="404" spans="3:10">
      <c r="C404" s="30"/>
      <c r="D404" s="206"/>
      <c r="E404" s="206"/>
      <c r="F404" s="1"/>
      <c r="J404" s="1"/>
    </row>
    <row r="405" spans="3:10">
      <c r="C405" s="30"/>
      <c r="D405" s="206"/>
      <c r="E405" s="206"/>
      <c r="F405" s="1"/>
      <c r="J405" s="1"/>
    </row>
    <row r="406" spans="3:10" ht="15.75" customHeight="1">
      <c r="C406" s="30"/>
      <c r="D406" s="206"/>
      <c r="E406" s="206"/>
      <c r="F406" s="1"/>
      <c r="J406" s="1"/>
    </row>
    <row r="407" spans="3:10" ht="39.75" customHeight="1">
      <c r="C407" s="30"/>
      <c r="D407" s="206"/>
      <c r="E407" s="206"/>
      <c r="F407" s="1"/>
      <c r="J407" s="1"/>
    </row>
    <row r="408" spans="3:10">
      <c r="C408" s="30"/>
      <c r="D408" s="206"/>
      <c r="E408" s="206"/>
      <c r="F408" s="1"/>
      <c r="J408" s="1"/>
    </row>
    <row r="409" spans="3:10">
      <c r="C409" s="30"/>
      <c r="D409" s="206"/>
      <c r="E409" s="206"/>
      <c r="F409" s="1"/>
      <c r="J409" s="1"/>
    </row>
    <row r="410" spans="3:10">
      <c r="C410" s="30"/>
      <c r="D410" s="206"/>
      <c r="E410" s="206"/>
      <c r="F410" s="1"/>
      <c r="J410" s="1"/>
    </row>
    <row r="411" spans="3:10">
      <c r="C411" s="30"/>
      <c r="D411" s="206"/>
      <c r="E411" s="206"/>
      <c r="F411" s="1"/>
      <c r="J411" s="1"/>
    </row>
    <row r="412" spans="3:10">
      <c r="C412" s="30"/>
      <c r="D412" s="206"/>
      <c r="E412" s="206"/>
      <c r="F412" s="1"/>
      <c r="J412" s="1"/>
    </row>
    <row r="413" spans="3:10">
      <c r="C413" s="30"/>
      <c r="D413" s="206"/>
      <c r="E413" s="206"/>
      <c r="F413" s="1"/>
      <c r="J413" s="1"/>
    </row>
    <row r="414" spans="3:10">
      <c r="C414" s="30"/>
      <c r="D414" s="206"/>
      <c r="E414" s="206"/>
      <c r="F414" s="1"/>
      <c r="J414" s="1"/>
    </row>
    <row r="415" spans="3:10">
      <c r="C415" s="30"/>
      <c r="D415" s="206"/>
      <c r="E415" s="206"/>
      <c r="F415" s="1"/>
      <c r="J415" s="1"/>
    </row>
    <row r="416" spans="3:10">
      <c r="C416" s="30"/>
      <c r="D416" s="206"/>
      <c r="E416" s="206"/>
      <c r="F416" s="1"/>
      <c r="J416" s="1"/>
    </row>
    <row r="417" spans="3:10">
      <c r="C417" s="30"/>
      <c r="D417" s="206"/>
      <c r="E417" s="206"/>
      <c r="F417" s="1"/>
      <c r="J417" s="1"/>
    </row>
    <row r="418" spans="3:10">
      <c r="C418" s="30"/>
      <c r="D418" s="206"/>
      <c r="E418" s="206"/>
      <c r="F418" s="1"/>
      <c r="J418" s="1"/>
    </row>
    <row r="419" spans="3:10">
      <c r="C419" s="30"/>
      <c r="D419" s="206"/>
      <c r="E419" s="206"/>
      <c r="F419" s="1"/>
      <c r="J419" s="1"/>
    </row>
    <row r="420" spans="3:10">
      <c r="C420" s="30"/>
      <c r="D420" s="206"/>
      <c r="E420" s="206"/>
      <c r="F420" s="1"/>
      <c r="J420" s="1"/>
    </row>
    <row r="421" spans="3:10">
      <c r="C421" s="30"/>
      <c r="D421" s="206"/>
      <c r="E421" s="206"/>
      <c r="F421" s="1"/>
      <c r="J421" s="1"/>
    </row>
    <row r="422" spans="3:10">
      <c r="C422" s="30"/>
      <c r="D422" s="206"/>
      <c r="E422" s="206"/>
      <c r="F422" s="1"/>
      <c r="J422" s="1"/>
    </row>
    <row r="423" spans="3:10">
      <c r="C423" s="30"/>
      <c r="D423" s="206"/>
      <c r="E423" s="206"/>
      <c r="F423" s="1"/>
      <c r="J423" s="1"/>
    </row>
    <row r="424" spans="3:10">
      <c r="C424" s="30"/>
      <c r="D424" s="206"/>
      <c r="E424" s="206"/>
      <c r="F424" s="1"/>
      <c r="J424" s="1"/>
    </row>
    <row r="425" spans="3:10">
      <c r="C425" s="30"/>
      <c r="D425" s="206"/>
      <c r="E425" s="206"/>
      <c r="F425" s="1"/>
      <c r="J425" s="1"/>
    </row>
    <row r="426" spans="3:10">
      <c r="C426" s="30"/>
      <c r="D426" s="206"/>
      <c r="E426" s="206"/>
      <c r="F426" s="1"/>
      <c r="J426" s="1"/>
    </row>
    <row r="427" spans="3:10">
      <c r="C427" s="30"/>
      <c r="D427" s="206"/>
      <c r="E427" s="206"/>
      <c r="F427" s="1"/>
      <c r="J427" s="1"/>
    </row>
    <row r="428" spans="3:10">
      <c r="C428" s="30"/>
      <c r="D428" s="206"/>
      <c r="E428" s="206"/>
      <c r="F428" s="1"/>
      <c r="J428" s="1"/>
    </row>
    <row r="429" spans="3:10">
      <c r="C429" s="30"/>
      <c r="D429" s="206"/>
      <c r="E429" s="206"/>
      <c r="F429" s="1"/>
      <c r="J429" s="1"/>
    </row>
    <row r="430" spans="3:10">
      <c r="C430" s="30"/>
      <c r="D430" s="206"/>
      <c r="E430" s="206"/>
      <c r="F430" s="1"/>
      <c r="J430" s="1"/>
    </row>
    <row r="431" spans="3:10">
      <c r="C431" s="30"/>
      <c r="D431" s="206"/>
      <c r="E431" s="206"/>
      <c r="F431" s="1"/>
      <c r="J431" s="1"/>
    </row>
    <row r="432" spans="3:10">
      <c r="C432" s="30"/>
      <c r="D432" s="206"/>
      <c r="E432" s="206"/>
      <c r="F432" s="1"/>
      <c r="J432" s="1"/>
    </row>
    <row r="433" spans="3:10">
      <c r="C433" s="30"/>
      <c r="D433" s="206"/>
      <c r="E433" s="206"/>
      <c r="F433" s="1"/>
      <c r="J433" s="1"/>
    </row>
    <row r="434" spans="3:10">
      <c r="C434" s="30"/>
      <c r="D434" s="206"/>
      <c r="E434" s="206"/>
      <c r="F434" s="1"/>
      <c r="J434" s="1"/>
    </row>
    <row r="435" spans="3:10" ht="14.25" customHeight="1">
      <c r="C435" s="30"/>
      <c r="D435" s="206"/>
      <c r="E435" s="206"/>
      <c r="F435" s="1"/>
      <c r="J435" s="1"/>
    </row>
    <row r="436" spans="3:10">
      <c r="C436" s="30"/>
      <c r="D436" s="206"/>
      <c r="E436" s="206"/>
      <c r="F436" s="1"/>
      <c r="J436" s="1"/>
    </row>
    <row r="437" spans="3:10" ht="28.5" customHeight="1">
      <c r="C437" s="30"/>
      <c r="D437" s="206"/>
      <c r="E437" s="206"/>
      <c r="F437" s="1"/>
      <c r="J437" s="1"/>
    </row>
    <row r="438" spans="3:10">
      <c r="C438" s="30"/>
      <c r="D438" s="206"/>
      <c r="E438" s="206"/>
      <c r="F438" s="1"/>
      <c r="J438" s="1"/>
    </row>
    <row r="439" spans="3:10">
      <c r="C439" s="30"/>
      <c r="D439" s="206"/>
      <c r="E439" s="206"/>
      <c r="F439" s="1"/>
      <c r="J439" s="1"/>
    </row>
    <row r="440" spans="3:10" ht="15" customHeight="1">
      <c r="C440" s="30"/>
      <c r="D440" s="206"/>
      <c r="E440" s="206"/>
      <c r="F440" s="1"/>
      <c r="J440" s="1"/>
    </row>
    <row r="441" spans="3:10">
      <c r="C441" s="30"/>
      <c r="D441" s="206"/>
      <c r="E441" s="206"/>
      <c r="F441" s="1"/>
      <c r="J441" s="1"/>
    </row>
    <row r="442" spans="3:10">
      <c r="C442" s="30"/>
      <c r="D442" s="206"/>
      <c r="E442" s="206"/>
      <c r="F442" s="1"/>
      <c r="J442" s="1"/>
    </row>
    <row r="443" spans="3:10">
      <c r="C443" s="30"/>
      <c r="D443" s="206"/>
      <c r="E443" s="206"/>
      <c r="F443" s="1"/>
      <c r="J443" s="1"/>
    </row>
    <row r="444" spans="3:10">
      <c r="C444" s="30"/>
      <c r="D444" s="206"/>
      <c r="E444" s="206"/>
      <c r="F444" s="1"/>
      <c r="J444" s="1"/>
    </row>
    <row r="445" spans="3:10" ht="15" customHeight="1">
      <c r="C445" s="30"/>
      <c r="D445" s="206"/>
      <c r="E445" s="206"/>
      <c r="F445" s="1"/>
      <c r="J445" s="1"/>
    </row>
    <row r="446" spans="3:10" ht="26.25" customHeight="1">
      <c r="C446" s="30"/>
      <c r="D446" s="206"/>
      <c r="E446" s="206"/>
      <c r="F446" s="1"/>
      <c r="J446" s="1"/>
    </row>
    <row r="447" spans="3:10">
      <c r="C447" s="30"/>
      <c r="D447" s="206"/>
      <c r="E447" s="206"/>
      <c r="F447" s="1"/>
      <c r="J447" s="1"/>
    </row>
    <row r="448" spans="3:10">
      <c r="C448" s="30"/>
      <c r="D448" s="206"/>
      <c r="E448" s="206"/>
      <c r="F448" s="1"/>
      <c r="J448" s="1"/>
    </row>
    <row r="449" spans="3:10">
      <c r="C449" s="30"/>
      <c r="D449" s="206"/>
      <c r="E449" s="206"/>
      <c r="F449" s="1"/>
      <c r="J449" s="1"/>
    </row>
    <row r="450" spans="3:10">
      <c r="C450" s="30"/>
      <c r="D450" s="206"/>
      <c r="E450" s="206"/>
      <c r="F450" s="1"/>
      <c r="J450" s="1"/>
    </row>
    <row r="451" spans="3:10">
      <c r="C451" s="30"/>
      <c r="D451" s="206"/>
      <c r="E451" s="206"/>
      <c r="F451" s="1"/>
      <c r="J451" s="1"/>
    </row>
    <row r="452" spans="3:10">
      <c r="C452" s="30"/>
      <c r="D452" s="206"/>
      <c r="E452" s="206"/>
      <c r="F452" s="1"/>
      <c r="J452" s="1"/>
    </row>
    <row r="453" spans="3:10">
      <c r="C453" s="30"/>
      <c r="D453" s="206"/>
      <c r="E453" s="206"/>
      <c r="F453" s="1"/>
      <c r="J453" s="1"/>
    </row>
    <row r="454" spans="3:10">
      <c r="C454" s="30"/>
      <c r="D454" s="206"/>
      <c r="E454" s="206"/>
      <c r="F454" s="1"/>
      <c r="J454" s="1"/>
    </row>
    <row r="455" spans="3:10">
      <c r="C455" s="30"/>
      <c r="D455" s="206"/>
      <c r="E455" s="206"/>
      <c r="F455" s="1"/>
      <c r="J455" s="1"/>
    </row>
    <row r="456" spans="3:10">
      <c r="C456" s="30"/>
      <c r="D456" s="206"/>
      <c r="E456" s="206"/>
      <c r="F456" s="1"/>
      <c r="J456" s="1"/>
    </row>
    <row r="457" spans="3:10">
      <c r="C457" s="30"/>
      <c r="D457" s="206"/>
      <c r="E457" s="206"/>
      <c r="F457" s="1"/>
      <c r="J457" s="1"/>
    </row>
    <row r="458" spans="3:10">
      <c r="C458" s="30"/>
      <c r="D458" s="206"/>
      <c r="E458" s="206"/>
      <c r="F458" s="1"/>
      <c r="J458" s="1"/>
    </row>
    <row r="459" spans="3:10">
      <c r="C459" s="30"/>
      <c r="D459" s="206"/>
      <c r="E459" s="206"/>
      <c r="F459" s="1"/>
      <c r="J459" s="1"/>
    </row>
    <row r="460" spans="3:10">
      <c r="C460" s="30"/>
      <c r="D460" s="206"/>
      <c r="E460" s="206"/>
      <c r="F460" s="1"/>
      <c r="J460" s="1"/>
    </row>
    <row r="461" spans="3:10">
      <c r="C461" s="30"/>
      <c r="D461" s="206"/>
      <c r="E461" s="206"/>
      <c r="F461" s="1"/>
      <c r="J461" s="1"/>
    </row>
    <row r="462" spans="3:10">
      <c r="C462" s="30"/>
      <c r="D462" s="206"/>
      <c r="E462" s="206"/>
      <c r="F462" s="1"/>
      <c r="J462" s="1"/>
    </row>
    <row r="463" spans="3:10">
      <c r="C463" s="30"/>
      <c r="D463" s="206"/>
      <c r="E463" s="206"/>
      <c r="F463" s="1"/>
      <c r="J463" s="1"/>
    </row>
    <row r="464" spans="3:10">
      <c r="C464" s="30"/>
      <c r="D464" s="206"/>
      <c r="E464" s="206"/>
      <c r="F464" s="1"/>
      <c r="J464" s="1"/>
    </row>
    <row r="465" spans="3:10">
      <c r="C465" s="30"/>
      <c r="D465" s="206"/>
      <c r="E465" s="206"/>
      <c r="F465" s="1"/>
      <c r="J465" s="1"/>
    </row>
    <row r="466" spans="3:10">
      <c r="C466" s="30"/>
      <c r="D466" s="206"/>
      <c r="E466" s="206"/>
      <c r="F466" s="1"/>
      <c r="J466" s="1"/>
    </row>
    <row r="467" spans="3:10">
      <c r="C467" s="30"/>
      <c r="D467" s="206"/>
      <c r="E467" s="206"/>
      <c r="F467" s="1"/>
      <c r="J467" s="1"/>
    </row>
    <row r="468" spans="3:10">
      <c r="C468" s="30"/>
      <c r="D468" s="206"/>
      <c r="E468" s="206"/>
      <c r="F468" s="1"/>
      <c r="J468" s="1"/>
    </row>
    <row r="469" spans="3:10">
      <c r="C469" s="30"/>
      <c r="D469" s="206"/>
      <c r="E469" s="206"/>
      <c r="F469" s="1"/>
      <c r="J469" s="1"/>
    </row>
    <row r="470" spans="3:10">
      <c r="C470" s="30"/>
      <c r="D470" s="206"/>
      <c r="E470" s="206"/>
      <c r="F470" s="1"/>
      <c r="J470" s="1"/>
    </row>
    <row r="471" spans="3:10">
      <c r="C471" s="30"/>
      <c r="D471" s="206"/>
      <c r="E471" s="206"/>
      <c r="F471" s="1"/>
      <c r="J471" s="1"/>
    </row>
    <row r="472" spans="3:10">
      <c r="C472" s="30"/>
      <c r="D472" s="206"/>
      <c r="E472" s="206"/>
      <c r="F472" s="1"/>
      <c r="J472" s="1"/>
    </row>
    <row r="473" spans="3:10" ht="16.5" customHeight="1">
      <c r="C473" s="30"/>
      <c r="D473" s="206"/>
      <c r="E473" s="206"/>
      <c r="F473" s="1"/>
      <c r="J473" s="1"/>
    </row>
    <row r="474" spans="3:10">
      <c r="C474" s="30"/>
      <c r="D474" s="206"/>
      <c r="E474" s="206"/>
      <c r="F474" s="1"/>
      <c r="J474" s="1"/>
    </row>
    <row r="475" spans="3:10">
      <c r="C475" s="30"/>
      <c r="D475" s="206"/>
      <c r="E475" s="206"/>
      <c r="F475" s="1"/>
      <c r="J475" s="1"/>
    </row>
    <row r="476" spans="3:10">
      <c r="C476" s="30"/>
      <c r="D476" s="206"/>
      <c r="E476" s="206"/>
      <c r="F476" s="1"/>
      <c r="J476" s="1"/>
    </row>
    <row r="477" spans="3:10">
      <c r="C477" s="30"/>
      <c r="D477" s="206"/>
      <c r="E477" s="206"/>
      <c r="F477" s="1"/>
      <c r="J477" s="1"/>
    </row>
    <row r="478" spans="3:10">
      <c r="C478" s="30"/>
      <c r="D478" s="206"/>
      <c r="E478" s="206"/>
      <c r="F478" s="1"/>
      <c r="J478" s="1"/>
    </row>
    <row r="479" spans="3:10">
      <c r="C479" s="30"/>
      <c r="D479" s="206"/>
      <c r="E479" s="206"/>
      <c r="F479" s="1"/>
      <c r="J479" s="1"/>
    </row>
    <row r="480" spans="3:10">
      <c r="C480" s="30"/>
      <c r="D480" s="206"/>
      <c r="E480" s="206"/>
      <c r="F480" s="1"/>
      <c r="J480" s="1"/>
    </row>
    <row r="481" spans="3:10">
      <c r="C481" s="30"/>
      <c r="D481" s="206"/>
      <c r="E481" s="206"/>
      <c r="F481" s="1"/>
      <c r="J481" s="1"/>
    </row>
    <row r="482" spans="3:10">
      <c r="C482" s="30"/>
      <c r="D482" s="206"/>
      <c r="E482" s="206"/>
      <c r="F482" s="1"/>
      <c r="J482" s="1"/>
    </row>
    <row r="483" spans="3:10">
      <c r="C483" s="30"/>
      <c r="D483" s="206"/>
      <c r="E483" s="206"/>
      <c r="F483" s="1"/>
      <c r="J483" s="1"/>
    </row>
    <row r="484" spans="3:10">
      <c r="C484" s="30"/>
      <c r="D484" s="206"/>
      <c r="E484" s="206"/>
      <c r="F484" s="1"/>
      <c r="J484" s="1"/>
    </row>
    <row r="485" spans="3:10">
      <c r="C485" s="30"/>
      <c r="D485" s="206"/>
      <c r="E485" s="206"/>
      <c r="F485" s="1"/>
      <c r="J485" s="1"/>
    </row>
    <row r="486" spans="3:10">
      <c r="C486" s="30"/>
      <c r="D486" s="206"/>
      <c r="E486" s="206"/>
      <c r="F486" s="1"/>
      <c r="J486" s="1"/>
    </row>
    <row r="487" spans="3:10">
      <c r="C487" s="30"/>
      <c r="D487" s="206"/>
      <c r="E487" s="206"/>
      <c r="F487" s="1"/>
      <c r="J487" s="1"/>
    </row>
    <row r="488" spans="3:10">
      <c r="C488" s="30"/>
      <c r="D488" s="206"/>
      <c r="E488" s="206"/>
      <c r="F488" s="1"/>
      <c r="J488" s="1"/>
    </row>
    <row r="489" spans="3:10">
      <c r="C489" s="30"/>
      <c r="D489" s="206"/>
      <c r="E489" s="206"/>
      <c r="F489" s="1"/>
      <c r="J489" s="1"/>
    </row>
    <row r="490" spans="3:10">
      <c r="C490" s="30"/>
      <c r="D490" s="206"/>
      <c r="E490" s="206"/>
      <c r="F490" s="1"/>
      <c r="J490" s="1"/>
    </row>
    <row r="491" spans="3:10">
      <c r="C491" s="30"/>
      <c r="D491" s="206"/>
      <c r="E491" s="206"/>
      <c r="F491" s="1"/>
      <c r="J491" s="1"/>
    </row>
    <row r="492" spans="3:10">
      <c r="C492" s="30"/>
      <c r="D492" s="206"/>
      <c r="E492" s="206"/>
      <c r="F492" s="1"/>
      <c r="J492" s="1"/>
    </row>
    <row r="493" spans="3:10">
      <c r="C493" s="30"/>
      <c r="D493" s="206"/>
      <c r="E493" s="206"/>
      <c r="F493" s="1"/>
      <c r="J493" s="1"/>
    </row>
    <row r="494" spans="3:10">
      <c r="C494" s="30"/>
      <c r="D494" s="206"/>
      <c r="E494" s="206"/>
      <c r="F494" s="1"/>
      <c r="J494" s="1"/>
    </row>
    <row r="495" spans="3:10">
      <c r="C495" s="30"/>
      <c r="D495" s="206"/>
      <c r="E495" s="206"/>
      <c r="F495" s="1"/>
      <c r="J495" s="1"/>
    </row>
    <row r="496" spans="3:10">
      <c r="C496" s="30"/>
      <c r="D496" s="206"/>
      <c r="E496" s="206"/>
      <c r="F496" s="1"/>
      <c r="J496" s="1"/>
    </row>
    <row r="497" spans="3:10">
      <c r="C497" s="30"/>
      <c r="D497" s="206"/>
      <c r="E497" s="206"/>
      <c r="F497" s="1"/>
      <c r="J497" s="1"/>
    </row>
    <row r="498" spans="3:10">
      <c r="C498" s="30"/>
      <c r="D498" s="206"/>
      <c r="E498" s="206"/>
      <c r="F498" s="1"/>
      <c r="J498" s="1"/>
    </row>
    <row r="499" spans="3:10">
      <c r="C499" s="30"/>
      <c r="D499" s="206"/>
      <c r="E499" s="206"/>
      <c r="F499" s="1"/>
      <c r="J499" s="1"/>
    </row>
    <row r="500" spans="3:10" ht="53.25" customHeight="1">
      <c r="C500" s="30"/>
      <c r="D500" s="206"/>
      <c r="E500" s="206"/>
      <c r="F500" s="1"/>
      <c r="J500" s="1"/>
    </row>
    <row r="501" spans="3:10" ht="13.5" customHeight="1">
      <c r="C501" s="30"/>
      <c r="D501" s="206"/>
      <c r="E501" s="206"/>
      <c r="F501" s="1"/>
      <c r="J501" s="1"/>
    </row>
    <row r="502" spans="3:10">
      <c r="C502" s="30"/>
      <c r="D502" s="206"/>
      <c r="E502" s="206"/>
      <c r="F502" s="1"/>
      <c r="J502" s="1"/>
    </row>
    <row r="503" spans="3:10">
      <c r="C503" s="30"/>
      <c r="D503" s="206"/>
      <c r="E503" s="206"/>
      <c r="F503" s="1"/>
      <c r="J503" s="1"/>
    </row>
    <row r="504" spans="3:10" ht="66.75" customHeight="1">
      <c r="C504" s="30"/>
      <c r="D504" s="206"/>
      <c r="E504" s="206"/>
      <c r="F504" s="1"/>
      <c r="J504" s="1"/>
    </row>
    <row r="505" spans="3:10" ht="14.25" customHeight="1">
      <c r="C505" s="30"/>
      <c r="D505" s="206"/>
      <c r="E505" s="206"/>
      <c r="F505" s="1"/>
      <c r="J505" s="1"/>
    </row>
    <row r="506" spans="3:10">
      <c r="C506" s="30"/>
      <c r="D506" s="206"/>
      <c r="E506" s="206"/>
      <c r="F506" s="1"/>
      <c r="J506" s="1"/>
    </row>
    <row r="507" spans="3:10">
      <c r="C507" s="30"/>
      <c r="D507" s="206"/>
      <c r="E507" s="206"/>
      <c r="F507" s="1"/>
      <c r="J507" s="1"/>
    </row>
    <row r="508" spans="3:10">
      <c r="C508" s="30"/>
      <c r="D508" s="206"/>
      <c r="E508" s="206"/>
      <c r="F508" s="1"/>
      <c r="J508" s="1"/>
    </row>
    <row r="509" spans="3:10" ht="12.75" customHeight="1">
      <c r="C509" s="30"/>
      <c r="D509" s="206"/>
      <c r="E509" s="206"/>
      <c r="F509" s="1"/>
      <c r="J509" s="1"/>
    </row>
    <row r="510" spans="3:10">
      <c r="C510" s="30"/>
      <c r="D510" s="206"/>
      <c r="E510" s="206"/>
      <c r="F510" s="1"/>
      <c r="J510" s="1"/>
    </row>
    <row r="511" spans="3:10">
      <c r="C511" s="30"/>
      <c r="D511" s="206"/>
      <c r="E511" s="206"/>
      <c r="F511" s="1"/>
      <c r="J511" s="1"/>
    </row>
    <row r="512" spans="3:10">
      <c r="C512" s="30"/>
      <c r="D512" s="206"/>
      <c r="E512" s="206"/>
      <c r="F512" s="1"/>
      <c r="J512" s="1"/>
    </row>
    <row r="513" spans="3:10">
      <c r="C513" s="30"/>
      <c r="D513" s="206"/>
      <c r="E513" s="206"/>
      <c r="F513" s="1"/>
      <c r="J513" s="1"/>
    </row>
    <row r="514" spans="3:10">
      <c r="C514" s="30"/>
      <c r="D514" s="206"/>
      <c r="E514" s="206"/>
      <c r="F514" s="1"/>
      <c r="J514" s="1"/>
    </row>
    <row r="515" spans="3:10">
      <c r="C515" s="30"/>
      <c r="D515" s="206"/>
      <c r="E515" s="221"/>
      <c r="F515" s="1"/>
      <c r="J515" s="1"/>
    </row>
    <row r="516" spans="3:10">
      <c r="C516" s="30"/>
      <c r="D516" s="206"/>
      <c r="E516" s="206"/>
      <c r="F516" s="1"/>
      <c r="J516" s="1"/>
    </row>
    <row r="517" spans="3:10">
      <c r="C517" s="30"/>
      <c r="D517" s="206"/>
      <c r="E517" s="206"/>
      <c r="F517" s="1"/>
      <c r="J517" s="1"/>
    </row>
    <row r="518" spans="3:10">
      <c r="C518" s="30"/>
      <c r="D518" s="206"/>
      <c r="E518" s="206"/>
      <c r="F518" s="1"/>
      <c r="J518" s="1"/>
    </row>
    <row r="519" spans="3:10">
      <c r="C519" s="30"/>
      <c r="D519" s="206"/>
      <c r="E519" s="206"/>
      <c r="F519" s="1"/>
      <c r="J519" s="1"/>
    </row>
    <row r="520" spans="3:10">
      <c r="C520" s="30"/>
      <c r="D520" s="206"/>
      <c r="E520" s="206"/>
      <c r="F520" s="1"/>
      <c r="J520" s="1"/>
    </row>
    <row r="521" spans="3:10">
      <c r="C521" s="30"/>
      <c r="D521" s="206"/>
      <c r="E521" s="206"/>
      <c r="F521" s="1"/>
      <c r="J521" s="1"/>
    </row>
    <row r="522" spans="3:10">
      <c r="C522" s="30"/>
      <c r="D522" s="206"/>
      <c r="E522" s="206"/>
      <c r="F522" s="1"/>
      <c r="J522" s="1"/>
    </row>
    <row r="523" spans="3:10">
      <c r="C523" s="30"/>
      <c r="D523" s="206"/>
      <c r="E523" s="206"/>
      <c r="F523" s="1"/>
      <c r="J523" s="1"/>
    </row>
    <row r="524" spans="3:10">
      <c r="C524" s="30"/>
      <c r="D524" s="206"/>
      <c r="E524" s="206"/>
      <c r="F524" s="1"/>
      <c r="J524" s="1"/>
    </row>
    <row r="525" spans="3:10" ht="55.5" customHeight="1">
      <c r="C525" s="30"/>
      <c r="D525" s="206"/>
      <c r="E525" s="206"/>
      <c r="F525" s="1"/>
      <c r="J525" s="1"/>
    </row>
    <row r="526" spans="3:10">
      <c r="C526" s="30"/>
      <c r="D526" s="206"/>
      <c r="E526" s="206"/>
      <c r="F526" s="1"/>
      <c r="J526" s="1"/>
    </row>
    <row r="527" spans="3:10">
      <c r="C527" s="30"/>
      <c r="D527" s="206"/>
      <c r="E527" s="206"/>
      <c r="F527" s="1"/>
      <c r="J527" s="1"/>
    </row>
    <row r="528" spans="3:10">
      <c r="C528" s="30"/>
      <c r="D528" s="206"/>
      <c r="E528" s="206"/>
      <c r="F528" s="1"/>
      <c r="J528" s="1"/>
    </row>
    <row r="529" spans="3:10">
      <c r="C529" s="30"/>
      <c r="D529" s="206"/>
      <c r="E529" s="206"/>
      <c r="F529" s="1"/>
      <c r="J529" s="1"/>
    </row>
    <row r="530" spans="3:10">
      <c r="C530" s="30"/>
      <c r="D530" s="206"/>
      <c r="E530" s="206"/>
      <c r="F530" s="1"/>
      <c r="J530" s="1"/>
    </row>
    <row r="531" spans="3:10">
      <c r="C531" s="30"/>
      <c r="D531" s="206"/>
      <c r="E531" s="206"/>
      <c r="F531" s="1"/>
      <c r="J531" s="1"/>
    </row>
    <row r="532" spans="3:10" ht="12.75" customHeight="1">
      <c r="C532" s="30"/>
      <c r="D532" s="206"/>
      <c r="E532" s="206"/>
      <c r="F532" s="1"/>
      <c r="J532" s="1"/>
    </row>
    <row r="533" spans="3:10">
      <c r="C533" s="30"/>
      <c r="D533" s="206"/>
      <c r="E533" s="206"/>
      <c r="F533" s="1"/>
      <c r="J533" s="1"/>
    </row>
    <row r="534" spans="3:10">
      <c r="C534" s="30"/>
      <c r="D534" s="206"/>
      <c r="E534" s="206"/>
      <c r="F534" s="1"/>
      <c r="J534" s="1"/>
    </row>
    <row r="535" spans="3:10">
      <c r="C535" s="30"/>
      <c r="D535" s="206"/>
      <c r="E535" s="206"/>
      <c r="F535" s="1"/>
      <c r="J535" s="1"/>
    </row>
    <row r="536" spans="3:10">
      <c r="C536" s="30"/>
      <c r="D536" s="206"/>
      <c r="E536" s="206"/>
      <c r="F536" s="1"/>
      <c r="J536" s="1"/>
    </row>
    <row r="537" spans="3:10">
      <c r="C537" s="30"/>
      <c r="D537" s="206"/>
      <c r="E537" s="206"/>
      <c r="F537" s="1"/>
      <c r="J537" s="1"/>
    </row>
    <row r="538" spans="3:10">
      <c r="C538" s="30"/>
      <c r="D538" s="206"/>
      <c r="E538" s="206"/>
      <c r="F538" s="1"/>
      <c r="J538" s="1"/>
    </row>
    <row r="539" spans="3:10">
      <c r="C539" s="30"/>
      <c r="D539" s="206"/>
      <c r="E539" s="206"/>
      <c r="F539" s="1"/>
      <c r="J539" s="1"/>
    </row>
    <row r="540" spans="3:10">
      <c r="C540" s="30"/>
      <c r="D540" s="206"/>
      <c r="E540" s="206"/>
      <c r="F540" s="1"/>
      <c r="J540" s="1"/>
    </row>
    <row r="541" spans="3:10">
      <c r="C541" s="30"/>
      <c r="D541" s="206"/>
      <c r="E541" s="206"/>
      <c r="F541" s="1"/>
      <c r="J541" s="1"/>
    </row>
    <row r="542" spans="3:10">
      <c r="C542" s="30"/>
      <c r="D542" s="206"/>
      <c r="E542" s="206"/>
      <c r="F542" s="1"/>
      <c r="J542" s="1"/>
    </row>
    <row r="543" spans="3:10">
      <c r="C543" s="30"/>
      <c r="D543" s="206"/>
      <c r="E543" s="206"/>
      <c r="F543" s="1"/>
      <c r="J543" s="1"/>
    </row>
    <row r="544" spans="3:10">
      <c r="C544" s="30"/>
      <c r="D544" s="206"/>
      <c r="E544" s="206"/>
      <c r="F544" s="1"/>
      <c r="J544" s="1"/>
    </row>
    <row r="545" spans="3:10">
      <c r="C545" s="30"/>
      <c r="D545" s="206"/>
      <c r="E545" s="206"/>
      <c r="F545" s="1"/>
      <c r="J545" s="1"/>
    </row>
    <row r="546" spans="3:10">
      <c r="C546" s="30"/>
      <c r="D546" s="206"/>
      <c r="E546" s="206"/>
      <c r="F546" s="1"/>
      <c r="J546" s="1"/>
    </row>
    <row r="547" spans="3:10" ht="15.75" customHeight="1">
      <c r="C547" s="30"/>
      <c r="D547" s="206"/>
      <c r="E547" s="206"/>
      <c r="F547" s="1"/>
      <c r="J547" s="1"/>
    </row>
    <row r="548" spans="3:10">
      <c r="C548" s="30"/>
      <c r="D548" s="206"/>
      <c r="E548" s="206"/>
      <c r="F548" s="1"/>
      <c r="J548" s="1"/>
    </row>
    <row r="549" spans="3:10">
      <c r="C549" s="30"/>
      <c r="D549" s="206"/>
      <c r="E549" s="206"/>
      <c r="F549" s="1"/>
      <c r="J549" s="1"/>
    </row>
    <row r="550" spans="3:10" ht="13.5" customHeight="1">
      <c r="C550" s="30"/>
      <c r="D550" s="206"/>
      <c r="E550" s="206"/>
      <c r="F550" s="1"/>
      <c r="J550" s="1"/>
    </row>
    <row r="551" spans="3:10">
      <c r="C551" s="30"/>
      <c r="D551" s="206"/>
      <c r="E551" s="206"/>
      <c r="F551" s="1"/>
      <c r="J551" s="1"/>
    </row>
    <row r="552" spans="3:10">
      <c r="C552" s="30"/>
      <c r="D552" s="206"/>
      <c r="E552" s="206"/>
      <c r="F552" s="1"/>
      <c r="J552" s="1"/>
    </row>
    <row r="553" spans="3:10">
      <c r="C553" s="30"/>
      <c r="D553" s="206"/>
      <c r="E553" s="206"/>
      <c r="F553" s="1"/>
      <c r="J553" s="1"/>
    </row>
    <row r="554" spans="3:10">
      <c r="C554" s="30"/>
      <c r="D554" s="206"/>
      <c r="E554" s="206"/>
      <c r="F554" s="1"/>
      <c r="J554" s="1"/>
    </row>
    <row r="555" spans="3:10">
      <c r="C555" s="30"/>
      <c r="D555" s="206"/>
      <c r="E555" s="206"/>
      <c r="F555" s="1"/>
      <c r="J555" s="1"/>
    </row>
    <row r="556" spans="3:10">
      <c r="C556" s="30"/>
      <c r="D556" s="206"/>
      <c r="E556" s="206"/>
      <c r="F556" s="1"/>
      <c r="J556" s="1"/>
    </row>
    <row r="557" spans="3:10">
      <c r="C557" s="30"/>
      <c r="D557" s="206"/>
      <c r="E557" s="206"/>
      <c r="F557" s="1"/>
      <c r="J557" s="1"/>
    </row>
    <row r="558" spans="3:10">
      <c r="C558" s="30"/>
      <c r="D558" s="206"/>
      <c r="E558" s="206"/>
      <c r="F558" s="1"/>
      <c r="J558" s="1"/>
    </row>
    <row r="559" spans="3:10">
      <c r="C559" s="30"/>
      <c r="D559" s="206"/>
      <c r="E559" s="206"/>
      <c r="F559" s="1"/>
      <c r="J559" s="1"/>
    </row>
    <row r="560" spans="3:10">
      <c r="C560" s="30"/>
      <c r="D560" s="206"/>
      <c r="E560" s="206"/>
      <c r="F560" s="1"/>
      <c r="J560" s="1"/>
    </row>
    <row r="561" spans="3:10">
      <c r="C561" s="30"/>
      <c r="D561" s="206"/>
      <c r="E561" s="206"/>
      <c r="F561" s="1"/>
      <c r="J561" s="1"/>
    </row>
    <row r="562" spans="3:10">
      <c r="C562" s="30"/>
      <c r="D562" s="206"/>
      <c r="E562" s="206"/>
      <c r="F562" s="1"/>
      <c r="J562" s="1"/>
    </row>
    <row r="563" spans="3:10">
      <c r="C563" s="30"/>
      <c r="D563" s="206"/>
      <c r="E563" s="206"/>
      <c r="F563" s="1"/>
      <c r="J563" s="1"/>
    </row>
    <row r="564" spans="3:10">
      <c r="C564" s="30"/>
      <c r="D564" s="206"/>
      <c r="E564" s="206"/>
      <c r="F564" s="1"/>
      <c r="J564" s="1"/>
    </row>
    <row r="565" spans="3:10">
      <c r="C565" s="30"/>
      <c r="D565" s="206"/>
      <c r="E565" s="206"/>
      <c r="F565" s="1"/>
      <c r="J565" s="1"/>
    </row>
    <row r="566" spans="3:10">
      <c r="C566" s="30"/>
      <c r="D566" s="206"/>
      <c r="E566" s="206"/>
      <c r="F566" s="1"/>
      <c r="J566" s="1"/>
    </row>
    <row r="567" spans="3:10">
      <c r="C567" s="30"/>
      <c r="D567" s="206"/>
      <c r="E567" s="206"/>
      <c r="F567" s="1"/>
      <c r="J567" s="1"/>
    </row>
    <row r="568" spans="3:10">
      <c r="C568" s="30"/>
      <c r="D568" s="206"/>
      <c r="E568" s="206"/>
      <c r="F568" s="1"/>
      <c r="J568" s="1"/>
    </row>
    <row r="569" spans="3:10">
      <c r="C569" s="30"/>
      <c r="D569" s="206"/>
      <c r="E569" s="206"/>
      <c r="F569" s="1"/>
      <c r="J569" s="1"/>
    </row>
    <row r="570" spans="3:10">
      <c r="C570" s="30"/>
      <c r="D570" s="206"/>
      <c r="E570" s="206"/>
      <c r="F570" s="1"/>
      <c r="J570" s="1"/>
    </row>
    <row r="571" spans="3:10">
      <c r="C571" s="30"/>
      <c r="D571" s="206"/>
      <c r="E571" s="206"/>
      <c r="F571" s="1"/>
      <c r="J571" s="1"/>
    </row>
    <row r="572" spans="3:10">
      <c r="C572" s="30"/>
      <c r="D572" s="206"/>
      <c r="E572" s="206"/>
      <c r="F572" s="1"/>
      <c r="J572" s="1"/>
    </row>
    <row r="573" spans="3:10" ht="28.5" customHeight="1">
      <c r="C573" s="30"/>
      <c r="D573" s="206"/>
      <c r="E573" s="206"/>
      <c r="F573" s="1"/>
      <c r="J573" s="1"/>
    </row>
    <row r="574" spans="3:10" ht="15.75" customHeight="1">
      <c r="C574" s="30"/>
      <c r="D574" s="206"/>
      <c r="E574" s="206"/>
      <c r="F574" s="1"/>
      <c r="J574" s="1"/>
    </row>
    <row r="575" spans="3:10" ht="14.25" customHeight="1">
      <c r="C575" s="30"/>
      <c r="D575" s="206"/>
      <c r="E575" s="206"/>
      <c r="F575" s="1"/>
      <c r="J575" s="1"/>
    </row>
    <row r="576" spans="3:10">
      <c r="C576" s="30"/>
      <c r="D576" s="206"/>
      <c r="E576" s="206"/>
      <c r="F576" s="1"/>
      <c r="J576" s="1"/>
    </row>
    <row r="577" spans="3:10">
      <c r="C577" s="30"/>
      <c r="D577" s="206"/>
      <c r="E577" s="206"/>
      <c r="F577" s="1"/>
      <c r="J577" s="1"/>
    </row>
    <row r="578" spans="3:10">
      <c r="C578" s="30"/>
      <c r="D578" s="206"/>
      <c r="E578" s="206"/>
      <c r="F578" s="1"/>
      <c r="J578" s="1"/>
    </row>
    <row r="579" spans="3:10">
      <c r="C579" s="30"/>
      <c r="D579" s="206"/>
      <c r="E579" s="206"/>
      <c r="F579" s="1"/>
      <c r="J579" s="1"/>
    </row>
    <row r="580" spans="3:10">
      <c r="C580" s="30"/>
      <c r="D580" s="206"/>
      <c r="E580" s="206"/>
      <c r="F580" s="1"/>
      <c r="J580" s="1"/>
    </row>
    <row r="581" spans="3:10">
      <c r="C581" s="30"/>
      <c r="D581" s="206"/>
      <c r="E581" s="206"/>
      <c r="F581" s="1"/>
      <c r="J581" s="1"/>
    </row>
    <row r="582" spans="3:10">
      <c r="C582" s="30"/>
      <c r="D582" s="206"/>
      <c r="E582" s="206"/>
      <c r="F582" s="1"/>
      <c r="J582" s="1"/>
    </row>
    <row r="583" spans="3:10">
      <c r="C583" s="30"/>
      <c r="D583" s="206"/>
      <c r="E583" s="206"/>
      <c r="F583" s="1"/>
      <c r="J583" s="1"/>
    </row>
    <row r="584" spans="3:10">
      <c r="C584" s="30"/>
      <c r="D584" s="206"/>
      <c r="E584" s="206"/>
      <c r="F584" s="1"/>
      <c r="J584" s="1"/>
    </row>
    <row r="585" spans="3:10">
      <c r="C585" s="30"/>
      <c r="D585" s="206"/>
      <c r="E585" s="206"/>
      <c r="F585" s="1"/>
      <c r="J585" s="1"/>
    </row>
    <row r="586" spans="3:10">
      <c r="C586" s="30"/>
      <c r="D586" s="206"/>
      <c r="E586" s="206"/>
      <c r="F586" s="1"/>
      <c r="J586" s="1"/>
    </row>
    <row r="587" spans="3:10">
      <c r="C587" s="30"/>
      <c r="D587" s="206"/>
      <c r="E587" s="206"/>
      <c r="F587" s="1"/>
      <c r="J587" s="1"/>
    </row>
    <row r="588" spans="3:10">
      <c r="C588" s="30"/>
      <c r="D588" s="206"/>
      <c r="E588" s="206"/>
      <c r="F588" s="1"/>
      <c r="J588" s="1"/>
    </row>
    <row r="589" spans="3:10">
      <c r="C589" s="30"/>
      <c r="D589" s="206"/>
      <c r="E589" s="206"/>
      <c r="F589" s="1"/>
      <c r="J589" s="1"/>
    </row>
    <row r="590" spans="3:10">
      <c r="C590" s="30"/>
      <c r="D590" s="206"/>
      <c r="E590" s="206"/>
      <c r="F590" s="1"/>
      <c r="J590" s="1"/>
    </row>
    <row r="591" spans="3:10">
      <c r="C591" s="30"/>
      <c r="D591" s="206"/>
      <c r="E591" s="206"/>
      <c r="F591" s="1"/>
      <c r="J591" s="1"/>
    </row>
    <row r="592" spans="3:10">
      <c r="C592" s="30"/>
      <c r="D592" s="206"/>
      <c r="E592" s="206"/>
      <c r="F592" s="1"/>
      <c r="J592" s="1"/>
    </row>
    <row r="593" spans="3:10">
      <c r="C593" s="30"/>
      <c r="D593" s="206"/>
      <c r="E593" s="206"/>
      <c r="F593" s="1"/>
      <c r="J593" s="1"/>
    </row>
    <row r="594" spans="3:10">
      <c r="C594" s="30"/>
      <c r="D594" s="206"/>
      <c r="E594" s="206"/>
      <c r="F594" s="1"/>
      <c r="J594" s="1"/>
    </row>
    <row r="595" spans="3:10">
      <c r="C595" s="30"/>
      <c r="D595" s="206"/>
      <c r="E595" s="206"/>
      <c r="F595" s="1"/>
      <c r="J595" s="1"/>
    </row>
    <row r="596" spans="3:10" ht="15" customHeight="1">
      <c r="C596" s="30"/>
      <c r="D596" s="206"/>
      <c r="E596" s="206"/>
      <c r="F596" s="1"/>
      <c r="J596" s="1"/>
    </row>
    <row r="597" spans="3:10" ht="12.75" customHeight="1">
      <c r="C597" s="30"/>
      <c r="D597" s="206"/>
      <c r="E597" s="206"/>
      <c r="F597" s="1"/>
      <c r="J597" s="1"/>
    </row>
    <row r="598" spans="3:10" ht="14.25" customHeight="1">
      <c r="C598" s="30"/>
      <c r="D598" s="206"/>
      <c r="E598" s="206"/>
      <c r="F598" s="1"/>
      <c r="J598" s="1"/>
    </row>
    <row r="599" spans="3:10" ht="13.5" customHeight="1">
      <c r="C599" s="30"/>
      <c r="D599" s="206"/>
      <c r="E599" s="206"/>
      <c r="F599" s="1"/>
      <c r="J599" s="1"/>
    </row>
    <row r="600" spans="3:10" ht="12.75" customHeight="1">
      <c r="C600" s="30"/>
      <c r="D600" s="206"/>
      <c r="E600" s="206"/>
      <c r="F600" s="1"/>
      <c r="J600" s="1"/>
    </row>
    <row r="601" spans="3:10" ht="13.5" customHeight="1">
      <c r="C601" s="30"/>
      <c r="D601" s="206"/>
      <c r="E601" s="206"/>
      <c r="F601" s="1"/>
      <c r="J601" s="1"/>
    </row>
    <row r="602" spans="3:10">
      <c r="C602" s="30"/>
      <c r="D602" s="206"/>
      <c r="E602" s="206"/>
      <c r="F602" s="1"/>
      <c r="J602" s="1"/>
    </row>
    <row r="603" spans="3:10" ht="15.75" customHeight="1">
      <c r="C603" s="30"/>
      <c r="D603" s="206"/>
      <c r="E603" s="206"/>
      <c r="F603" s="1"/>
      <c r="J603" s="1"/>
    </row>
    <row r="604" spans="3:10">
      <c r="C604" s="30"/>
      <c r="D604" s="206"/>
      <c r="E604" s="206"/>
      <c r="F604" s="1"/>
      <c r="J604" s="1"/>
    </row>
    <row r="605" spans="3:10">
      <c r="C605" s="30"/>
      <c r="D605" s="206"/>
      <c r="E605" s="206"/>
      <c r="F605" s="1"/>
      <c r="J605" s="1"/>
    </row>
    <row r="606" spans="3:10">
      <c r="C606" s="30"/>
      <c r="D606" s="206"/>
      <c r="E606" s="206"/>
      <c r="F606" s="1"/>
      <c r="J606" s="1"/>
    </row>
    <row r="607" spans="3:10">
      <c r="C607" s="30"/>
      <c r="D607" s="206"/>
      <c r="E607" s="206"/>
      <c r="F607" s="1"/>
      <c r="J607" s="1"/>
    </row>
    <row r="608" spans="3:10">
      <c r="C608" s="30"/>
      <c r="D608" s="206"/>
      <c r="E608" s="206"/>
      <c r="F608" s="1"/>
      <c r="J608" s="1"/>
    </row>
    <row r="609" spans="3:10">
      <c r="C609" s="30"/>
      <c r="D609" s="206"/>
      <c r="E609" s="206"/>
      <c r="F609" s="1"/>
      <c r="J609" s="1"/>
    </row>
    <row r="610" spans="3:10">
      <c r="C610" s="30"/>
      <c r="D610" s="206"/>
      <c r="E610" s="206"/>
      <c r="F610" s="1"/>
      <c r="J610" s="1"/>
    </row>
    <row r="611" spans="3:10" ht="13.5" customHeight="1">
      <c r="C611" s="30"/>
      <c r="D611" s="206"/>
      <c r="E611" s="206"/>
      <c r="F611" s="1"/>
      <c r="J611" s="1"/>
    </row>
    <row r="612" spans="3:10">
      <c r="C612" s="30"/>
      <c r="D612" s="206"/>
      <c r="E612" s="206"/>
      <c r="F612" s="1"/>
      <c r="J612" s="1"/>
    </row>
    <row r="613" spans="3:10">
      <c r="C613" s="30"/>
      <c r="D613" s="206"/>
      <c r="E613" s="206"/>
      <c r="F613" s="1"/>
      <c r="J613" s="1"/>
    </row>
    <row r="614" spans="3:10">
      <c r="C614" s="30"/>
      <c r="D614" s="206"/>
      <c r="E614" s="206"/>
      <c r="F614" s="1"/>
      <c r="J614" s="1"/>
    </row>
    <row r="615" spans="3:10">
      <c r="C615" s="30"/>
      <c r="D615" s="206"/>
      <c r="E615" s="206"/>
      <c r="F615" s="1"/>
      <c r="J615" s="1"/>
    </row>
    <row r="616" spans="3:10">
      <c r="C616" s="30"/>
      <c r="D616" s="206"/>
      <c r="E616" s="206"/>
      <c r="F616" s="1"/>
      <c r="J616" s="1"/>
    </row>
    <row r="617" spans="3:10">
      <c r="C617" s="30"/>
      <c r="D617" s="206"/>
      <c r="E617" s="206"/>
      <c r="F617" s="1"/>
      <c r="J617" s="1"/>
    </row>
    <row r="618" spans="3:10">
      <c r="C618" s="30"/>
      <c r="D618" s="206"/>
      <c r="E618" s="206"/>
      <c r="F618" s="1"/>
      <c r="J618" s="1"/>
    </row>
    <row r="619" spans="3:10" ht="12.75" customHeight="1">
      <c r="C619" s="30"/>
      <c r="D619" s="206"/>
      <c r="E619" s="206"/>
      <c r="F619" s="1"/>
      <c r="J619" s="1"/>
    </row>
    <row r="620" spans="3:10" ht="14.25" customHeight="1">
      <c r="C620" s="30"/>
      <c r="D620" s="206"/>
      <c r="E620" s="206"/>
      <c r="F620" s="1"/>
      <c r="J620" s="1"/>
    </row>
    <row r="621" spans="3:10">
      <c r="C621" s="30"/>
      <c r="D621" s="206"/>
      <c r="E621" s="206"/>
      <c r="F621" s="1"/>
      <c r="J621" s="1"/>
    </row>
    <row r="622" spans="3:10">
      <c r="C622" s="30"/>
      <c r="D622" s="206"/>
      <c r="E622" s="206"/>
      <c r="F622" s="1"/>
      <c r="J622" s="1"/>
    </row>
    <row r="623" spans="3:10" ht="13.5" customHeight="1">
      <c r="C623" s="30"/>
      <c r="D623" s="206"/>
      <c r="E623" s="206"/>
      <c r="F623" s="1"/>
      <c r="J623" s="1"/>
    </row>
    <row r="624" spans="3:10" ht="14.25" customHeight="1">
      <c r="C624" s="30"/>
      <c r="D624" s="206"/>
      <c r="E624" s="206"/>
      <c r="F624" s="1"/>
      <c r="J624" s="1"/>
    </row>
    <row r="625" spans="3:10" ht="13.5" customHeight="1">
      <c r="C625" s="30"/>
      <c r="D625" s="206"/>
      <c r="E625" s="206"/>
      <c r="F625" s="1"/>
      <c r="J625" s="1"/>
    </row>
    <row r="626" spans="3:10" ht="13.5" customHeight="1">
      <c r="C626" s="30"/>
      <c r="D626" s="206"/>
      <c r="E626" s="206"/>
      <c r="F626" s="1"/>
      <c r="J626" s="1"/>
    </row>
    <row r="627" spans="3:10">
      <c r="C627" s="30"/>
      <c r="D627" s="206"/>
      <c r="E627" s="206"/>
      <c r="F627" s="1"/>
      <c r="J627" s="1"/>
    </row>
    <row r="628" spans="3:10" ht="11.25" customHeight="1">
      <c r="C628" s="30"/>
      <c r="D628" s="206"/>
      <c r="E628" s="206"/>
      <c r="F628" s="1"/>
      <c r="J628" s="1"/>
    </row>
    <row r="629" spans="3:10">
      <c r="C629" s="30"/>
      <c r="D629" s="206"/>
      <c r="E629" s="206"/>
      <c r="F629" s="1"/>
      <c r="J629" s="1"/>
    </row>
    <row r="630" spans="3:10">
      <c r="C630" s="30"/>
      <c r="D630" s="206"/>
      <c r="E630" s="206"/>
      <c r="F630" s="1"/>
      <c r="J630" s="1"/>
    </row>
    <row r="631" spans="3:10" ht="13.5" customHeight="1">
      <c r="C631" s="30"/>
      <c r="D631" s="206"/>
      <c r="E631" s="206"/>
      <c r="F631" s="1"/>
      <c r="J631" s="1"/>
    </row>
    <row r="632" spans="3:10">
      <c r="C632" s="30"/>
      <c r="D632" s="206"/>
      <c r="E632" s="206"/>
      <c r="F632" s="1"/>
      <c r="J632" s="1"/>
    </row>
    <row r="633" spans="3:10">
      <c r="C633" s="30"/>
      <c r="D633" s="206"/>
      <c r="E633" s="206"/>
      <c r="F633" s="1"/>
      <c r="J633" s="1"/>
    </row>
    <row r="634" spans="3:10">
      <c r="C634" s="30"/>
      <c r="D634" s="206"/>
      <c r="E634" s="206"/>
      <c r="F634" s="1"/>
      <c r="J634" s="1"/>
    </row>
    <row r="635" spans="3:10">
      <c r="C635" s="30"/>
      <c r="D635" s="206"/>
      <c r="E635" s="206"/>
      <c r="F635" s="1"/>
      <c r="J635" s="1"/>
    </row>
    <row r="636" spans="3:10">
      <c r="C636" s="30"/>
      <c r="D636" s="206"/>
      <c r="E636" s="206"/>
      <c r="F636" s="1"/>
      <c r="J636" s="1"/>
    </row>
    <row r="637" spans="3:10">
      <c r="C637" s="30"/>
      <c r="D637" s="206"/>
      <c r="E637" s="206"/>
      <c r="F637" s="1"/>
      <c r="J637" s="1"/>
    </row>
    <row r="638" spans="3:10">
      <c r="C638" s="30"/>
      <c r="D638" s="206"/>
      <c r="E638" s="206"/>
      <c r="F638" s="1"/>
      <c r="J638" s="1"/>
    </row>
    <row r="639" spans="3:10">
      <c r="C639" s="30"/>
      <c r="D639" s="206"/>
      <c r="E639" s="206"/>
      <c r="F639" s="1"/>
      <c r="J639" s="1"/>
    </row>
    <row r="640" spans="3:10">
      <c r="C640" s="30"/>
      <c r="D640" s="206"/>
      <c r="E640" s="206"/>
      <c r="F640" s="1"/>
      <c r="J640" s="1"/>
    </row>
    <row r="641" spans="3:10">
      <c r="C641" s="30"/>
      <c r="D641" s="206"/>
      <c r="E641" s="206"/>
      <c r="F641" s="1"/>
      <c r="J641" s="1"/>
    </row>
    <row r="642" spans="3:10" ht="12" customHeight="1">
      <c r="C642" s="30"/>
      <c r="D642" s="206"/>
      <c r="E642" s="206"/>
      <c r="F642" s="1"/>
      <c r="J642" s="1"/>
    </row>
    <row r="643" spans="3:10" ht="145.5" customHeight="1">
      <c r="C643" s="30"/>
      <c r="D643" s="206"/>
      <c r="E643" s="206"/>
      <c r="F643" s="1"/>
      <c r="J643" s="1"/>
    </row>
    <row r="644" spans="3:10">
      <c r="C644" s="30"/>
      <c r="D644" s="206"/>
      <c r="E644" s="206"/>
      <c r="F644" s="1"/>
      <c r="J644" s="1"/>
    </row>
    <row r="645" spans="3:10">
      <c r="C645" s="30"/>
      <c r="D645" s="206"/>
      <c r="E645" s="206"/>
      <c r="F645" s="1"/>
      <c r="J645" s="1"/>
    </row>
    <row r="646" spans="3:10" ht="12" customHeight="1">
      <c r="C646" s="30"/>
      <c r="D646" s="206"/>
      <c r="E646" s="206"/>
      <c r="F646" s="1"/>
      <c r="J646" s="1"/>
    </row>
    <row r="647" spans="3:10">
      <c r="C647" s="30"/>
      <c r="D647" s="206"/>
      <c r="E647" s="206"/>
      <c r="F647" s="1"/>
      <c r="J647" s="1"/>
    </row>
    <row r="648" spans="3:10">
      <c r="C648" s="30"/>
      <c r="D648" s="206"/>
      <c r="E648" s="206"/>
      <c r="F648" s="1"/>
      <c r="J648" s="1"/>
    </row>
    <row r="649" spans="3:10">
      <c r="C649" s="30"/>
      <c r="D649" s="206"/>
      <c r="E649" s="206"/>
      <c r="F649" s="1"/>
      <c r="J649" s="1"/>
    </row>
    <row r="650" spans="3:10">
      <c r="C650" s="30"/>
      <c r="D650" s="206"/>
      <c r="E650" s="206"/>
      <c r="F650" s="1"/>
      <c r="J650" s="1"/>
    </row>
    <row r="651" spans="3:10">
      <c r="C651" s="30"/>
      <c r="D651" s="206"/>
      <c r="E651" s="206"/>
      <c r="F651" s="1"/>
      <c r="J651" s="1"/>
    </row>
    <row r="652" spans="3:10" ht="11.25" customHeight="1">
      <c r="C652" s="30"/>
      <c r="D652" s="206"/>
      <c r="E652" s="206"/>
      <c r="F652" s="1"/>
      <c r="J652" s="1"/>
    </row>
    <row r="653" spans="3:10">
      <c r="C653" s="30"/>
      <c r="D653" s="206"/>
      <c r="E653" s="206"/>
      <c r="F653" s="1"/>
      <c r="J653" s="1"/>
    </row>
    <row r="654" spans="3:10">
      <c r="C654" s="30"/>
      <c r="D654" s="206"/>
      <c r="E654" s="206"/>
      <c r="F654" s="1"/>
      <c r="J654" s="1"/>
    </row>
    <row r="655" spans="3:10">
      <c r="C655" s="30"/>
      <c r="D655" s="206"/>
      <c r="E655" s="206"/>
      <c r="F655" s="1"/>
      <c r="J655" s="1"/>
    </row>
    <row r="656" spans="3:10">
      <c r="C656" s="30"/>
      <c r="D656" s="206"/>
      <c r="E656" s="206"/>
      <c r="F656" s="1"/>
      <c r="J656" s="1"/>
    </row>
    <row r="657" spans="3:10">
      <c r="C657" s="30"/>
      <c r="D657" s="206"/>
      <c r="E657" s="206"/>
      <c r="F657" s="1"/>
      <c r="J657" s="1"/>
    </row>
    <row r="658" spans="3:10">
      <c r="C658" s="30"/>
      <c r="D658" s="206"/>
      <c r="E658" s="206"/>
      <c r="F658" s="1"/>
      <c r="J658" s="1"/>
    </row>
    <row r="659" spans="3:10" ht="12.75" customHeight="1">
      <c r="C659" s="30"/>
      <c r="D659" s="206"/>
      <c r="E659" s="206"/>
      <c r="F659" s="1"/>
      <c r="J659" s="1"/>
    </row>
    <row r="660" spans="3:10" ht="13.5" customHeight="1">
      <c r="C660" s="30"/>
      <c r="D660" s="206"/>
      <c r="E660" s="206"/>
      <c r="F660" s="1"/>
      <c r="J660" s="1"/>
    </row>
    <row r="661" spans="3:10" ht="12.75" customHeight="1">
      <c r="C661" s="30"/>
      <c r="D661" s="206"/>
      <c r="E661" s="206"/>
      <c r="F661" s="1"/>
      <c r="J661" s="1"/>
    </row>
    <row r="662" spans="3:10">
      <c r="C662" s="30"/>
      <c r="D662" s="206"/>
      <c r="E662" s="206"/>
      <c r="F662" s="1"/>
      <c r="J662" s="1"/>
    </row>
    <row r="663" spans="3:10" ht="12.75" customHeight="1">
      <c r="C663" s="30"/>
      <c r="D663" s="206"/>
      <c r="E663" s="206"/>
      <c r="F663" s="1"/>
      <c r="J663" s="1"/>
    </row>
    <row r="664" spans="3:10" ht="15" customHeight="1">
      <c r="C664" s="30"/>
      <c r="D664" s="206"/>
      <c r="E664" s="206"/>
      <c r="F664" s="1"/>
      <c r="J664" s="1"/>
    </row>
    <row r="665" spans="3:10">
      <c r="C665" s="30"/>
      <c r="D665" s="206"/>
      <c r="E665" s="206"/>
      <c r="F665" s="1"/>
      <c r="J665" s="1"/>
    </row>
    <row r="666" spans="3:10" ht="28.5" customHeight="1">
      <c r="C666" s="30"/>
      <c r="D666" s="206"/>
      <c r="E666" s="206"/>
      <c r="F666" s="1"/>
      <c r="J666" s="1"/>
    </row>
    <row r="667" spans="3:10" ht="14.25" customHeight="1">
      <c r="C667" s="30"/>
      <c r="D667" s="206"/>
      <c r="E667" s="206"/>
      <c r="F667" s="1"/>
      <c r="J667" s="1"/>
    </row>
    <row r="668" spans="3:10" ht="27" customHeight="1">
      <c r="C668" s="30"/>
      <c r="D668" s="206"/>
      <c r="E668" s="206"/>
      <c r="F668" s="1"/>
      <c r="J668" s="1"/>
    </row>
    <row r="669" spans="3:10">
      <c r="C669" s="30"/>
      <c r="D669" s="206"/>
      <c r="E669" s="206"/>
      <c r="F669" s="1"/>
      <c r="J669" s="1"/>
    </row>
    <row r="670" spans="3:10">
      <c r="C670" s="30"/>
      <c r="D670" s="206"/>
      <c r="E670" s="206"/>
      <c r="F670" s="1"/>
      <c r="J670" s="1"/>
    </row>
    <row r="671" spans="3:10" ht="53.25" customHeight="1">
      <c r="C671" s="30"/>
      <c r="D671" s="206"/>
      <c r="E671" s="206"/>
      <c r="F671" s="1"/>
      <c r="J671" s="1"/>
    </row>
    <row r="672" spans="3:10">
      <c r="C672" s="30"/>
      <c r="D672" s="206"/>
      <c r="E672" s="206"/>
      <c r="F672" s="1"/>
      <c r="J672" s="1"/>
    </row>
    <row r="673" spans="3:10">
      <c r="C673" s="30"/>
      <c r="D673" s="206"/>
      <c r="E673" s="206"/>
      <c r="F673" s="1"/>
      <c r="J673" s="1"/>
    </row>
    <row r="674" spans="3:10">
      <c r="C674" s="30"/>
      <c r="D674" s="206"/>
      <c r="E674" s="206"/>
      <c r="F674" s="1"/>
      <c r="J674" s="1"/>
    </row>
    <row r="675" spans="3:10">
      <c r="C675" s="30"/>
      <c r="D675" s="206"/>
      <c r="E675" s="206"/>
      <c r="F675" s="1"/>
      <c r="J675" s="1"/>
    </row>
    <row r="676" spans="3:10">
      <c r="C676" s="30"/>
      <c r="D676" s="206"/>
      <c r="E676" s="206"/>
      <c r="F676" s="1"/>
      <c r="J676" s="1"/>
    </row>
    <row r="677" spans="3:10">
      <c r="C677" s="30"/>
      <c r="D677" s="206"/>
      <c r="E677" s="206"/>
      <c r="F677" s="1"/>
      <c r="J677" s="1"/>
    </row>
    <row r="678" spans="3:10">
      <c r="C678" s="30"/>
      <c r="D678" s="206"/>
      <c r="E678" s="206"/>
      <c r="F678" s="1"/>
      <c r="J678" s="1"/>
    </row>
    <row r="679" spans="3:10">
      <c r="C679" s="30"/>
      <c r="D679" s="206"/>
      <c r="E679" s="206"/>
      <c r="F679" s="1"/>
      <c r="J679" s="1"/>
    </row>
    <row r="680" spans="3:10">
      <c r="C680" s="30"/>
      <c r="D680" s="206"/>
      <c r="E680" s="206"/>
      <c r="F680" s="1"/>
      <c r="J680" s="1"/>
    </row>
    <row r="681" spans="3:10">
      <c r="C681" s="30"/>
      <c r="D681" s="206"/>
      <c r="E681" s="206"/>
      <c r="F681" s="1"/>
      <c r="J681" s="1"/>
    </row>
    <row r="682" spans="3:10">
      <c r="C682" s="30"/>
      <c r="D682" s="206"/>
      <c r="E682" s="206"/>
      <c r="F682" s="1"/>
      <c r="J682" s="1"/>
    </row>
    <row r="683" spans="3:10">
      <c r="C683" s="30"/>
      <c r="D683" s="206"/>
      <c r="E683" s="206"/>
      <c r="F683" s="1"/>
      <c r="J683" s="1"/>
    </row>
    <row r="684" spans="3:10">
      <c r="C684" s="30"/>
      <c r="D684" s="206"/>
      <c r="E684" s="206"/>
      <c r="F684" s="1"/>
      <c r="J684" s="1"/>
    </row>
    <row r="685" spans="3:10">
      <c r="C685" s="30"/>
      <c r="D685" s="206"/>
      <c r="E685" s="206"/>
      <c r="F685" s="1"/>
      <c r="J685" s="1"/>
    </row>
    <row r="686" spans="3:10">
      <c r="C686" s="30"/>
      <c r="D686" s="206"/>
      <c r="E686" s="206"/>
      <c r="F686" s="1"/>
      <c r="J686" s="1"/>
    </row>
    <row r="687" spans="3:10">
      <c r="C687" s="30"/>
      <c r="D687" s="206"/>
      <c r="E687" s="206"/>
      <c r="F687" s="1"/>
      <c r="J687" s="1"/>
    </row>
    <row r="688" spans="3:10">
      <c r="C688" s="30"/>
      <c r="D688" s="206"/>
      <c r="E688" s="206"/>
      <c r="F688" s="1"/>
      <c r="J688" s="1"/>
    </row>
    <row r="689" spans="3:10">
      <c r="C689" s="30"/>
      <c r="D689" s="206"/>
      <c r="E689" s="206"/>
      <c r="F689" s="1"/>
      <c r="J689" s="1"/>
    </row>
    <row r="690" spans="3:10">
      <c r="C690" s="30"/>
      <c r="D690" s="206"/>
      <c r="E690" s="206"/>
      <c r="F690" s="1"/>
      <c r="J690" s="1"/>
    </row>
    <row r="691" spans="3:10" ht="15" customHeight="1">
      <c r="C691" s="30"/>
      <c r="D691" s="206"/>
      <c r="E691" s="206"/>
      <c r="F691" s="1"/>
      <c r="J691" s="1"/>
    </row>
    <row r="692" spans="3:10">
      <c r="C692" s="30"/>
      <c r="D692" s="206"/>
      <c r="E692" s="206"/>
      <c r="F692" s="1"/>
      <c r="J692" s="1"/>
    </row>
    <row r="693" spans="3:10">
      <c r="C693" s="30"/>
      <c r="D693" s="206"/>
      <c r="E693" s="206"/>
      <c r="F693" s="1"/>
      <c r="J693" s="1"/>
    </row>
    <row r="694" spans="3:10">
      <c r="C694" s="30"/>
      <c r="D694" s="206"/>
      <c r="E694" s="206"/>
      <c r="F694" s="1"/>
      <c r="J694" s="1"/>
    </row>
    <row r="695" spans="3:10">
      <c r="C695" s="30"/>
      <c r="D695" s="206"/>
      <c r="E695" s="206"/>
      <c r="F695" s="1"/>
      <c r="J695" s="1"/>
    </row>
    <row r="696" spans="3:10">
      <c r="C696" s="30"/>
      <c r="D696" s="206"/>
      <c r="E696" s="206"/>
      <c r="F696" s="1"/>
      <c r="J696" s="1"/>
    </row>
    <row r="697" spans="3:10">
      <c r="C697" s="30"/>
      <c r="D697" s="206"/>
      <c r="E697" s="206"/>
      <c r="F697" s="1"/>
      <c r="J697" s="1"/>
    </row>
    <row r="698" spans="3:10">
      <c r="C698" s="30"/>
      <c r="D698" s="206"/>
      <c r="E698" s="206"/>
      <c r="F698" s="1"/>
      <c r="J698" s="1"/>
    </row>
    <row r="699" spans="3:10">
      <c r="C699" s="30"/>
      <c r="D699" s="206"/>
      <c r="E699" s="206"/>
      <c r="F699" s="1"/>
      <c r="J699" s="1"/>
    </row>
    <row r="700" spans="3:10" ht="12" customHeight="1">
      <c r="C700" s="30"/>
      <c r="D700" s="206"/>
      <c r="E700" s="206"/>
      <c r="F700" s="1"/>
      <c r="J700" s="1"/>
    </row>
    <row r="701" spans="3:10" ht="12" customHeight="1">
      <c r="C701" s="30"/>
      <c r="D701" s="206"/>
      <c r="E701" s="206"/>
      <c r="F701" s="1"/>
      <c r="J701" s="1"/>
    </row>
    <row r="702" spans="3:10" ht="12" customHeight="1">
      <c r="C702" s="30"/>
      <c r="D702" s="206"/>
      <c r="E702" s="206"/>
      <c r="F702" s="1"/>
      <c r="J702" s="1"/>
    </row>
    <row r="703" spans="3:10" ht="14.25" customHeight="1">
      <c r="C703" s="30"/>
      <c r="D703" s="206"/>
      <c r="E703" s="206"/>
      <c r="F703" s="1"/>
      <c r="J703" s="1"/>
    </row>
    <row r="704" spans="3:10" ht="14.25" customHeight="1">
      <c r="C704" s="30"/>
      <c r="D704" s="206"/>
      <c r="E704" s="206"/>
      <c r="F704" s="1"/>
      <c r="J704" s="1"/>
    </row>
    <row r="705" spans="3:10" ht="52.5" customHeight="1">
      <c r="C705" s="30"/>
      <c r="D705" s="206"/>
      <c r="E705" s="206"/>
      <c r="F705" s="1"/>
      <c r="J705" s="1"/>
    </row>
    <row r="706" spans="3:10">
      <c r="C706" s="30"/>
      <c r="D706" s="206"/>
      <c r="E706" s="206"/>
      <c r="F706" s="1"/>
      <c r="J706" s="1"/>
    </row>
    <row r="707" spans="3:10">
      <c r="C707" s="30"/>
      <c r="D707" s="206"/>
      <c r="E707" s="206"/>
      <c r="F707" s="1"/>
      <c r="J707" s="1"/>
    </row>
    <row r="708" spans="3:10" ht="12.75" customHeight="1">
      <c r="C708" s="30"/>
      <c r="D708" s="206"/>
      <c r="E708" s="206"/>
      <c r="F708" s="1"/>
      <c r="J708" s="1"/>
    </row>
    <row r="709" spans="3:10" ht="12.75" customHeight="1">
      <c r="C709" s="30"/>
      <c r="D709" s="206"/>
      <c r="E709" s="206"/>
      <c r="F709" s="1"/>
      <c r="J709" s="1"/>
    </row>
    <row r="710" spans="3:10">
      <c r="C710" s="30"/>
      <c r="D710" s="206"/>
      <c r="E710" s="206"/>
      <c r="F710" s="1"/>
      <c r="J710" s="1"/>
    </row>
    <row r="711" spans="3:10" ht="25.5" customHeight="1">
      <c r="C711" s="30"/>
      <c r="D711" s="206"/>
      <c r="E711" s="206"/>
      <c r="F711" s="1"/>
      <c r="J711" s="1"/>
    </row>
    <row r="712" spans="3:10" ht="63" customHeight="1">
      <c r="C712" s="30"/>
      <c r="D712" s="206"/>
      <c r="E712" s="206"/>
      <c r="F712" s="1"/>
      <c r="J712" s="1"/>
    </row>
    <row r="713" spans="3:10" ht="13.5" customHeight="1">
      <c r="C713" s="30"/>
      <c r="D713" s="206"/>
      <c r="E713" s="206"/>
      <c r="F713" s="1"/>
      <c r="J713" s="1"/>
    </row>
    <row r="714" spans="3:10" ht="13.5" customHeight="1">
      <c r="C714" s="30"/>
      <c r="D714" s="206"/>
      <c r="E714" s="206"/>
      <c r="F714" s="1"/>
      <c r="J714" s="1"/>
    </row>
    <row r="715" spans="3:10">
      <c r="C715" s="30"/>
      <c r="D715" s="206"/>
      <c r="E715" s="206"/>
      <c r="F715" s="1"/>
      <c r="J715" s="1"/>
    </row>
    <row r="716" spans="3:10">
      <c r="C716" s="30"/>
      <c r="D716" s="206"/>
      <c r="E716" s="206"/>
      <c r="F716" s="1"/>
      <c r="J716" s="1"/>
    </row>
    <row r="717" spans="3:10">
      <c r="C717" s="30"/>
      <c r="D717" s="206"/>
      <c r="E717" s="206"/>
      <c r="F717" s="1"/>
      <c r="J717" s="1"/>
    </row>
    <row r="718" spans="3:10">
      <c r="C718" s="30"/>
      <c r="D718" s="206"/>
      <c r="E718" s="206"/>
      <c r="F718" s="1"/>
      <c r="J718" s="1"/>
    </row>
    <row r="719" spans="3:10" ht="13.5" customHeight="1">
      <c r="C719" s="30"/>
      <c r="D719" s="206"/>
      <c r="E719" s="206"/>
      <c r="F719" s="1"/>
      <c r="J719" s="1"/>
    </row>
    <row r="720" spans="3:10" ht="27" customHeight="1">
      <c r="C720" s="30"/>
      <c r="D720" s="206"/>
      <c r="E720" s="206"/>
      <c r="F720" s="1"/>
      <c r="J720" s="1"/>
    </row>
    <row r="721" spans="3:10">
      <c r="C721" s="30"/>
      <c r="D721" s="206"/>
      <c r="E721" s="206"/>
      <c r="F721" s="1"/>
      <c r="J721" s="1"/>
    </row>
    <row r="722" spans="3:10">
      <c r="C722" s="30"/>
      <c r="D722" s="206"/>
      <c r="E722" s="206"/>
      <c r="F722" s="1"/>
      <c r="J722" s="1"/>
    </row>
    <row r="723" spans="3:10">
      <c r="C723" s="30"/>
      <c r="D723" s="206"/>
      <c r="E723" s="206"/>
      <c r="F723" s="1"/>
      <c r="J723" s="1"/>
    </row>
    <row r="724" spans="3:10">
      <c r="C724" s="30"/>
      <c r="D724" s="206"/>
      <c r="E724" s="206"/>
      <c r="F724" s="1"/>
      <c r="J724" s="1"/>
    </row>
    <row r="725" spans="3:10">
      <c r="C725" s="30"/>
      <c r="D725" s="206"/>
      <c r="E725" s="206"/>
      <c r="F725" s="1"/>
      <c r="J725" s="1"/>
    </row>
    <row r="726" spans="3:10">
      <c r="C726" s="30"/>
      <c r="D726" s="206"/>
      <c r="E726" s="206"/>
      <c r="F726" s="1"/>
      <c r="J726" s="1"/>
    </row>
    <row r="727" spans="3:10">
      <c r="C727" s="30"/>
      <c r="D727" s="206"/>
      <c r="E727" s="206"/>
      <c r="F727" s="1"/>
      <c r="J727" s="1"/>
    </row>
    <row r="728" spans="3:10">
      <c r="C728" s="30"/>
      <c r="D728" s="206"/>
      <c r="E728" s="206"/>
      <c r="F728" s="1"/>
      <c r="J728" s="1"/>
    </row>
    <row r="729" spans="3:10">
      <c r="C729" s="30"/>
      <c r="D729" s="206"/>
      <c r="E729" s="206"/>
      <c r="F729" s="1"/>
      <c r="J729" s="1"/>
    </row>
    <row r="730" spans="3:10" ht="14.25" customHeight="1">
      <c r="C730" s="30"/>
      <c r="D730" s="206"/>
      <c r="E730" s="206"/>
      <c r="F730" s="1"/>
      <c r="J730" s="1"/>
    </row>
    <row r="731" spans="3:10">
      <c r="C731" s="30"/>
      <c r="D731" s="206"/>
      <c r="E731" s="206"/>
      <c r="F731" s="1"/>
      <c r="J731" s="1"/>
    </row>
    <row r="732" spans="3:10" ht="90.75" customHeight="1">
      <c r="C732" s="30"/>
      <c r="D732" s="206"/>
      <c r="E732" s="206"/>
      <c r="F732" s="1"/>
      <c r="J732" s="1"/>
    </row>
    <row r="733" spans="3:10">
      <c r="C733" s="30"/>
      <c r="D733" s="206"/>
      <c r="E733" s="206"/>
      <c r="F733" s="1"/>
      <c r="J733" s="1"/>
    </row>
    <row r="734" spans="3:10" ht="13.5" customHeight="1">
      <c r="C734" s="30"/>
      <c r="D734" s="206"/>
      <c r="E734" s="206"/>
      <c r="F734" s="1"/>
      <c r="J734" s="1"/>
    </row>
    <row r="735" spans="3:10">
      <c r="C735" s="30"/>
      <c r="D735" s="206"/>
      <c r="E735" s="206"/>
      <c r="F735" s="1"/>
      <c r="J735" s="1"/>
    </row>
    <row r="736" spans="3:10" ht="26.25" customHeight="1">
      <c r="C736" s="30"/>
      <c r="D736" s="206"/>
      <c r="E736" s="206"/>
      <c r="F736" s="1"/>
      <c r="J736" s="1"/>
    </row>
    <row r="737" spans="3:10" ht="12" customHeight="1">
      <c r="C737" s="30"/>
      <c r="D737" s="206"/>
      <c r="E737" s="206"/>
      <c r="F737" s="1"/>
      <c r="J737" s="1"/>
    </row>
    <row r="738" spans="3:10" ht="13.5" customHeight="1">
      <c r="C738" s="30"/>
      <c r="D738" s="206"/>
      <c r="E738" s="206"/>
      <c r="F738" s="1"/>
      <c r="J738" s="1"/>
    </row>
    <row r="739" spans="3:10">
      <c r="C739" s="30"/>
      <c r="D739" s="206"/>
      <c r="E739" s="206"/>
      <c r="F739" s="1"/>
      <c r="J739" s="1"/>
    </row>
    <row r="740" spans="3:10">
      <c r="C740" s="30"/>
      <c r="D740" s="206"/>
      <c r="E740" s="206"/>
      <c r="F740" s="1"/>
      <c r="J740" s="1"/>
    </row>
    <row r="741" spans="3:10" ht="25.5" customHeight="1">
      <c r="C741" s="30"/>
      <c r="D741" s="206"/>
      <c r="E741" s="206"/>
      <c r="F741" s="1"/>
      <c r="J741" s="1"/>
    </row>
    <row r="742" spans="3:10">
      <c r="C742" s="30"/>
      <c r="D742" s="206"/>
      <c r="E742" s="206"/>
      <c r="F742" s="1"/>
      <c r="J742" s="1"/>
    </row>
    <row r="743" spans="3:10">
      <c r="C743" s="30"/>
      <c r="D743" s="206"/>
      <c r="E743" s="206"/>
      <c r="F743" s="1"/>
      <c r="J743" s="1"/>
    </row>
    <row r="744" spans="3:10">
      <c r="C744" s="30"/>
      <c r="D744" s="206"/>
      <c r="E744" s="206"/>
      <c r="F744" s="1"/>
      <c r="J744" s="1"/>
    </row>
    <row r="745" spans="3:10">
      <c r="C745" s="30"/>
      <c r="D745" s="206"/>
      <c r="E745" s="206"/>
      <c r="F745" s="1"/>
      <c r="J745" s="1"/>
    </row>
    <row r="746" spans="3:10">
      <c r="C746" s="30"/>
      <c r="D746" s="206"/>
      <c r="E746" s="206"/>
      <c r="F746" s="1"/>
      <c r="J746" s="1"/>
    </row>
    <row r="747" spans="3:10">
      <c r="C747" s="30"/>
      <c r="D747" s="206"/>
      <c r="E747" s="206"/>
      <c r="F747" s="1"/>
      <c r="J747" s="1"/>
    </row>
    <row r="748" spans="3:10">
      <c r="C748" s="30"/>
      <c r="D748" s="206"/>
      <c r="E748" s="206"/>
      <c r="F748" s="1"/>
      <c r="J748" s="1"/>
    </row>
    <row r="749" spans="3:10">
      <c r="C749" s="30"/>
      <c r="D749" s="206"/>
      <c r="E749" s="206"/>
      <c r="F749" s="1"/>
      <c r="J749" s="1"/>
    </row>
    <row r="750" spans="3:10">
      <c r="C750" s="30"/>
      <c r="D750" s="206"/>
      <c r="E750" s="206"/>
      <c r="F750" s="1"/>
      <c r="J750" s="1"/>
    </row>
    <row r="751" spans="3:10">
      <c r="C751" s="30"/>
      <c r="D751" s="206"/>
      <c r="E751" s="206"/>
      <c r="F751" s="1"/>
      <c r="J751" s="1"/>
    </row>
    <row r="752" spans="3:10">
      <c r="C752" s="30"/>
      <c r="D752" s="206"/>
      <c r="E752" s="206"/>
      <c r="F752" s="1"/>
      <c r="J752" s="1"/>
    </row>
    <row r="753" spans="3:10">
      <c r="C753" s="30"/>
      <c r="D753" s="206"/>
      <c r="E753" s="206"/>
      <c r="F753" s="1"/>
      <c r="J753" s="1"/>
    </row>
    <row r="754" spans="3:10">
      <c r="C754" s="30"/>
      <c r="D754" s="206"/>
      <c r="E754" s="206"/>
      <c r="F754" s="1"/>
      <c r="J754" s="1"/>
    </row>
    <row r="755" spans="3:10">
      <c r="C755" s="1"/>
      <c r="D755" s="206"/>
      <c r="E755" s="206"/>
      <c r="F755" s="1"/>
      <c r="J755" s="1"/>
    </row>
    <row r="756" spans="3:10">
      <c r="C756" s="1"/>
      <c r="D756" s="206"/>
      <c r="E756" s="206"/>
      <c r="F756" s="1"/>
      <c r="J756" s="1"/>
    </row>
    <row r="757" spans="3:10">
      <c r="C757" s="1"/>
      <c r="D757" s="206"/>
      <c r="E757" s="206"/>
      <c r="F757" s="1"/>
      <c r="J757" s="1"/>
    </row>
    <row r="758" spans="3:10">
      <c r="C758" s="1"/>
      <c r="D758" s="206"/>
      <c r="E758" s="206"/>
      <c r="F758" s="1"/>
      <c r="J758" s="1"/>
    </row>
    <row r="759" spans="3:10">
      <c r="C759" s="1"/>
      <c r="D759" s="206"/>
      <c r="E759" s="206"/>
      <c r="F759" s="1"/>
      <c r="J759" s="1"/>
    </row>
    <row r="760" spans="3:10" ht="42" customHeight="1">
      <c r="C760" s="1"/>
      <c r="D760" s="206"/>
      <c r="E760" s="206"/>
      <c r="F760" s="1"/>
      <c r="J760" s="1"/>
    </row>
    <row r="761" spans="3:10">
      <c r="C761" s="1"/>
      <c r="D761" s="206"/>
      <c r="E761" s="206"/>
      <c r="F761" s="1"/>
      <c r="J761" s="1"/>
    </row>
    <row r="762" spans="3:10">
      <c r="C762" s="1"/>
      <c r="D762" s="206"/>
      <c r="E762" s="206"/>
      <c r="F762" s="1"/>
      <c r="J762" s="1"/>
    </row>
    <row r="763" spans="3:10">
      <c r="C763" s="1"/>
      <c r="D763" s="206"/>
      <c r="E763" s="206"/>
      <c r="F763" s="1"/>
      <c r="J763" s="1"/>
    </row>
    <row r="764" spans="3:10">
      <c r="C764" s="1"/>
      <c r="D764" s="206"/>
      <c r="E764" s="206"/>
      <c r="F764" s="1"/>
      <c r="J764" s="1"/>
    </row>
    <row r="765" spans="3:10">
      <c r="C765" s="1"/>
      <c r="D765" s="206"/>
      <c r="E765" s="206"/>
      <c r="F765" s="1"/>
      <c r="J765" s="1"/>
    </row>
    <row r="766" spans="3:10">
      <c r="C766" s="30"/>
      <c r="D766" s="206"/>
      <c r="E766" s="206"/>
      <c r="F766" s="1"/>
      <c r="J766" s="1"/>
    </row>
    <row r="767" spans="3:10">
      <c r="C767" s="30"/>
      <c r="D767" s="206"/>
      <c r="E767" s="206"/>
      <c r="F767" s="1"/>
      <c r="J767" s="1"/>
    </row>
    <row r="768" spans="3:10" ht="14.25" customHeight="1">
      <c r="C768" s="30"/>
      <c r="D768" s="206"/>
      <c r="E768" s="206"/>
      <c r="F768" s="1"/>
      <c r="J768" s="1"/>
    </row>
    <row r="769" spans="3:10" ht="12.75" customHeight="1">
      <c r="C769" s="30"/>
      <c r="D769" s="206"/>
      <c r="E769" s="206"/>
      <c r="F769" s="1"/>
      <c r="J769" s="1"/>
    </row>
    <row r="770" spans="3:10" ht="15" customHeight="1">
      <c r="C770" s="30"/>
      <c r="D770" s="206"/>
      <c r="E770" s="206"/>
      <c r="F770" s="1"/>
      <c r="J770" s="1"/>
    </row>
    <row r="771" spans="3:10">
      <c r="C771" s="30"/>
      <c r="D771" s="206"/>
      <c r="E771" s="206"/>
      <c r="F771" s="1"/>
      <c r="J771" s="1"/>
    </row>
    <row r="772" spans="3:10">
      <c r="C772" s="30"/>
      <c r="D772" s="206"/>
      <c r="E772" s="206"/>
      <c r="F772" s="1"/>
      <c r="J772" s="1"/>
    </row>
    <row r="773" spans="3:10">
      <c r="C773" s="30"/>
      <c r="D773" s="206"/>
      <c r="E773" s="206"/>
      <c r="F773" s="1"/>
      <c r="J773" s="1"/>
    </row>
    <row r="774" spans="3:10">
      <c r="C774" s="30"/>
      <c r="D774" s="206"/>
      <c r="E774" s="206"/>
      <c r="F774" s="1"/>
      <c r="J774" s="1"/>
    </row>
    <row r="775" spans="3:10" ht="15" customHeight="1">
      <c r="C775" s="30"/>
      <c r="D775" s="206"/>
      <c r="E775" s="206"/>
      <c r="F775" s="1"/>
      <c r="J775" s="1"/>
    </row>
    <row r="776" spans="3:10" ht="213.75" customHeight="1">
      <c r="C776" s="30"/>
      <c r="D776" s="206"/>
      <c r="E776" s="206"/>
      <c r="F776" s="1"/>
      <c r="J776" s="1"/>
    </row>
    <row r="777" spans="3:10">
      <c r="C777" s="30"/>
      <c r="D777" s="206"/>
      <c r="E777" s="206"/>
      <c r="F777" s="1"/>
      <c r="J777" s="1"/>
    </row>
    <row r="778" spans="3:10">
      <c r="C778" s="30"/>
      <c r="D778" s="206"/>
      <c r="E778" s="206"/>
      <c r="F778" s="1"/>
      <c r="J778" s="1"/>
    </row>
    <row r="779" spans="3:10">
      <c r="C779" s="30"/>
      <c r="D779" s="206"/>
      <c r="E779" s="206"/>
      <c r="F779" s="1"/>
      <c r="J779" s="1"/>
    </row>
    <row r="780" spans="3:10">
      <c r="C780" s="30"/>
      <c r="D780" s="206"/>
      <c r="E780" s="206"/>
      <c r="F780" s="1"/>
      <c r="J780" s="1"/>
    </row>
    <row r="781" spans="3:10">
      <c r="C781" s="30"/>
      <c r="D781" s="206"/>
      <c r="E781" s="206"/>
      <c r="F781" s="1"/>
      <c r="J781" s="1"/>
    </row>
    <row r="782" spans="3:10">
      <c r="C782" s="30"/>
      <c r="D782" s="206"/>
      <c r="E782" s="206"/>
      <c r="F782" s="1"/>
      <c r="J782" s="1"/>
    </row>
    <row r="783" spans="3:10">
      <c r="C783" s="30"/>
      <c r="D783" s="206"/>
      <c r="E783" s="206"/>
      <c r="F783" s="1"/>
      <c r="J783" s="1"/>
    </row>
    <row r="784" spans="3:10">
      <c r="C784" s="30"/>
      <c r="D784" s="206"/>
      <c r="E784" s="206"/>
      <c r="F784" s="1"/>
      <c r="J784" s="1"/>
    </row>
    <row r="785" spans="3:10">
      <c r="C785" s="30"/>
      <c r="D785" s="206"/>
      <c r="E785" s="206"/>
      <c r="F785" s="1"/>
      <c r="J785" s="1"/>
    </row>
    <row r="786" spans="3:10">
      <c r="C786" s="30"/>
      <c r="D786" s="206"/>
      <c r="E786" s="206"/>
      <c r="F786" s="1"/>
      <c r="J786" s="1"/>
    </row>
    <row r="787" spans="3:10" ht="27" customHeight="1">
      <c r="C787" s="30"/>
      <c r="D787" s="206"/>
      <c r="E787" s="206"/>
      <c r="F787" s="1"/>
      <c r="J787" s="1"/>
    </row>
    <row r="788" spans="3:10">
      <c r="C788" s="30"/>
      <c r="D788" s="206"/>
      <c r="E788" s="206"/>
      <c r="F788" s="1"/>
      <c r="J788" s="1"/>
    </row>
    <row r="789" spans="3:10">
      <c r="C789" s="30"/>
      <c r="D789" s="206"/>
      <c r="E789" s="206"/>
      <c r="F789" s="1"/>
      <c r="J789" s="1"/>
    </row>
    <row r="790" spans="3:10">
      <c r="C790" s="30"/>
      <c r="D790" s="206"/>
      <c r="E790" s="206"/>
      <c r="F790" s="1"/>
      <c r="J790" s="1"/>
    </row>
    <row r="791" spans="3:10">
      <c r="C791" s="30"/>
      <c r="D791" s="206"/>
      <c r="E791" s="206"/>
      <c r="F791" s="1"/>
      <c r="J791" s="1"/>
    </row>
    <row r="792" spans="3:10">
      <c r="C792" s="30"/>
      <c r="D792" s="206"/>
      <c r="E792" s="206"/>
      <c r="F792" s="1"/>
      <c r="J792" s="1"/>
    </row>
    <row r="793" spans="3:10">
      <c r="C793" s="30"/>
      <c r="D793" s="206"/>
      <c r="E793" s="206"/>
      <c r="F793" s="1"/>
      <c r="J793" s="1"/>
    </row>
    <row r="794" spans="3:10">
      <c r="C794" s="30"/>
      <c r="D794" s="206"/>
      <c r="E794" s="206"/>
      <c r="F794" s="1"/>
      <c r="J794" s="1"/>
    </row>
    <row r="795" spans="3:10">
      <c r="C795" s="30"/>
      <c r="D795" s="206"/>
      <c r="E795" s="206"/>
      <c r="F795" s="1"/>
      <c r="J795" s="1"/>
    </row>
    <row r="796" spans="3:10">
      <c r="C796" s="30"/>
      <c r="D796" s="206"/>
      <c r="E796" s="206"/>
      <c r="F796" s="1"/>
      <c r="J796" s="1"/>
    </row>
    <row r="797" spans="3:10">
      <c r="C797" s="30"/>
      <c r="D797" s="206"/>
      <c r="E797" s="206"/>
      <c r="F797" s="1"/>
      <c r="J797" s="1"/>
    </row>
    <row r="798" spans="3:10">
      <c r="C798" s="30"/>
      <c r="D798" s="206"/>
      <c r="E798" s="206"/>
      <c r="F798" s="1"/>
      <c r="J798" s="1"/>
    </row>
    <row r="799" spans="3:10">
      <c r="C799" s="30"/>
      <c r="D799" s="206"/>
      <c r="E799" s="206"/>
      <c r="F799" s="1"/>
      <c r="J799" s="1"/>
    </row>
    <row r="800" spans="3:10">
      <c r="C800" s="30"/>
      <c r="D800" s="206"/>
      <c r="E800" s="206"/>
      <c r="F800" s="1"/>
      <c r="J800" s="1"/>
    </row>
    <row r="801" spans="3:10">
      <c r="C801" s="30"/>
      <c r="D801" s="206"/>
      <c r="E801" s="206"/>
      <c r="F801" s="1"/>
      <c r="J801" s="1"/>
    </row>
    <row r="802" spans="3:10">
      <c r="C802" s="30"/>
      <c r="D802" s="206"/>
      <c r="E802" s="206"/>
      <c r="F802" s="1"/>
      <c r="J802" s="1"/>
    </row>
    <row r="803" spans="3:10">
      <c r="C803" s="30"/>
      <c r="D803" s="206"/>
      <c r="E803" s="206"/>
      <c r="F803" s="1"/>
      <c r="J803" s="1"/>
    </row>
    <row r="804" spans="3:10">
      <c r="C804" s="30"/>
      <c r="D804" s="206"/>
      <c r="E804" s="206"/>
      <c r="F804" s="1"/>
      <c r="J804" s="1"/>
    </row>
    <row r="805" spans="3:10">
      <c r="C805" s="30"/>
      <c r="D805" s="206"/>
      <c r="E805" s="206"/>
      <c r="F805" s="1"/>
      <c r="J805" s="1"/>
    </row>
    <row r="806" spans="3:10">
      <c r="C806" s="30"/>
      <c r="D806" s="206"/>
      <c r="E806" s="206"/>
      <c r="F806" s="1"/>
      <c r="J806" s="1"/>
    </row>
    <row r="807" spans="3:10">
      <c r="C807" s="30"/>
      <c r="D807" s="206"/>
      <c r="E807" s="206"/>
      <c r="F807" s="1"/>
      <c r="J807" s="1"/>
    </row>
    <row r="808" spans="3:10">
      <c r="C808" s="30"/>
      <c r="D808" s="206"/>
      <c r="E808" s="206"/>
      <c r="F808" s="1"/>
      <c r="J808" s="1"/>
    </row>
    <row r="809" spans="3:10">
      <c r="C809" s="30"/>
      <c r="D809" s="206"/>
      <c r="E809" s="206"/>
      <c r="F809" s="1"/>
      <c r="J809" s="1"/>
    </row>
    <row r="810" spans="3:10">
      <c r="C810" s="30"/>
      <c r="D810" s="206"/>
      <c r="E810" s="206"/>
      <c r="F810" s="1"/>
      <c r="J810" s="1"/>
    </row>
    <row r="811" spans="3:10">
      <c r="C811" s="30"/>
      <c r="D811" s="206"/>
      <c r="E811" s="206"/>
      <c r="F811" s="1"/>
      <c r="J811" s="1"/>
    </row>
    <row r="812" spans="3:10">
      <c r="C812" s="30"/>
      <c r="D812" s="206"/>
      <c r="E812" s="206"/>
      <c r="F812" s="1"/>
      <c r="J812" s="1"/>
    </row>
    <row r="813" spans="3:10">
      <c r="C813" s="30"/>
      <c r="D813" s="206"/>
      <c r="E813" s="206"/>
      <c r="F813" s="1"/>
      <c r="J813" s="1"/>
    </row>
    <row r="814" spans="3:10">
      <c r="C814" s="30"/>
      <c r="D814" s="206"/>
      <c r="E814" s="206"/>
      <c r="F814" s="1"/>
      <c r="J814" s="1"/>
    </row>
    <row r="815" spans="3:10">
      <c r="C815" s="30"/>
      <c r="D815" s="206"/>
      <c r="E815" s="206"/>
      <c r="F815" s="1"/>
      <c r="J815" s="1"/>
    </row>
    <row r="816" spans="3:10">
      <c r="C816" s="30"/>
      <c r="D816" s="206"/>
      <c r="E816" s="206"/>
      <c r="F816" s="1"/>
      <c r="J816" s="1"/>
    </row>
    <row r="817" spans="3:10">
      <c r="C817" s="30"/>
      <c r="D817" s="206"/>
      <c r="E817" s="206"/>
      <c r="F817" s="1"/>
      <c r="J817" s="1"/>
    </row>
    <row r="818" spans="3:10">
      <c r="C818" s="30"/>
      <c r="D818" s="206"/>
      <c r="E818" s="206"/>
      <c r="F818" s="1"/>
      <c r="J818" s="1"/>
    </row>
    <row r="819" spans="3:10">
      <c r="C819" s="30"/>
      <c r="D819" s="206"/>
      <c r="E819" s="206"/>
      <c r="F819" s="1"/>
      <c r="J819" s="1"/>
    </row>
    <row r="820" spans="3:10">
      <c r="C820" s="30"/>
      <c r="D820" s="206"/>
      <c r="E820" s="206"/>
      <c r="F820" s="1"/>
      <c r="J820" s="1"/>
    </row>
    <row r="821" spans="3:10">
      <c r="C821" s="30"/>
      <c r="D821" s="206"/>
      <c r="E821" s="206"/>
      <c r="F821" s="1"/>
      <c r="J821" s="1"/>
    </row>
    <row r="822" spans="3:10">
      <c r="C822" s="30"/>
      <c r="D822" s="206"/>
      <c r="E822" s="206"/>
      <c r="F822" s="1"/>
      <c r="J822" s="1"/>
    </row>
    <row r="823" spans="3:10">
      <c r="C823" s="30"/>
      <c r="D823" s="206"/>
      <c r="E823" s="206"/>
      <c r="F823" s="1"/>
      <c r="J823" s="1"/>
    </row>
    <row r="824" spans="3:10">
      <c r="C824" s="30"/>
      <c r="D824" s="206"/>
      <c r="E824" s="206"/>
      <c r="F824" s="1"/>
      <c r="J824" s="1"/>
    </row>
    <row r="825" spans="3:10">
      <c r="C825" s="30"/>
      <c r="D825" s="206"/>
      <c r="E825" s="206"/>
      <c r="F825" s="1"/>
      <c r="J825" s="1"/>
    </row>
    <row r="826" spans="3:10">
      <c r="C826" s="30"/>
      <c r="D826" s="206"/>
      <c r="E826" s="206"/>
      <c r="F826" s="1"/>
      <c r="J826" s="1"/>
    </row>
    <row r="827" spans="3:10" ht="78" customHeight="1">
      <c r="C827" s="30"/>
      <c r="D827" s="206"/>
      <c r="E827" s="206"/>
      <c r="F827" s="1"/>
      <c r="J827" s="1"/>
    </row>
    <row r="828" spans="3:10">
      <c r="C828" s="30"/>
      <c r="D828" s="206"/>
      <c r="E828" s="206"/>
      <c r="F828" s="1"/>
      <c r="J828" s="1"/>
    </row>
    <row r="829" spans="3:10">
      <c r="C829" s="30"/>
      <c r="D829" s="206"/>
      <c r="E829" s="206"/>
      <c r="F829" s="1"/>
      <c r="J829" s="1"/>
    </row>
    <row r="830" spans="3:10">
      <c r="C830" s="30"/>
      <c r="D830" s="206"/>
      <c r="E830" s="206"/>
      <c r="F830" s="1"/>
      <c r="J830" s="1"/>
    </row>
    <row r="831" spans="3:10">
      <c r="C831" s="30"/>
      <c r="D831" s="206"/>
      <c r="E831" s="206"/>
      <c r="F831" s="1"/>
      <c r="J831" s="1"/>
    </row>
    <row r="832" spans="3:10">
      <c r="C832" s="30"/>
      <c r="D832" s="206"/>
      <c r="E832" s="206"/>
      <c r="F832" s="1"/>
      <c r="J832" s="1"/>
    </row>
    <row r="833" spans="3:10">
      <c r="C833" s="30"/>
      <c r="D833" s="206"/>
      <c r="E833" s="206"/>
      <c r="F833" s="1"/>
      <c r="J833" s="1"/>
    </row>
    <row r="834" spans="3:10">
      <c r="C834" s="30"/>
      <c r="D834" s="206"/>
      <c r="E834" s="206"/>
      <c r="F834" s="1"/>
      <c r="J834" s="1"/>
    </row>
    <row r="835" spans="3:10">
      <c r="C835" s="30"/>
      <c r="D835" s="206"/>
      <c r="E835" s="206"/>
      <c r="F835" s="1"/>
      <c r="J835" s="1"/>
    </row>
    <row r="836" spans="3:10">
      <c r="C836" s="30"/>
      <c r="D836" s="206"/>
      <c r="E836" s="206"/>
      <c r="F836" s="1"/>
      <c r="J836" s="1"/>
    </row>
    <row r="837" spans="3:10">
      <c r="C837" s="30"/>
      <c r="D837" s="206"/>
      <c r="E837" s="206"/>
      <c r="F837" s="1"/>
      <c r="J837" s="1"/>
    </row>
    <row r="838" spans="3:10">
      <c r="C838" s="30"/>
      <c r="D838" s="206"/>
      <c r="E838" s="206"/>
      <c r="F838" s="1"/>
      <c r="J838" s="1"/>
    </row>
    <row r="839" spans="3:10">
      <c r="C839" s="30"/>
      <c r="D839" s="206"/>
      <c r="E839" s="206"/>
      <c r="F839" s="1"/>
      <c r="J839" s="1"/>
    </row>
    <row r="840" spans="3:10">
      <c r="C840" s="30"/>
      <c r="D840" s="206"/>
      <c r="E840" s="206"/>
      <c r="F840" s="1"/>
      <c r="J840" s="1"/>
    </row>
    <row r="841" spans="3:10">
      <c r="C841" s="30"/>
      <c r="D841" s="206"/>
      <c r="E841" s="206"/>
      <c r="F841" s="1"/>
      <c r="J841" s="1"/>
    </row>
    <row r="842" spans="3:10">
      <c r="C842" s="30"/>
      <c r="D842" s="206"/>
      <c r="E842" s="206"/>
      <c r="F842" s="1"/>
      <c r="J842" s="1"/>
    </row>
    <row r="843" spans="3:10">
      <c r="C843" s="30"/>
      <c r="D843" s="206"/>
      <c r="E843" s="206"/>
      <c r="F843" s="1"/>
      <c r="J843" s="1"/>
    </row>
    <row r="844" spans="3:10">
      <c r="C844" s="30"/>
      <c r="D844" s="206"/>
      <c r="E844" s="206"/>
      <c r="F844" s="1"/>
      <c r="J844" s="1"/>
    </row>
    <row r="845" spans="3:10">
      <c r="C845" s="30"/>
      <c r="D845" s="206"/>
      <c r="E845" s="206"/>
      <c r="F845" s="1"/>
      <c r="J845" s="1"/>
    </row>
    <row r="846" spans="3:10">
      <c r="C846" s="30"/>
      <c r="D846" s="206"/>
      <c r="E846" s="206"/>
      <c r="F846" s="1"/>
      <c r="J846" s="1"/>
    </row>
    <row r="847" spans="3:10">
      <c r="C847" s="30"/>
      <c r="D847" s="206"/>
      <c r="E847" s="206"/>
      <c r="F847" s="1"/>
      <c r="J847" s="1"/>
    </row>
    <row r="848" spans="3:10">
      <c r="C848" s="30"/>
      <c r="D848" s="206"/>
      <c r="E848" s="206"/>
      <c r="F848" s="1"/>
      <c r="J848" s="1"/>
    </row>
    <row r="849" spans="3:10">
      <c r="C849" s="30"/>
      <c r="D849" s="206"/>
      <c r="E849" s="206"/>
      <c r="F849" s="1"/>
      <c r="J849" s="1"/>
    </row>
    <row r="850" spans="3:10">
      <c r="C850" s="30"/>
      <c r="D850" s="206"/>
      <c r="E850" s="206"/>
      <c r="F850" s="1"/>
      <c r="J850" s="1"/>
    </row>
    <row r="851" spans="3:10">
      <c r="C851" s="30"/>
      <c r="D851" s="206"/>
      <c r="E851" s="206"/>
      <c r="F851" s="1"/>
      <c r="J851" s="1"/>
    </row>
    <row r="852" spans="3:10">
      <c r="C852" s="30"/>
      <c r="D852" s="206"/>
      <c r="E852" s="206"/>
      <c r="F852" s="1"/>
    </row>
    <row r="853" spans="3:10">
      <c r="C853" s="30"/>
      <c r="D853" s="206"/>
      <c r="E853" s="206"/>
      <c r="F853" s="1"/>
    </row>
    <row r="854" spans="3:10">
      <c r="C854" s="30"/>
      <c r="D854" s="206"/>
      <c r="E854" s="206"/>
      <c r="F854" s="1"/>
    </row>
    <row r="855" spans="3:10">
      <c r="C855" s="30"/>
      <c r="D855" s="206"/>
      <c r="E855" s="206"/>
      <c r="F855" s="1"/>
    </row>
    <row r="856" spans="3:10">
      <c r="C856" s="30"/>
      <c r="D856" s="206"/>
      <c r="E856" s="206"/>
      <c r="F856" s="1"/>
    </row>
    <row r="857" spans="3:10">
      <c r="C857" s="30"/>
      <c r="D857" s="206"/>
      <c r="E857" s="206"/>
      <c r="F857" s="1"/>
    </row>
    <row r="858" spans="3:10">
      <c r="C858" s="30"/>
      <c r="D858" s="206"/>
      <c r="E858" s="206"/>
      <c r="F858" s="1"/>
    </row>
    <row r="859" spans="3:10">
      <c r="C859" s="30"/>
      <c r="D859" s="206"/>
      <c r="E859" s="206"/>
      <c r="F859" s="1"/>
    </row>
    <row r="860" spans="3:10">
      <c r="C860" s="30"/>
      <c r="D860" s="206"/>
      <c r="E860" s="206"/>
      <c r="F860" s="1"/>
    </row>
    <row r="861" spans="3:10">
      <c r="C861" s="30"/>
      <c r="D861" s="206"/>
      <c r="E861" s="206"/>
      <c r="F861" s="1"/>
    </row>
    <row r="862" spans="3:10">
      <c r="C862" s="30"/>
      <c r="D862" s="206"/>
      <c r="E862" s="206"/>
      <c r="F862" s="1"/>
    </row>
    <row r="863" spans="3:10">
      <c r="C863" s="30"/>
      <c r="D863" s="206"/>
      <c r="E863" s="206"/>
      <c r="F863" s="1"/>
    </row>
    <row r="864" spans="3:10">
      <c r="C864" s="30"/>
      <c r="D864" s="206"/>
      <c r="E864" s="206"/>
      <c r="F864" s="1"/>
    </row>
    <row r="865" spans="3:7">
      <c r="C865" s="30"/>
      <c r="D865" s="206"/>
      <c r="E865" s="206"/>
      <c r="F865" s="1"/>
    </row>
    <row r="866" spans="3:7">
      <c r="C866" s="30"/>
      <c r="D866" s="206"/>
      <c r="E866" s="206"/>
      <c r="F866" s="1"/>
    </row>
    <row r="867" spans="3:7">
      <c r="C867" s="30"/>
      <c r="D867" s="206"/>
      <c r="E867" s="206"/>
      <c r="F867" s="1"/>
    </row>
    <row r="868" spans="3:7">
      <c r="C868" s="30"/>
      <c r="D868" s="206"/>
      <c r="E868" s="206"/>
      <c r="F868" s="1"/>
    </row>
    <row r="869" spans="3:7">
      <c r="C869" s="30"/>
      <c r="D869" s="206"/>
      <c r="E869" s="206"/>
      <c r="F869" s="1"/>
    </row>
    <row r="870" spans="3:7">
      <c r="C870" s="139"/>
      <c r="D870" s="206"/>
      <c r="E870" s="61"/>
      <c r="F870" s="32"/>
      <c r="G870" s="32"/>
    </row>
  </sheetData>
  <sheetProtection password="EBEA" sheet="1" objects="1" scenarios="1" selectLockedCells="1"/>
  <mergeCells count="4">
    <mergeCell ref="G2:G3"/>
    <mergeCell ref="A2:B3"/>
    <mergeCell ref="C2:C3"/>
    <mergeCell ref="D2:F2"/>
  </mergeCells>
  <phoneticPr fontId="0" type="noConversion"/>
  <pageMargins left="0.94488188976377963" right="0.23622047244094491" top="0.39370078740157483" bottom="0.39370078740157483" header="0.51181102362204722" footer="0.51181102362204722"/>
  <pageSetup paperSize="9" scale="77" firstPageNumber="12" orientation="portrait" useFirstPageNumber="1" horizontalDpi="300" verticalDpi="300" r:id="rId1"/>
  <headerFooter alignWithMargins="0"/>
  <rowBreaks count="1" manualBreakCount="1">
    <brk id="65" max="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3"/>
  <sheetViews>
    <sheetView workbookViewId="0"/>
  </sheetViews>
  <sheetFormatPr defaultColWidth="7.85546875" defaultRowHeight="12.75"/>
  <cols>
    <col min="1" max="1" width="7.85546875" style="1" customWidth="1"/>
    <col min="2" max="2" width="9" style="1" customWidth="1"/>
    <col min="3" max="3" width="8.5703125" style="1" customWidth="1"/>
    <col min="4" max="8" width="7.85546875" style="1" customWidth="1"/>
    <col min="9" max="9" width="15.85546875" style="1" customWidth="1"/>
    <col min="10" max="10" width="7.5703125" style="1" customWidth="1"/>
    <col min="11" max="16384" width="7.85546875" style="1"/>
  </cols>
  <sheetData>
    <row r="1" spans="1:9">
      <c r="A1" s="2"/>
      <c r="B1" s="2"/>
      <c r="C1" s="2"/>
      <c r="D1" s="2"/>
      <c r="E1" s="2"/>
      <c r="F1" s="2"/>
      <c r="G1" s="2"/>
      <c r="H1" s="2"/>
      <c r="I1" s="2"/>
    </row>
    <row r="2" spans="1:9">
      <c r="A2" s="2"/>
      <c r="B2" s="2"/>
      <c r="C2" s="2"/>
      <c r="D2" s="2"/>
      <c r="E2" s="2"/>
      <c r="F2" s="2"/>
      <c r="G2" s="2"/>
      <c r="H2" s="2"/>
      <c r="I2" s="2"/>
    </row>
    <row r="3" spans="1:9" ht="18">
      <c r="A3" s="3"/>
      <c r="B3" s="2"/>
      <c r="C3" s="3"/>
      <c r="D3" s="2"/>
      <c r="E3" s="2"/>
      <c r="F3" s="2"/>
      <c r="G3" s="2"/>
      <c r="H3" s="2"/>
      <c r="I3" s="2"/>
    </row>
    <row r="4" spans="1:9">
      <c r="A4" s="2"/>
      <c r="B4" s="2"/>
      <c r="C4" s="2"/>
      <c r="D4" s="2"/>
      <c r="E4" s="2"/>
      <c r="F4" s="2"/>
      <c r="G4" s="2"/>
      <c r="H4" s="2"/>
      <c r="I4" s="2"/>
    </row>
    <row r="5" spans="1:9">
      <c r="A5" s="2"/>
      <c r="B5" s="2"/>
      <c r="C5" s="2"/>
      <c r="D5" s="2"/>
      <c r="E5" s="4"/>
      <c r="F5" s="2"/>
      <c r="G5" s="2"/>
      <c r="H5" s="2"/>
      <c r="I5" s="2"/>
    </row>
    <row r="6" spans="1:9">
      <c r="A6" s="2"/>
      <c r="B6" s="2"/>
      <c r="C6" s="2"/>
      <c r="D6" s="2"/>
      <c r="E6" s="4"/>
      <c r="F6" s="2"/>
      <c r="G6" s="2"/>
      <c r="H6" s="2"/>
      <c r="I6" s="2"/>
    </row>
    <row r="7" spans="1:9">
      <c r="A7" s="2"/>
      <c r="B7" s="2"/>
      <c r="C7" s="2"/>
      <c r="D7" s="2"/>
      <c r="E7" s="4"/>
      <c r="F7" s="2"/>
      <c r="G7" s="2"/>
      <c r="H7" s="2"/>
      <c r="I7" s="2"/>
    </row>
    <row r="8" spans="1:9">
      <c r="A8" s="2"/>
      <c r="B8" s="2"/>
      <c r="C8" s="2"/>
      <c r="D8" s="2"/>
      <c r="E8" s="4"/>
      <c r="F8" s="2"/>
      <c r="G8" s="2"/>
      <c r="H8" s="2"/>
      <c r="I8" s="2"/>
    </row>
    <row r="9" spans="1:9">
      <c r="A9" s="2"/>
      <c r="B9" s="2"/>
      <c r="C9" s="2"/>
      <c r="D9" s="2"/>
      <c r="E9" s="4"/>
      <c r="F9" s="2"/>
      <c r="G9" s="2"/>
      <c r="H9" s="2"/>
      <c r="I9" s="2"/>
    </row>
    <row r="10" spans="1:9">
      <c r="A10" s="2"/>
      <c r="B10" s="2"/>
      <c r="C10" s="2"/>
      <c r="D10" s="2"/>
      <c r="E10" s="4"/>
      <c r="F10" s="2"/>
      <c r="G10" s="2"/>
      <c r="H10" s="2"/>
      <c r="I10" s="2"/>
    </row>
    <row r="11" spans="1:9">
      <c r="A11" s="2"/>
      <c r="B11" s="2"/>
      <c r="C11" s="2"/>
      <c r="D11" s="2"/>
      <c r="E11" s="4"/>
      <c r="F11" s="2"/>
      <c r="G11" s="2"/>
      <c r="H11" s="2"/>
      <c r="I11" s="2"/>
    </row>
    <row r="12" spans="1:9" ht="18">
      <c r="A12" s="2"/>
      <c r="B12" s="2"/>
      <c r="C12" s="6"/>
      <c r="D12" s="2"/>
      <c r="E12" s="4"/>
      <c r="F12" s="2"/>
      <c r="G12" s="2"/>
      <c r="H12" s="2"/>
      <c r="I12" s="2"/>
    </row>
    <row r="13" spans="1:9">
      <c r="A13" s="2"/>
      <c r="B13" s="2"/>
      <c r="C13" s="2"/>
      <c r="D13" s="2"/>
      <c r="E13" s="4"/>
      <c r="F13" s="2"/>
      <c r="G13" s="2"/>
      <c r="H13" s="2"/>
      <c r="I13" s="2"/>
    </row>
    <row r="14" spans="1:9">
      <c r="A14" s="2"/>
      <c r="B14" s="2"/>
      <c r="C14" s="2"/>
      <c r="D14" s="2"/>
      <c r="E14" s="4"/>
      <c r="F14" s="2"/>
      <c r="G14" s="2"/>
      <c r="H14" s="2"/>
      <c r="I14" s="2"/>
    </row>
    <row r="15" spans="1:9" ht="56.25" customHeight="1">
      <c r="A15" s="1047" t="s">
        <v>2114</v>
      </c>
      <c r="B15" s="1047"/>
      <c r="C15" s="1047"/>
      <c r="D15" s="1047"/>
      <c r="E15" s="1047"/>
      <c r="F15" s="1047"/>
      <c r="G15" s="1047"/>
      <c r="H15" s="1047"/>
      <c r="I15" s="1047"/>
    </row>
    <row r="16" spans="1:9" ht="14.25" customHeight="1">
      <c r="A16" s="2"/>
      <c r="B16" s="2"/>
      <c r="C16" s="2"/>
      <c r="D16" s="2"/>
      <c r="E16" s="2"/>
      <c r="F16" s="2"/>
      <c r="G16" s="2"/>
      <c r="H16" s="2"/>
      <c r="I16" s="2"/>
    </row>
    <row r="17" spans="1:9" ht="52.5" customHeight="1">
      <c r="A17" s="1018" t="s">
        <v>582</v>
      </c>
      <c r="B17" s="1018"/>
      <c r="C17" s="1018"/>
      <c r="D17" s="1018"/>
      <c r="E17" s="1018"/>
      <c r="F17" s="1018"/>
      <c r="G17" s="1018"/>
      <c r="H17" s="1018"/>
      <c r="I17" s="1018"/>
    </row>
    <row r="18" spans="1:9">
      <c r="A18" s="2"/>
      <c r="B18" s="2"/>
      <c r="C18" s="2"/>
      <c r="D18" s="2"/>
      <c r="E18" s="2"/>
      <c r="F18" s="2"/>
      <c r="G18" s="2"/>
      <c r="H18" s="2"/>
      <c r="I18" s="2"/>
    </row>
    <row r="19" spans="1:9" ht="9.75" customHeight="1">
      <c r="A19" s="2"/>
      <c r="B19" s="2"/>
      <c r="C19" s="2"/>
      <c r="D19" s="8"/>
      <c r="E19" s="2"/>
      <c r="F19" s="2"/>
      <c r="G19" s="2"/>
      <c r="H19" s="2"/>
      <c r="I19" s="2"/>
    </row>
    <row r="20" spans="1:9" ht="23.25">
      <c r="A20" s="2"/>
      <c r="B20" s="2"/>
      <c r="C20" s="2"/>
      <c r="D20" s="2"/>
      <c r="E20" s="7"/>
      <c r="F20" s="2"/>
      <c r="G20" s="2"/>
      <c r="H20" s="2"/>
      <c r="I20" s="2"/>
    </row>
    <row r="21" spans="1:9">
      <c r="A21" s="2"/>
      <c r="B21" s="2"/>
      <c r="C21" s="2"/>
      <c r="D21" s="2"/>
      <c r="E21" s="2"/>
      <c r="F21" s="2"/>
      <c r="G21" s="2"/>
      <c r="H21" s="2"/>
      <c r="I21" s="2"/>
    </row>
    <row r="22" spans="1:9" ht="23.25">
      <c r="A22" s="2"/>
      <c r="B22" s="2"/>
      <c r="C22" s="2"/>
      <c r="D22" s="2"/>
      <c r="E22" s="7"/>
      <c r="F22" s="2"/>
      <c r="G22" s="2"/>
      <c r="H22" s="2"/>
      <c r="I22" s="2"/>
    </row>
    <row r="23" spans="1:9">
      <c r="A23" s="2"/>
      <c r="B23" s="2"/>
      <c r="C23" s="2"/>
      <c r="D23" s="2"/>
      <c r="E23" s="2"/>
      <c r="F23" s="2"/>
      <c r="G23" s="2"/>
      <c r="H23" s="2"/>
      <c r="I23" s="2"/>
    </row>
    <row r="24" spans="1:9" ht="23.25">
      <c r="A24" s="2"/>
      <c r="B24" s="2"/>
      <c r="C24" s="2"/>
      <c r="D24" s="2"/>
      <c r="E24" s="7"/>
      <c r="F24" s="2"/>
      <c r="G24" s="2"/>
      <c r="H24" s="2"/>
      <c r="I24" s="2"/>
    </row>
    <row r="25" spans="1:9">
      <c r="A25" s="2"/>
      <c r="B25" s="2"/>
      <c r="C25" s="2"/>
      <c r="D25" s="2"/>
      <c r="E25" s="2"/>
      <c r="F25" s="2"/>
      <c r="G25" s="2"/>
      <c r="H25" s="2"/>
      <c r="I25" s="2"/>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row r="30" spans="1:9">
      <c r="A30" s="2"/>
      <c r="B30" s="2"/>
      <c r="C30" s="2"/>
      <c r="D30" s="2"/>
      <c r="E30" s="2"/>
      <c r="F30" s="2"/>
      <c r="G30" s="2"/>
      <c r="H30" s="2"/>
      <c r="I30" s="2"/>
    </row>
    <row r="31" spans="1:9" ht="15.75">
      <c r="A31" s="9"/>
      <c r="B31" s="9"/>
      <c r="C31" s="9"/>
      <c r="D31" s="9"/>
      <c r="F31" s="10"/>
      <c r="G31" s="2"/>
      <c r="H31" s="2"/>
      <c r="I31" s="2"/>
    </row>
    <row r="32" spans="1:9" ht="15.75">
      <c r="F32" s="9"/>
      <c r="H32" s="2"/>
      <c r="I32" s="2"/>
    </row>
    <row r="33" spans="1:9" ht="15.75">
      <c r="A33" s="9"/>
      <c r="B33" s="9"/>
      <c r="C33" s="9"/>
      <c r="D33" s="9"/>
      <c r="E33" s="10"/>
      <c r="F33" s="10"/>
      <c r="H33" s="2"/>
      <c r="I33" s="2"/>
    </row>
    <row r="34" spans="1:9" ht="15.75">
      <c r="F34" s="9"/>
      <c r="H34" s="2"/>
      <c r="I34" s="2"/>
    </row>
    <row r="35" spans="1:9" ht="15.75">
      <c r="A35" s="9"/>
      <c r="B35" s="9"/>
      <c r="C35" s="9"/>
      <c r="D35" s="9"/>
      <c r="E35" s="10"/>
      <c r="F35" s="10"/>
      <c r="H35" s="2"/>
      <c r="I35" s="2"/>
    </row>
    <row r="36" spans="1:9" ht="15.75">
      <c r="B36" s="9"/>
      <c r="C36" s="9"/>
      <c r="D36" s="9"/>
      <c r="E36" s="10"/>
      <c r="F36" s="9"/>
      <c r="H36" s="2"/>
      <c r="I36" s="2"/>
    </row>
    <row r="37" spans="1:9" ht="15.75">
      <c r="A37" s="9"/>
      <c r="B37" s="9"/>
      <c r="C37" s="9"/>
      <c r="D37" s="9"/>
      <c r="E37" s="10"/>
      <c r="F37" s="9"/>
      <c r="H37" s="2"/>
      <c r="I37" s="2"/>
    </row>
    <row r="38" spans="1:9" ht="15.75">
      <c r="A38" s="9"/>
      <c r="B38" s="9"/>
      <c r="C38" s="9"/>
      <c r="D38" s="9"/>
      <c r="F38" s="9"/>
      <c r="H38" s="2"/>
      <c r="I38" s="2"/>
    </row>
    <row r="39" spans="1:9" ht="15.75">
      <c r="A39" s="9"/>
      <c r="B39" s="9"/>
      <c r="C39" s="9"/>
      <c r="D39" s="9"/>
      <c r="E39" s="9"/>
      <c r="F39" s="9"/>
      <c r="G39" s="11"/>
      <c r="H39" s="2"/>
      <c r="I39" s="2"/>
    </row>
    <row r="40" spans="1:9" ht="15.75">
      <c r="A40" s="9"/>
      <c r="B40" s="9"/>
      <c r="C40" s="9"/>
      <c r="D40" s="9"/>
      <c r="E40" s="9"/>
      <c r="F40" s="9"/>
      <c r="G40" s="11"/>
      <c r="H40" s="2"/>
      <c r="I40" s="2"/>
    </row>
    <row r="41" spans="1:9" ht="15.75">
      <c r="A41" s="9"/>
      <c r="B41" s="9"/>
      <c r="C41" s="9"/>
      <c r="D41" s="9"/>
      <c r="E41" s="9"/>
      <c r="F41" s="9"/>
      <c r="G41" s="11"/>
      <c r="H41" s="2"/>
      <c r="I41" s="2"/>
    </row>
    <row r="42" spans="1:9">
      <c r="A42" s="2"/>
      <c r="B42" s="2"/>
      <c r="C42" s="2"/>
      <c r="D42" s="2"/>
      <c r="E42" s="2"/>
      <c r="F42" s="2"/>
      <c r="G42" s="2"/>
      <c r="H42" s="2"/>
      <c r="I42" s="2"/>
    </row>
    <row r="43" spans="1:9" ht="15">
      <c r="A43" s="2"/>
      <c r="B43" s="2"/>
      <c r="C43" s="2"/>
      <c r="D43" s="2"/>
      <c r="E43" s="2"/>
      <c r="F43" s="2"/>
      <c r="G43" s="12"/>
      <c r="H43" s="2"/>
      <c r="I43" s="2"/>
    </row>
  </sheetData>
  <mergeCells count="2">
    <mergeCell ref="A15:I15"/>
    <mergeCell ref="A17:I17"/>
  </mergeCells>
  <phoneticPr fontId="0" type="noConversion"/>
  <pageMargins left="0.98402777777777772" right="0.2361111111111111" top="0.74791666666666667" bottom="0.78749999999999998" header="0.51180555555555551" footer="0.51180555555555551"/>
  <pageSetup paperSize="9" firstPageNumber="0"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360"/>
  <sheetViews>
    <sheetView zoomScaleNormal="100" workbookViewId="0">
      <selection activeCell="F23" sqref="F23"/>
    </sheetView>
  </sheetViews>
  <sheetFormatPr defaultColWidth="9.28515625" defaultRowHeight="12.75"/>
  <cols>
    <col min="1" max="1" width="7" style="487" customWidth="1"/>
    <col min="2" max="2" width="3.28515625" style="487" customWidth="1"/>
    <col min="3" max="3" width="43.85546875" style="29" customWidth="1"/>
    <col min="4" max="4" width="6.42578125" style="412" customWidth="1"/>
    <col min="5" max="5" width="9.140625" style="413" customWidth="1"/>
    <col min="6" max="6" width="12.5703125" style="590" customWidth="1"/>
    <col min="7" max="7" width="12.28515625" style="487" customWidth="1"/>
    <col min="8" max="9" width="9.28515625" style="1" customWidth="1"/>
    <col min="10" max="10" width="9.5703125" style="30" customWidth="1"/>
    <col min="11" max="16384" width="9.28515625" style="1"/>
  </cols>
  <sheetData>
    <row r="1" spans="1:10" customFormat="1"/>
    <row r="2" spans="1:10" ht="15.75">
      <c r="A2" s="879" t="s">
        <v>2106</v>
      </c>
      <c r="B2" s="451"/>
      <c r="C2" s="587" t="s">
        <v>2105</v>
      </c>
      <c r="D2" s="463"/>
      <c r="E2" s="500"/>
      <c r="F2" s="463"/>
      <c r="G2" s="463"/>
      <c r="J2" s="1"/>
    </row>
    <row r="3" spans="1:10" ht="15.75">
      <c r="A3" s="451"/>
      <c r="B3" s="451"/>
      <c r="C3" s="587" t="s">
        <v>2108</v>
      </c>
      <c r="D3" s="463"/>
      <c r="E3" s="500"/>
      <c r="F3" s="463"/>
      <c r="G3" s="463"/>
      <c r="J3" s="1"/>
    </row>
    <row r="4" spans="1:10">
      <c r="A4" s="451"/>
      <c r="B4" s="451"/>
      <c r="C4" s="486"/>
      <c r="D4" s="463"/>
      <c r="E4" s="500"/>
      <c r="F4" s="463"/>
      <c r="G4" s="463"/>
      <c r="J4" s="1"/>
    </row>
    <row r="5" spans="1:10">
      <c r="A5" s="639" t="s">
        <v>780</v>
      </c>
      <c r="B5" s="441"/>
      <c r="C5" s="485" t="s">
        <v>899</v>
      </c>
      <c r="D5" s="463"/>
      <c r="E5" s="500"/>
      <c r="F5" s="463"/>
      <c r="G5" s="497">
        <f>'ELEKTR. - UKUPNO'!G384</f>
        <v>0</v>
      </c>
      <c r="J5" s="1"/>
    </row>
    <row r="6" spans="1:10">
      <c r="A6" s="441"/>
      <c r="B6" s="441"/>
      <c r="C6" s="485"/>
      <c r="D6" s="463"/>
      <c r="E6" s="500"/>
      <c r="F6" s="463"/>
      <c r="G6" s="497"/>
      <c r="J6" s="1"/>
    </row>
    <row r="7" spans="1:10">
      <c r="A7" s="639" t="s">
        <v>802</v>
      </c>
      <c r="B7" s="441"/>
      <c r="C7" s="485" t="s">
        <v>1091</v>
      </c>
      <c r="D7" s="463"/>
      <c r="E7" s="498"/>
      <c r="F7" s="463"/>
      <c r="G7" s="497">
        <f>'ELEKTR. - UKUPNO'!G427</f>
        <v>0</v>
      </c>
      <c r="J7" s="1"/>
    </row>
    <row r="8" spans="1:10">
      <c r="A8" s="441"/>
      <c r="B8" s="441"/>
      <c r="C8" s="485"/>
      <c r="D8" s="463"/>
      <c r="E8" s="498"/>
      <c r="F8" s="463"/>
      <c r="G8" s="497"/>
      <c r="J8" s="1"/>
    </row>
    <row r="9" spans="1:10">
      <c r="A9" s="639" t="s">
        <v>803</v>
      </c>
      <c r="B9" s="441"/>
      <c r="C9" s="485" t="s">
        <v>1162</v>
      </c>
      <c r="D9" s="463"/>
      <c r="E9" s="498"/>
      <c r="F9" s="463"/>
      <c r="G9" s="497">
        <f>'ELEKTR. - UKUPNO'!G527</f>
        <v>0</v>
      </c>
      <c r="J9" s="1"/>
    </row>
    <row r="10" spans="1:10">
      <c r="A10" s="441"/>
      <c r="B10" s="441"/>
      <c r="C10" s="485"/>
      <c r="D10" s="463"/>
      <c r="E10" s="498"/>
      <c r="F10" s="463"/>
      <c r="G10" s="497"/>
      <c r="J10" s="1"/>
    </row>
    <row r="11" spans="1:10" ht="76.5">
      <c r="A11" s="639" t="s">
        <v>805</v>
      </c>
      <c r="B11" s="441"/>
      <c r="C11" s="485" t="s">
        <v>1255</v>
      </c>
      <c r="D11" s="463"/>
      <c r="E11" s="498"/>
      <c r="F11" s="463"/>
      <c r="G11" s="497">
        <f>'ELEKTR. - UKUPNO'!G575</f>
        <v>0</v>
      </c>
      <c r="J11" s="1"/>
    </row>
    <row r="12" spans="1:10">
      <c r="A12" s="441"/>
      <c r="B12" s="441"/>
      <c r="C12" s="485"/>
      <c r="D12" s="463"/>
      <c r="E12" s="498"/>
      <c r="F12" s="463"/>
      <c r="G12" s="497"/>
      <c r="J12" s="1"/>
    </row>
    <row r="13" spans="1:10">
      <c r="A13" s="639" t="s">
        <v>806</v>
      </c>
      <c r="B13" s="441"/>
      <c r="C13" s="527" t="s">
        <v>1291</v>
      </c>
      <c r="D13" s="463"/>
      <c r="E13" s="498"/>
      <c r="F13" s="463"/>
      <c r="G13" s="497">
        <f>'ELEKTR. - UKUPNO'!G581</f>
        <v>0</v>
      </c>
      <c r="J13" s="1"/>
    </row>
    <row r="14" spans="1:10">
      <c r="A14" s="441"/>
      <c r="B14" s="441"/>
      <c r="C14" s="485"/>
      <c r="D14" s="463"/>
      <c r="E14" s="498"/>
      <c r="F14" s="463"/>
      <c r="G14" s="497"/>
      <c r="J14" s="1"/>
    </row>
    <row r="15" spans="1:10" ht="18.75" customHeight="1">
      <c r="A15" s="639" t="s">
        <v>807</v>
      </c>
      <c r="B15" s="441"/>
      <c r="C15" s="527" t="s">
        <v>1296</v>
      </c>
      <c r="D15" s="463"/>
      <c r="E15" s="498"/>
      <c r="F15" s="463"/>
      <c r="G15" s="497">
        <f>'ELEKTR. - UKUPNO'!G596</f>
        <v>0</v>
      </c>
      <c r="J15" s="1"/>
    </row>
    <row r="16" spans="1:10">
      <c r="A16" s="441"/>
      <c r="B16" s="441"/>
      <c r="C16" s="485"/>
      <c r="D16" s="463"/>
      <c r="E16" s="498"/>
      <c r="F16" s="463"/>
      <c r="G16" s="497"/>
      <c r="J16" s="1"/>
    </row>
    <row r="17" spans="1:10">
      <c r="A17" s="639" t="s">
        <v>809</v>
      </c>
      <c r="B17" s="441"/>
      <c r="C17" s="485" t="s">
        <v>1304</v>
      </c>
      <c r="D17" s="463"/>
      <c r="E17" s="498"/>
      <c r="F17" s="463"/>
      <c r="G17" s="497">
        <f>'ELEKTR. - UKUPNO'!G653</f>
        <v>0</v>
      </c>
      <c r="J17" s="1"/>
    </row>
    <row r="18" spans="1:10">
      <c r="A18" s="441"/>
      <c r="B18" s="441"/>
      <c r="C18" s="485"/>
      <c r="D18" s="463"/>
      <c r="E18" s="498"/>
      <c r="F18" s="463"/>
      <c r="G18" s="497"/>
      <c r="J18" s="1"/>
    </row>
    <row r="19" spans="1:10">
      <c r="A19" s="639" t="s">
        <v>811</v>
      </c>
      <c r="B19" s="441"/>
      <c r="C19" s="467" t="s">
        <v>1343</v>
      </c>
      <c r="D19" s="463"/>
      <c r="E19" s="498"/>
      <c r="F19" s="463"/>
      <c r="G19" s="497">
        <f>'ELEKTR. - UKUPNO'!G703</f>
        <v>0</v>
      </c>
      <c r="J19" s="1"/>
    </row>
    <row r="20" spans="1:10">
      <c r="A20" s="441"/>
      <c r="B20" s="441"/>
      <c r="C20" s="485"/>
      <c r="D20" s="463"/>
      <c r="E20" s="498"/>
      <c r="F20" s="463"/>
      <c r="G20" s="497"/>
      <c r="J20" s="1"/>
    </row>
    <row r="21" spans="1:10">
      <c r="A21" s="639" t="s">
        <v>813</v>
      </c>
      <c r="B21" s="441"/>
      <c r="C21" s="560" t="s">
        <v>1389</v>
      </c>
      <c r="D21" s="463"/>
      <c r="E21" s="498"/>
      <c r="F21" s="463"/>
      <c r="G21" s="497">
        <f>'ELEKTR. - UKUPNO'!G750</f>
        <v>0</v>
      </c>
      <c r="J21" s="1"/>
    </row>
    <row r="22" spans="1:10" ht="12.75" customHeight="1">
      <c r="A22" s="441"/>
      <c r="B22" s="441"/>
      <c r="C22" s="485"/>
      <c r="D22" s="463"/>
      <c r="E22" s="498"/>
      <c r="F22" s="463"/>
      <c r="G22" s="497"/>
      <c r="J22" s="1"/>
    </row>
    <row r="23" spans="1:10" ht="25.5">
      <c r="A23" s="639" t="s">
        <v>822</v>
      </c>
      <c r="B23" s="441"/>
      <c r="C23" s="485" t="s">
        <v>581</v>
      </c>
      <c r="D23" s="463"/>
      <c r="E23" s="498"/>
      <c r="F23" s="463"/>
      <c r="G23" s="497">
        <f>'ELEKTR. - UKUPNO'!G817</f>
        <v>0</v>
      </c>
      <c r="J23" s="1"/>
    </row>
    <row r="24" spans="1:10">
      <c r="A24" s="441"/>
      <c r="B24" s="441"/>
      <c r="C24" s="486"/>
      <c r="D24" s="463"/>
      <c r="E24" s="500"/>
      <c r="F24" s="463"/>
      <c r="G24" s="497"/>
      <c r="J24" s="1"/>
    </row>
    <row r="25" spans="1:10" ht="15.75">
      <c r="A25" s="640" t="s">
        <v>2107</v>
      </c>
      <c r="B25" s="641"/>
      <c r="C25" s="640" t="s">
        <v>2109</v>
      </c>
      <c r="D25" s="642"/>
      <c r="E25" s="643"/>
      <c r="F25" s="642"/>
      <c r="G25" s="644">
        <f>SUM(G5:G23)</f>
        <v>0</v>
      </c>
      <c r="J25" s="1"/>
    </row>
    <row r="26" spans="1:10">
      <c r="A26" s="441"/>
      <c r="B26" s="441"/>
      <c r="C26" s="486"/>
      <c r="D26" s="463"/>
      <c r="E26" s="500"/>
      <c r="F26" s="588"/>
      <c r="G26" s="589"/>
      <c r="J26" s="1"/>
    </row>
    <row r="27" spans="1:10">
      <c r="A27" s="441"/>
      <c r="B27" s="441"/>
      <c r="C27" s="486"/>
      <c r="D27" s="463"/>
      <c r="E27" s="500"/>
      <c r="F27" s="588"/>
      <c r="G27" s="589"/>
      <c r="J27" s="1"/>
    </row>
    <row r="28" spans="1:10">
      <c r="A28" s="441"/>
      <c r="B28" s="441"/>
      <c r="C28" s="486"/>
      <c r="D28" s="463"/>
      <c r="E28" s="498"/>
      <c r="F28" s="588"/>
      <c r="G28" s="589"/>
      <c r="J28" s="1"/>
    </row>
    <row r="29" spans="1:10">
      <c r="C29" s="590"/>
      <c r="D29" s="68"/>
      <c r="E29" s="68"/>
      <c r="F29" s="487"/>
      <c r="J29" s="1"/>
    </row>
    <row r="30" spans="1:10">
      <c r="C30" s="590"/>
      <c r="D30" s="68"/>
      <c r="E30" s="68"/>
      <c r="F30" s="487"/>
      <c r="J30" s="1"/>
    </row>
    <row r="31" spans="1:10">
      <c r="C31" s="590"/>
      <c r="D31" s="68"/>
      <c r="E31" s="68"/>
      <c r="F31" s="487"/>
      <c r="J31" s="1"/>
    </row>
    <row r="32" spans="1:10">
      <c r="C32" s="590"/>
      <c r="D32" s="68"/>
      <c r="E32" s="68"/>
      <c r="F32" s="487"/>
      <c r="J32" s="1"/>
    </row>
    <row r="33" spans="3:10">
      <c r="C33" s="590"/>
      <c r="D33" s="68"/>
      <c r="E33" s="68"/>
      <c r="F33" s="487"/>
      <c r="J33" s="1"/>
    </row>
    <row r="34" spans="3:10">
      <c r="C34" s="590"/>
      <c r="D34" s="68"/>
      <c r="E34" s="68"/>
      <c r="F34" s="487"/>
      <c r="J34" s="1"/>
    </row>
    <row r="35" spans="3:10">
      <c r="C35" s="590"/>
      <c r="D35" s="68"/>
      <c r="E35" s="68"/>
      <c r="F35" s="487"/>
      <c r="J35" s="1"/>
    </row>
    <row r="36" spans="3:10">
      <c r="C36" s="590"/>
      <c r="D36" s="68"/>
      <c r="E36" s="68"/>
      <c r="F36" s="487"/>
      <c r="J36" s="1"/>
    </row>
    <row r="37" spans="3:10" ht="15.75" customHeight="1">
      <c r="C37" s="590"/>
      <c r="D37" s="68"/>
      <c r="E37" s="68"/>
      <c r="F37" s="487"/>
      <c r="J37" s="1"/>
    </row>
    <row r="38" spans="3:10">
      <c r="C38" s="590"/>
      <c r="D38" s="68"/>
      <c r="E38" s="68"/>
      <c r="F38" s="487"/>
      <c r="J38" s="1"/>
    </row>
    <row r="39" spans="3:10">
      <c r="C39" s="590"/>
      <c r="D39" s="68"/>
      <c r="E39" s="68"/>
      <c r="F39" s="487"/>
      <c r="J39" s="1"/>
    </row>
    <row r="40" spans="3:10" ht="13.5" customHeight="1">
      <c r="C40" s="590"/>
      <c r="D40" s="68"/>
      <c r="E40" s="68"/>
      <c r="F40" s="487"/>
      <c r="J40" s="1"/>
    </row>
    <row r="41" spans="3:10">
      <c r="C41" s="590"/>
      <c r="D41" s="68"/>
      <c r="E41" s="68"/>
      <c r="F41" s="487"/>
      <c r="J41" s="1"/>
    </row>
    <row r="42" spans="3:10">
      <c r="C42" s="590"/>
      <c r="D42" s="68"/>
      <c r="E42" s="68"/>
      <c r="F42" s="487"/>
      <c r="J42" s="1"/>
    </row>
    <row r="43" spans="3:10">
      <c r="C43" s="590"/>
      <c r="D43" s="68"/>
      <c r="E43" s="68"/>
      <c r="F43" s="487"/>
      <c r="J43" s="1"/>
    </row>
    <row r="44" spans="3:10">
      <c r="C44" s="590"/>
      <c r="D44" s="68"/>
      <c r="E44" s="68"/>
      <c r="F44" s="487"/>
      <c r="J44" s="1"/>
    </row>
    <row r="45" spans="3:10">
      <c r="C45" s="590"/>
      <c r="D45" s="68"/>
      <c r="E45" s="68"/>
      <c r="F45" s="487"/>
      <c r="J45" s="1"/>
    </row>
    <row r="46" spans="3:10">
      <c r="C46" s="590"/>
      <c r="D46" s="68"/>
      <c r="E46" s="68"/>
      <c r="F46" s="487"/>
      <c r="J46" s="1"/>
    </row>
    <row r="47" spans="3:10">
      <c r="C47" s="590"/>
      <c r="D47" s="68"/>
      <c r="E47" s="68"/>
      <c r="F47" s="487"/>
      <c r="J47" s="1"/>
    </row>
    <row r="48" spans="3:10">
      <c r="C48" s="590"/>
      <c r="D48" s="68"/>
      <c r="E48" s="68"/>
      <c r="F48" s="487"/>
      <c r="J48" s="1"/>
    </row>
    <row r="49" spans="3:10">
      <c r="C49" s="590"/>
      <c r="D49" s="68"/>
      <c r="E49" s="68"/>
      <c r="F49" s="487"/>
      <c r="J49" s="1"/>
    </row>
    <row r="50" spans="3:10">
      <c r="C50" s="590"/>
      <c r="D50" s="68"/>
      <c r="E50" s="68"/>
      <c r="F50" s="487"/>
      <c r="J50" s="1"/>
    </row>
    <row r="51" spans="3:10">
      <c r="C51" s="590"/>
      <c r="D51" s="68"/>
      <c r="E51" s="68"/>
      <c r="F51" s="487"/>
      <c r="J51" s="1"/>
    </row>
    <row r="52" spans="3:10">
      <c r="C52" s="590"/>
      <c r="D52" s="68"/>
      <c r="E52" s="68"/>
      <c r="F52" s="487"/>
      <c r="J52" s="1"/>
    </row>
    <row r="53" spans="3:10">
      <c r="C53" s="590"/>
      <c r="D53" s="68"/>
      <c r="E53" s="68"/>
      <c r="F53" s="487"/>
      <c r="J53" s="1"/>
    </row>
    <row r="54" spans="3:10">
      <c r="C54" s="590"/>
      <c r="D54" s="68"/>
      <c r="E54" s="68"/>
      <c r="F54" s="487"/>
      <c r="J54" s="1"/>
    </row>
    <row r="55" spans="3:10">
      <c r="C55" s="590"/>
      <c r="D55" s="68"/>
      <c r="E55" s="68"/>
      <c r="F55" s="487"/>
      <c r="J55" s="1"/>
    </row>
    <row r="56" spans="3:10">
      <c r="C56" s="590"/>
      <c r="D56" s="68"/>
      <c r="E56" s="68"/>
      <c r="F56" s="487"/>
      <c r="J56" s="1"/>
    </row>
    <row r="57" spans="3:10">
      <c r="C57" s="590"/>
      <c r="D57" s="68"/>
      <c r="E57" s="68"/>
      <c r="F57" s="487"/>
      <c r="J57" s="1"/>
    </row>
    <row r="58" spans="3:10">
      <c r="C58" s="590"/>
      <c r="D58" s="68"/>
      <c r="E58" s="68"/>
      <c r="F58" s="487"/>
      <c r="J58" s="1"/>
    </row>
    <row r="59" spans="3:10">
      <c r="C59" s="590"/>
      <c r="D59" s="68"/>
      <c r="E59" s="68"/>
      <c r="F59" s="487"/>
      <c r="J59" s="1"/>
    </row>
    <row r="60" spans="3:10">
      <c r="C60" s="590"/>
      <c r="D60" s="68"/>
      <c r="E60" s="68"/>
      <c r="F60" s="487"/>
      <c r="J60" s="1"/>
    </row>
    <row r="61" spans="3:10">
      <c r="C61" s="590"/>
      <c r="D61" s="68"/>
      <c r="E61" s="68"/>
      <c r="F61" s="487"/>
      <c r="J61" s="1"/>
    </row>
    <row r="62" spans="3:10">
      <c r="C62" s="590"/>
      <c r="D62" s="68"/>
      <c r="E62" s="68"/>
      <c r="F62" s="487"/>
      <c r="J62" s="1"/>
    </row>
    <row r="63" spans="3:10" ht="28.5" customHeight="1">
      <c r="C63" s="590"/>
      <c r="D63" s="68"/>
      <c r="E63" s="68"/>
      <c r="F63" s="487"/>
      <c r="J63" s="1"/>
    </row>
    <row r="64" spans="3:10" ht="15.75" customHeight="1">
      <c r="C64" s="590"/>
      <c r="D64" s="68"/>
      <c r="E64" s="68"/>
      <c r="F64" s="487"/>
      <c r="J64" s="1"/>
    </row>
    <row r="65" spans="3:10" ht="14.25" customHeight="1">
      <c r="C65" s="590"/>
      <c r="D65" s="68"/>
      <c r="E65" s="68"/>
      <c r="F65" s="487"/>
      <c r="J65" s="1"/>
    </row>
    <row r="66" spans="3:10">
      <c r="C66" s="590"/>
      <c r="D66" s="68"/>
      <c r="E66" s="68"/>
      <c r="F66" s="487"/>
      <c r="J66" s="1"/>
    </row>
    <row r="67" spans="3:10">
      <c r="C67" s="590"/>
      <c r="D67" s="68"/>
      <c r="E67" s="68"/>
      <c r="F67" s="487"/>
      <c r="J67" s="1"/>
    </row>
    <row r="68" spans="3:10">
      <c r="C68" s="590"/>
      <c r="D68" s="68"/>
      <c r="E68" s="68"/>
      <c r="F68" s="487"/>
      <c r="J68" s="1"/>
    </row>
    <row r="69" spans="3:10">
      <c r="C69" s="590"/>
      <c r="D69" s="68"/>
      <c r="E69" s="68"/>
      <c r="F69" s="487"/>
      <c r="J69" s="1"/>
    </row>
    <row r="70" spans="3:10">
      <c r="C70" s="590"/>
      <c r="D70" s="68"/>
      <c r="E70" s="68"/>
      <c r="F70" s="487"/>
      <c r="J70" s="1"/>
    </row>
    <row r="71" spans="3:10">
      <c r="C71" s="590"/>
      <c r="D71" s="68"/>
      <c r="E71" s="68"/>
      <c r="F71" s="487"/>
      <c r="J71" s="1"/>
    </row>
    <row r="72" spans="3:10">
      <c r="C72" s="590"/>
      <c r="D72" s="68"/>
      <c r="E72" s="68"/>
      <c r="F72" s="487"/>
      <c r="J72" s="1"/>
    </row>
    <row r="73" spans="3:10">
      <c r="C73" s="590"/>
      <c r="D73" s="68"/>
      <c r="E73" s="68"/>
      <c r="F73" s="487"/>
      <c r="J73" s="1"/>
    </row>
    <row r="74" spans="3:10">
      <c r="C74" s="590"/>
      <c r="D74" s="68"/>
      <c r="E74" s="68"/>
      <c r="F74" s="487"/>
      <c r="J74" s="1"/>
    </row>
    <row r="75" spans="3:10">
      <c r="C75" s="590"/>
      <c r="D75" s="68"/>
      <c r="E75" s="68"/>
      <c r="F75" s="487"/>
      <c r="J75" s="1"/>
    </row>
    <row r="76" spans="3:10">
      <c r="C76" s="590"/>
      <c r="D76" s="68"/>
      <c r="E76" s="68"/>
      <c r="F76" s="487"/>
      <c r="J76" s="1"/>
    </row>
    <row r="77" spans="3:10">
      <c r="C77" s="590"/>
      <c r="D77" s="68"/>
      <c r="E77" s="68"/>
      <c r="F77" s="487"/>
      <c r="J77" s="1"/>
    </row>
    <row r="78" spans="3:10">
      <c r="C78" s="590"/>
      <c r="D78" s="68"/>
      <c r="E78" s="68"/>
      <c r="F78" s="487"/>
      <c r="J78" s="1"/>
    </row>
    <row r="79" spans="3:10">
      <c r="C79" s="590"/>
      <c r="D79" s="68"/>
      <c r="E79" s="68"/>
      <c r="F79" s="487"/>
      <c r="J79" s="1"/>
    </row>
    <row r="80" spans="3:10">
      <c r="C80" s="590"/>
      <c r="D80" s="68"/>
      <c r="E80" s="68"/>
      <c r="F80" s="487"/>
      <c r="J80" s="1"/>
    </row>
    <row r="81" spans="3:10">
      <c r="C81" s="590"/>
      <c r="D81" s="68"/>
      <c r="E81" s="68"/>
      <c r="F81" s="487"/>
      <c r="J81" s="1"/>
    </row>
    <row r="82" spans="3:10">
      <c r="C82" s="590"/>
      <c r="D82" s="68"/>
      <c r="E82" s="68"/>
      <c r="F82" s="487"/>
      <c r="J82" s="1"/>
    </row>
    <row r="83" spans="3:10">
      <c r="C83" s="590"/>
      <c r="D83" s="68"/>
      <c r="E83" s="68"/>
      <c r="F83" s="487"/>
      <c r="J83" s="1"/>
    </row>
    <row r="84" spans="3:10">
      <c r="C84" s="590"/>
      <c r="D84" s="68"/>
      <c r="E84" s="68"/>
      <c r="F84" s="487"/>
      <c r="J84" s="1"/>
    </row>
    <row r="85" spans="3:10">
      <c r="C85" s="590"/>
      <c r="D85" s="68"/>
      <c r="E85" s="68"/>
      <c r="F85" s="487"/>
      <c r="J85" s="1"/>
    </row>
    <row r="86" spans="3:10" ht="15" customHeight="1">
      <c r="C86" s="590"/>
      <c r="D86" s="68"/>
      <c r="E86" s="68"/>
      <c r="F86" s="487"/>
      <c r="J86" s="1"/>
    </row>
    <row r="87" spans="3:10" ht="12.75" customHeight="1">
      <c r="C87" s="590"/>
      <c r="D87" s="68"/>
      <c r="E87" s="68"/>
      <c r="F87" s="487"/>
      <c r="J87" s="1"/>
    </row>
    <row r="88" spans="3:10" ht="14.25" customHeight="1">
      <c r="C88" s="590"/>
      <c r="D88" s="68"/>
      <c r="E88" s="68"/>
      <c r="F88" s="487"/>
      <c r="J88" s="1"/>
    </row>
    <row r="89" spans="3:10" ht="13.5" customHeight="1">
      <c r="C89" s="590"/>
      <c r="D89" s="68"/>
      <c r="E89" s="68"/>
      <c r="F89" s="487"/>
      <c r="J89" s="1"/>
    </row>
    <row r="90" spans="3:10" ht="12.75" customHeight="1">
      <c r="C90" s="590"/>
      <c r="D90" s="68"/>
      <c r="E90" s="68"/>
      <c r="F90" s="487"/>
      <c r="J90" s="1"/>
    </row>
    <row r="91" spans="3:10" ht="13.5" customHeight="1">
      <c r="C91" s="590"/>
      <c r="D91" s="68"/>
      <c r="E91" s="68"/>
      <c r="F91" s="487"/>
      <c r="J91" s="1"/>
    </row>
    <row r="92" spans="3:10">
      <c r="C92" s="590"/>
      <c r="D92" s="68"/>
      <c r="E92" s="68"/>
      <c r="F92" s="487"/>
      <c r="J92" s="1"/>
    </row>
    <row r="93" spans="3:10" ht="15.75" customHeight="1">
      <c r="C93" s="590"/>
      <c r="D93" s="68"/>
      <c r="E93" s="68"/>
      <c r="F93" s="487"/>
      <c r="J93" s="1"/>
    </row>
    <row r="94" spans="3:10">
      <c r="C94" s="590"/>
      <c r="D94" s="68"/>
      <c r="E94" s="68"/>
      <c r="F94" s="487"/>
      <c r="J94" s="1"/>
    </row>
    <row r="95" spans="3:10">
      <c r="C95" s="590"/>
      <c r="D95" s="68"/>
      <c r="E95" s="68"/>
      <c r="F95" s="487"/>
      <c r="J95" s="1"/>
    </row>
    <row r="96" spans="3:10">
      <c r="C96" s="590"/>
      <c r="D96" s="68"/>
      <c r="E96" s="68"/>
      <c r="F96" s="487"/>
      <c r="J96" s="1"/>
    </row>
    <row r="97" spans="3:10">
      <c r="C97" s="590"/>
      <c r="D97" s="68"/>
      <c r="E97" s="68"/>
      <c r="F97" s="487"/>
      <c r="J97" s="1"/>
    </row>
    <row r="98" spans="3:10">
      <c r="C98" s="590"/>
      <c r="D98" s="68"/>
      <c r="E98" s="68"/>
      <c r="F98" s="487"/>
      <c r="J98" s="1"/>
    </row>
    <row r="99" spans="3:10">
      <c r="C99" s="590"/>
      <c r="D99" s="68"/>
      <c r="E99" s="68"/>
      <c r="F99" s="487"/>
      <c r="J99" s="1"/>
    </row>
    <row r="100" spans="3:10">
      <c r="C100" s="590"/>
      <c r="D100" s="68"/>
      <c r="E100" s="68"/>
      <c r="F100" s="487"/>
      <c r="J100" s="1"/>
    </row>
    <row r="101" spans="3:10" ht="13.5" customHeight="1">
      <c r="C101" s="590"/>
      <c r="D101" s="68"/>
      <c r="E101" s="68"/>
      <c r="F101" s="487"/>
      <c r="J101" s="1"/>
    </row>
    <row r="102" spans="3:10">
      <c r="C102" s="590"/>
      <c r="D102" s="68"/>
      <c r="E102" s="68"/>
      <c r="F102" s="487"/>
      <c r="J102" s="1"/>
    </row>
    <row r="103" spans="3:10">
      <c r="C103" s="590"/>
      <c r="D103" s="68"/>
      <c r="E103" s="68"/>
      <c r="F103" s="487"/>
      <c r="J103" s="1"/>
    </row>
    <row r="104" spans="3:10">
      <c r="C104" s="590"/>
      <c r="D104" s="68"/>
      <c r="E104" s="68"/>
      <c r="F104" s="487"/>
      <c r="J104" s="1"/>
    </row>
    <row r="105" spans="3:10">
      <c r="C105" s="590"/>
      <c r="D105" s="68"/>
      <c r="E105" s="68"/>
      <c r="F105" s="487"/>
      <c r="J105" s="1"/>
    </row>
    <row r="106" spans="3:10">
      <c r="C106" s="590"/>
      <c r="D106" s="68"/>
      <c r="E106" s="68"/>
      <c r="F106" s="487"/>
      <c r="J106" s="1"/>
    </row>
    <row r="107" spans="3:10">
      <c r="C107" s="590"/>
      <c r="D107" s="68"/>
      <c r="E107" s="68"/>
      <c r="F107" s="487"/>
      <c r="J107" s="1"/>
    </row>
    <row r="108" spans="3:10">
      <c r="C108" s="590"/>
      <c r="D108" s="68"/>
      <c r="E108" s="68"/>
      <c r="F108" s="487"/>
      <c r="J108" s="1"/>
    </row>
    <row r="109" spans="3:10" ht="12.75" customHeight="1">
      <c r="C109" s="590"/>
      <c r="D109" s="68"/>
      <c r="E109" s="68"/>
      <c r="F109" s="487"/>
      <c r="J109" s="1"/>
    </row>
    <row r="110" spans="3:10" ht="14.25" customHeight="1">
      <c r="C110" s="590"/>
      <c r="D110" s="68"/>
      <c r="E110" s="68"/>
      <c r="F110" s="487"/>
      <c r="J110" s="1"/>
    </row>
    <row r="111" spans="3:10">
      <c r="C111" s="590"/>
      <c r="D111" s="68"/>
      <c r="E111" s="68"/>
      <c r="F111" s="487"/>
      <c r="J111" s="1"/>
    </row>
    <row r="112" spans="3:10">
      <c r="C112" s="590"/>
      <c r="D112" s="68"/>
      <c r="E112" s="68"/>
      <c r="F112" s="487"/>
      <c r="J112" s="1"/>
    </row>
    <row r="113" spans="3:10" ht="13.5" customHeight="1">
      <c r="C113" s="590"/>
      <c r="D113" s="68"/>
      <c r="E113" s="68"/>
      <c r="F113" s="487"/>
      <c r="J113" s="1"/>
    </row>
    <row r="114" spans="3:10" ht="14.25" customHeight="1">
      <c r="C114" s="590"/>
      <c r="D114" s="68"/>
      <c r="E114" s="68"/>
      <c r="F114" s="487"/>
      <c r="J114" s="1"/>
    </row>
    <row r="115" spans="3:10" ht="13.5" customHeight="1">
      <c r="C115" s="590"/>
      <c r="D115" s="68"/>
      <c r="E115" s="68"/>
      <c r="F115" s="487"/>
      <c r="J115" s="1"/>
    </row>
    <row r="116" spans="3:10" ht="13.5" customHeight="1">
      <c r="C116" s="590"/>
      <c r="D116" s="68"/>
      <c r="E116" s="68"/>
      <c r="F116" s="487"/>
      <c r="J116" s="1"/>
    </row>
    <row r="117" spans="3:10">
      <c r="C117" s="590"/>
      <c r="D117" s="68"/>
      <c r="E117" s="68"/>
      <c r="F117" s="487"/>
      <c r="J117" s="1"/>
    </row>
    <row r="118" spans="3:10" ht="11.25" customHeight="1">
      <c r="C118" s="590"/>
      <c r="D118" s="68"/>
      <c r="E118" s="68"/>
      <c r="F118" s="487"/>
      <c r="J118" s="1"/>
    </row>
    <row r="119" spans="3:10">
      <c r="C119" s="590"/>
      <c r="D119" s="68"/>
      <c r="E119" s="68"/>
      <c r="F119" s="487"/>
      <c r="J119" s="1"/>
    </row>
    <row r="120" spans="3:10">
      <c r="C120" s="590"/>
      <c r="D120" s="68"/>
      <c r="E120" s="68"/>
      <c r="F120" s="487"/>
      <c r="J120" s="1"/>
    </row>
    <row r="121" spans="3:10" ht="13.5" customHeight="1">
      <c r="C121" s="590"/>
      <c r="D121" s="68"/>
      <c r="E121" s="68"/>
      <c r="F121" s="487"/>
      <c r="J121" s="1"/>
    </row>
    <row r="122" spans="3:10">
      <c r="C122" s="590"/>
      <c r="D122" s="68"/>
      <c r="E122" s="68"/>
      <c r="F122" s="487"/>
      <c r="J122" s="1"/>
    </row>
    <row r="123" spans="3:10">
      <c r="C123" s="590"/>
      <c r="D123" s="68"/>
      <c r="E123" s="68"/>
      <c r="F123" s="487"/>
      <c r="J123" s="1"/>
    </row>
    <row r="124" spans="3:10">
      <c r="C124" s="590"/>
      <c r="D124" s="68"/>
      <c r="E124" s="68"/>
      <c r="F124" s="487"/>
      <c r="J124" s="1"/>
    </row>
    <row r="125" spans="3:10">
      <c r="C125" s="590"/>
      <c r="D125" s="68"/>
      <c r="E125" s="68"/>
      <c r="F125" s="487"/>
      <c r="J125" s="1"/>
    </row>
    <row r="126" spans="3:10">
      <c r="C126" s="590"/>
      <c r="D126" s="68"/>
      <c r="E126" s="68"/>
      <c r="F126" s="487"/>
      <c r="J126" s="1"/>
    </row>
    <row r="127" spans="3:10">
      <c r="C127" s="590"/>
      <c r="D127" s="68"/>
      <c r="E127" s="68"/>
      <c r="F127" s="487"/>
      <c r="J127" s="1"/>
    </row>
    <row r="128" spans="3:10">
      <c r="C128" s="590"/>
      <c r="D128" s="68"/>
      <c r="E128" s="68"/>
      <c r="F128" s="487"/>
      <c r="J128" s="1"/>
    </row>
    <row r="129" spans="3:10">
      <c r="C129" s="590"/>
      <c r="D129" s="68"/>
      <c r="E129" s="68"/>
      <c r="F129" s="487"/>
      <c r="J129" s="1"/>
    </row>
    <row r="130" spans="3:10">
      <c r="C130" s="590"/>
      <c r="D130" s="68"/>
      <c r="E130" s="68"/>
      <c r="F130" s="487"/>
      <c r="J130" s="1"/>
    </row>
    <row r="131" spans="3:10">
      <c r="C131" s="590"/>
      <c r="D131" s="68"/>
      <c r="E131" s="68"/>
      <c r="F131" s="487"/>
      <c r="J131" s="1"/>
    </row>
    <row r="132" spans="3:10" ht="12" customHeight="1">
      <c r="C132" s="590"/>
      <c r="D132" s="68"/>
      <c r="E132" s="68"/>
      <c r="F132" s="487"/>
      <c r="J132" s="1"/>
    </row>
    <row r="133" spans="3:10" ht="145.5" customHeight="1">
      <c r="C133" s="590"/>
      <c r="D133" s="68"/>
      <c r="E133" s="68"/>
      <c r="F133" s="487"/>
      <c r="J133" s="1"/>
    </row>
    <row r="134" spans="3:10">
      <c r="C134" s="590"/>
      <c r="D134" s="68"/>
      <c r="E134" s="68"/>
      <c r="F134" s="487"/>
      <c r="J134" s="1"/>
    </row>
    <row r="135" spans="3:10">
      <c r="C135" s="590"/>
      <c r="D135" s="68"/>
      <c r="E135" s="68"/>
      <c r="F135" s="487"/>
      <c r="J135" s="1"/>
    </row>
    <row r="136" spans="3:10" ht="12" customHeight="1">
      <c r="C136" s="590"/>
      <c r="D136" s="68"/>
      <c r="E136" s="68"/>
      <c r="F136" s="487"/>
      <c r="J136" s="1"/>
    </row>
    <row r="137" spans="3:10">
      <c r="C137" s="590"/>
      <c r="D137" s="68"/>
      <c r="E137" s="68"/>
      <c r="F137" s="487"/>
      <c r="J137" s="1"/>
    </row>
    <row r="138" spans="3:10">
      <c r="C138" s="590"/>
      <c r="D138" s="68"/>
      <c r="E138" s="68"/>
      <c r="F138" s="487"/>
      <c r="J138" s="1"/>
    </row>
    <row r="139" spans="3:10">
      <c r="C139" s="590"/>
      <c r="D139" s="68"/>
      <c r="E139" s="68"/>
      <c r="F139" s="487"/>
      <c r="J139" s="1"/>
    </row>
    <row r="140" spans="3:10">
      <c r="C140" s="590"/>
      <c r="D140" s="68"/>
      <c r="E140" s="68"/>
      <c r="F140" s="487"/>
      <c r="J140" s="1"/>
    </row>
    <row r="141" spans="3:10">
      <c r="C141" s="590"/>
      <c r="D141" s="68"/>
      <c r="E141" s="68"/>
      <c r="F141" s="487"/>
      <c r="J141" s="1"/>
    </row>
    <row r="142" spans="3:10" ht="11.25" customHeight="1">
      <c r="C142" s="590"/>
      <c r="D142" s="68"/>
      <c r="E142" s="68"/>
      <c r="F142" s="487"/>
      <c r="J142" s="1"/>
    </row>
    <row r="143" spans="3:10">
      <c r="C143" s="590"/>
      <c r="D143" s="68"/>
      <c r="E143" s="68"/>
      <c r="F143" s="487"/>
      <c r="J143" s="1"/>
    </row>
    <row r="144" spans="3:10">
      <c r="C144" s="590"/>
      <c r="D144" s="68"/>
      <c r="E144" s="68"/>
      <c r="F144" s="487"/>
      <c r="J144" s="1"/>
    </row>
    <row r="145" spans="3:10">
      <c r="C145" s="590"/>
      <c r="D145" s="68"/>
      <c r="E145" s="68"/>
      <c r="F145" s="487"/>
      <c r="J145" s="1"/>
    </row>
    <row r="146" spans="3:10">
      <c r="C146" s="590"/>
      <c r="D146" s="68"/>
      <c r="E146" s="68"/>
      <c r="F146" s="487"/>
      <c r="J146" s="1"/>
    </row>
    <row r="147" spans="3:10">
      <c r="C147" s="590"/>
      <c r="D147" s="68"/>
      <c r="E147" s="68"/>
      <c r="F147" s="487"/>
      <c r="J147" s="1"/>
    </row>
    <row r="148" spans="3:10">
      <c r="C148" s="590"/>
      <c r="D148" s="68"/>
      <c r="E148" s="68"/>
      <c r="F148" s="487"/>
      <c r="J148" s="1"/>
    </row>
    <row r="149" spans="3:10" ht="12.75" customHeight="1">
      <c r="C149" s="590"/>
      <c r="D149" s="68"/>
      <c r="E149" s="68"/>
      <c r="F149" s="487"/>
      <c r="J149" s="1"/>
    </row>
    <row r="150" spans="3:10" ht="13.5" customHeight="1">
      <c r="C150" s="590"/>
      <c r="D150" s="68"/>
      <c r="E150" s="68"/>
      <c r="F150" s="487"/>
      <c r="J150" s="1"/>
    </row>
    <row r="151" spans="3:10" ht="12.75" customHeight="1">
      <c r="C151" s="590"/>
      <c r="D151" s="68"/>
      <c r="E151" s="68"/>
      <c r="F151" s="487"/>
      <c r="J151" s="1"/>
    </row>
    <row r="152" spans="3:10">
      <c r="C152" s="590"/>
      <c r="D152" s="68"/>
      <c r="E152" s="68"/>
      <c r="F152" s="487"/>
      <c r="J152" s="1"/>
    </row>
    <row r="153" spans="3:10" ht="12.75" customHeight="1">
      <c r="C153" s="590"/>
      <c r="D153" s="68"/>
      <c r="E153" s="68"/>
      <c r="F153" s="487"/>
      <c r="J153" s="1"/>
    </row>
    <row r="154" spans="3:10" ht="15" customHeight="1">
      <c r="C154" s="590"/>
      <c r="D154" s="68"/>
      <c r="E154" s="68"/>
      <c r="F154" s="487"/>
      <c r="J154" s="1"/>
    </row>
    <row r="155" spans="3:10">
      <c r="C155" s="590"/>
      <c r="D155" s="68"/>
      <c r="E155" s="68"/>
      <c r="F155" s="487"/>
      <c r="J155" s="1"/>
    </row>
    <row r="156" spans="3:10" ht="28.5" customHeight="1">
      <c r="C156" s="590"/>
      <c r="D156" s="68"/>
      <c r="E156" s="68"/>
      <c r="F156" s="487"/>
      <c r="J156" s="1"/>
    </row>
    <row r="157" spans="3:10" ht="14.25" customHeight="1">
      <c r="C157" s="590"/>
      <c r="D157" s="68"/>
      <c r="E157" s="68"/>
      <c r="F157" s="487"/>
      <c r="J157" s="1"/>
    </row>
    <row r="158" spans="3:10" ht="27" customHeight="1">
      <c r="C158" s="590"/>
      <c r="D158" s="68"/>
      <c r="E158" s="68"/>
      <c r="F158" s="487"/>
      <c r="J158" s="1"/>
    </row>
    <row r="159" spans="3:10">
      <c r="C159" s="590"/>
      <c r="D159" s="68"/>
      <c r="E159" s="68"/>
      <c r="F159" s="487"/>
      <c r="J159" s="1"/>
    </row>
    <row r="160" spans="3:10">
      <c r="C160" s="590"/>
      <c r="D160" s="68"/>
      <c r="E160" s="68"/>
      <c r="F160" s="487"/>
      <c r="J160" s="1"/>
    </row>
    <row r="161" spans="3:10" ht="53.25" customHeight="1">
      <c r="C161" s="590"/>
      <c r="D161" s="68"/>
      <c r="E161" s="68"/>
      <c r="F161" s="487"/>
      <c r="J161" s="1"/>
    </row>
    <row r="162" spans="3:10">
      <c r="C162" s="590"/>
      <c r="D162" s="68"/>
      <c r="E162" s="68"/>
      <c r="F162" s="487"/>
      <c r="J162" s="1"/>
    </row>
    <row r="163" spans="3:10">
      <c r="C163" s="590"/>
      <c r="D163" s="68"/>
      <c r="E163" s="68"/>
      <c r="F163" s="487"/>
      <c r="J163" s="1"/>
    </row>
    <row r="164" spans="3:10">
      <c r="C164" s="590"/>
      <c r="D164" s="68"/>
      <c r="E164" s="68"/>
      <c r="F164" s="487"/>
      <c r="J164" s="1"/>
    </row>
    <row r="165" spans="3:10">
      <c r="C165" s="590"/>
      <c r="D165" s="68"/>
      <c r="E165" s="68"/>
      <c r="F165" s="487"/>
      <c r="J165" s="1"/>
    </row>
    <row r="166" spans="3:10">
      <c r="C166" s="590"/>
      <c r="D166" s="68"/>
      <c r="E166" s="68"/>
      <c r="F166" s="487"/>
      <c r="J166" s="1"/>
    </row>
    <row r="167" spans="3:10">
      <c r="C167" s="590"/>
      <c r="D167" s="68"/>
      <c r="E167" s="68"/>
      <c r="F167" s="487"/>
      <c r="J167" s="1"/>
    </row>
    <row r="168" spans="3:10">
      <c r="C168" s="590"/>
      <c r="D168" s="68"/>
      <c r="E168" s="68"/>
      <c r="F168" s="487"/>
      <c r="J168" s="1"/>
    </row>
    <row r="169" spans="3:10">
      <c r="C169" s="590"/>
      <c r="D169" s="68"/>
      <c r="E169" s="68"/>
      <c r="F169" s="487"/>
      <c r="J169" s="1"/>
    </row>
    <row r="170" spans="3:10">
      <c r="C170" s="590"/>
      <c r="D170" s="68"/>
      <c r="E170" s="68"/>
      <c r="F170" s="487"/>
      <c r="J170" s="1"/>
    </row>
    <row r="171" spans="3:10">
      <c r="C171" s="590"/>
      <c r="D171" s="68"/>
      <c r="E171" s="68"/>
      <c r="F171" s="487"/>
      <c r="J171" s="1"/>
    </row>
    <row r="172" spans="3:10">
      <c r="C172" s="590"/>
      <c r="D172" s="68"/>
      <c r="E172" s="68"/>
      <c r="F172" s="487"/>
      <c r="J172" s="1"/>
    </row>
    <row r="173" spans="3:10">
      <c r="C173" s="590"/>
      <c r="D173" s="68"/>
      <c r="E173" s="68"/>
      <c r="F173" s="487"/>
      <c r="J173" s="1"/>
    </row>
    <row r="174" spans="3:10">
      <c r="C174" s="590"/>
      <c r="D174" s="68"/>
      <c r="E174" s="68"/>
      <c r="F174" s="487"/>
      <c r="J174" s="1"/>
    </row>
    <row r="175" spans="3:10">
      <c r="C175" s="590"/>
      <c r="D175" s="68"/>
      <c r="E175" s="68"/>
      <c r="F175" s="487"/>
      <c r="J175" s="1"/>
    </row>
    <row r="176" spans="3:10">
      <c r="C176" s="590"/>
      <c r="D176" s="68"/>
      <c r="E176" s="68"/>
      <c r="F176" s="487"/>
      <c r="J176" s="1"/>
    </row>
    <row r="177" spans="3:10">
      <c r="C177" s="590"/>
      <c r="D177" s="68"/>
      <c r="E177" s="68"/>
      <c r="F177" s="487"/>
      <c r="J177" s="1"/>
    </row>
    <row r="178" spans="3:10">
      <c r="C178" s="590"/>
      <c r="D178" s="68"/>
      <c r="E178" s="68"/>
      <c r="F178" s="487"/>
      <c r="J178" s="1"/>
    </row>
    <row r="179" spans="3:10">
      <c r="C179" s="590"/>
      <c r="D179" s="68"/>
      <c r="E179" s="68"/>
      <c r="F179" s="487"/>
      <c r="J179" s="1"/>
    </row>
    <row r="180" spans="3:10">
      <c r="C180" s="590"/>
      <c r="D180" s="68"/>
      <c r="E180" s="68"/>
      <c r="F180" s="487"/>
      <c r="J180" s="1"/>
    </row>
    <row r="181" spans="3:10" ht="15" customHeight="1">
      <c r="C181" s="590"/>
      <c r="D181" s="68"/>
      <c r="E181" s="68"/>
      <c r="F181" s="487"/>
      <c r="J181" s="1"/>
    </row>
    <row r="182" spans="3:10">
      <c r="C182" s="590"/>
      <c r="D182" s="68"/>
      <c r="E182" s="68"/>
      <c r="F182" s="487"/>
      <c r="J182" s="1"/>
    </row>
    <row r="183" spans="3:10">
      <c r="C183" s="590"/>
      <c r="D183" s="68"/>
      <c r="E183" s="68"/>
      <c r="F183" s="487"/>
      <c r="J183" s="1"/>
    </row>
    <row r="184" spans="3:10">
      <c r="C184" s="590"/>
      <c r="D184" s="68"/>
      <c r="E184" s="68"/>
      <c r="F184" s="487"/>
      <c r="J184" s="1"/>
    </row>
    <row r="185" spans="3:10">
      <c r="C185" s="590"/>
      <c r="D185" s="68"/>
      <c r="E185" s="68"/>
      <c r="F185" s="487"/>
      <c r="J185" s="1"/>
    </row>
    <row r="186" spans="3:10">
      <c r="C186" s="590"/>
      <c r="D186" s="68"/>
      <c r="E186" s="68"/>
      <c r="F186" s="487"/>
      <c r="J186" s="1"/>
    </row>
    <row r="187" spans="3:10">
      <c r="C187" s="590"/>
      <c r="D187" s="68"/>
      <c r="E187" s="68"/>
      <c r="F187" s="487"/>
      <c r="J187" s="1"/>
    </row>
    <row r="188" spans="3:10">
      <c r="C188" s="590"/>
      <c r="D188" s="68"/>
      <c r="E188" s="68"/>
      <c r="F188" s="487"/>
      <c r="J188" s="1"/>
    </row>
    <row r="189" spans="3:10">
      <c r="C189" s="590"/>
      <c r="D189" s="68"/>
      <c r="E189" s="68"/>
      <c r="F189" s="487"/>
      <c r="J189" s="1"/>
    </row>
    <row r="190" spans="3:10" ht="12" customHeight="1">
      <c r="C190" s="590"/>
      <c r="D190" s="68"/>
      <c r="E190" s="68"/>
      <c r="F190" s="487"/>
      <c r="J190" s="1"/>
    </row>
    <row r="191" spans="3:10" ht="12" customHeight="1">
      <c r="C191" s="590"/>
      <c r="D191" s="68"/>
      <c r="E191" s="68"/>
      <c r="F191" s="487"/>
      <c r="J191" s="1"/>
    </row>
    <row r="192" spans="3:10" ht="12" customHeight="1">
      <c r="C192" s="590"/>
      <c r="D192" s="68"/>
      <c r="E192" s="68"/>
      <c r="F192" s="487"/>
      <c r="J192" s="1"/>
    </row>
    <row r="193" spans="3:10" ht="14.25" customHeight="1">
      <c r="C193" s="590"/>
      <c r="D193" s="68"/>
      <c r="E193" s="68"/>
      <c r="F193" s="487"/>
      <c r="J193" s="1"/>
    </row>
    <row r="194" spans="3:10" ht="14.25" customHeight="1">
      <c r="C194" s="590"/>
      <c r="D194" s="68"/>
      <c r="E194" s="68"/>
      <c r="F194" s="487"/>
      <c r="J194" s="1"/>
    </row>
    <row r="195" spans="3:10" ht="52.5" customHeight="1">
      <c r="C195" s="590"/>
      <c r="D195" s="68"/>
      <c r="E195" s="68"/>
      <c r="F195" s="487"/>
      <c r="J195" s="1"/>
    </row>
    <row r="196" spans="3:10">
      <c r="C196" s="590"/>
      <c r="D196" s="68"/>
      <c r="E196" s="68"/>
      <c r="F196" s="487"/>
      <c r="J196" s="1"/>
    </row>
    <row r="197" spans="3:10">
      <c r="C197" s="590"/>
      <c r="D197" s="68"/>
      <c r="E197" s="68"/>
      <c r="F197" s="487"/>
      <c r="J197" s="1"/>
    </row>
    <row r="198" spans="3:10" ht="12.75" customHeight="1">
      <c r="C198" s="590"/>
      <c r="D198" s="68"/>
      <c r="E198" s="68"/>
      <c r="F198" s="487"/>
      <c r="J198" s="1"/>
    </row>
    <row r="199" spans="3:10" ht="12.75" customHeight="1">
      <c r="C199" s="590"/>
      <c r="D199" s="68"/>
      <c r="E199" s="68"/>
      <c r="F199" s="487"/>
      <c r="J199" s="1"/>
    </row>
    <row r="200" spans="3:10">
      <c r="C200" s="590"/>
      <c r="D200" s="68"/>
      <c r="E200" s="68"/>
      <c r="F200" s="487"/>
      <c r="J200" s="1"/>
    </row>
    <row r="201" spans="3:10" ht="25.5" customHeight="1">
      <c r="C201" s="590"/>
      <c r="D201" s="68"/>
      <c r="E201" s="68"/>
      <c r="F201" s="487"/>
      <c r="J201" s="1"/>
    </row>
    <row r="202" spans="3:10" ht="63" customHeight="1">
      <c r="C202" s="590"/>
      <c r="D202" s="68"/>
      <c r="E202" s="68"/>
      <c r="F202" s="487"/>
      <c r="J202" s="1"/>
    </row>
    <row r="203" spans="3:10" ht="13.5" customHeight="1">
      <c r="C203" s="590"/>
      <c r="D203" s="68"/>
      <c r="E203" s="68"/>
      <c r="F203" s="487"/>
      <c r="J203" s="1"/>
    </row>
    <row r="204" spans="3:10" ht="13.5" customHeight="1">
      <c r="C204" s="590"/>
      <c r="D204" s="68"/>
      <c r="E204" s="68"/>
      <c r="F204" s="487"/>
      <c r="J204" s="1"/>
    </row>
    <row r="205" spans="3:10">
      <c r="C205" s="590"/>
      <c r="D205" s="68"/>
      <c r="E205" s="68"/>
      <c r="F205" s="487"/>
      <c r="J205" s="1"/>
    </row>
    <row r="206" spans="3:10">
      <c r="C206" s="590"/>
      <c r="D206" s="68"/>
      <c r="E206" s="68"/>
      <c r="F206" s="487"/>
      <c r="J206" s="1"/>
    </row>
    <row r="207" spans="3:10">
      <c r="C207" s="590"/>
      <c r="D207" s="68"/>
      <c r="E207" s="68"/>
      <c r="F207" s="487"/>
      <c r="J207" s="1"/>
    </row>
    <row r="208" spans="3:10">
      <c r="C208" s="590"/>
      <c r="D208" s="68"/>
      <c r="E208" s="68"/>
      <c r="F208" s="487"/>
      <c r="J208" s="1"/>
    </row>
    <row r="209" spans="3:10" ht="13.5" customHeight="1">
      <c r="C209" s="590"/>
      <c r="D209" s="68"/>
      <c r="E209" s="68"/>
      <c r="F209" s="487"/>
      <c r="J209" s="1"/>
    </row>
    <row r="210" spans="3:10" ht="27" customHeight="1">
      <c r="C210" s="590"/>
      <c r="D210" s="68"/>
      <c r="E210" s="68"/>
      <c r="F210" s="487"/>
      <c r="J210" s="1"/>
    </row>
    <row r="211" spans="3:10">
      <c r="C211" s="590"/>
      <c r="D211" s="68"/>
      <c r="E211" s="68"/>
      <c r="F211" s="487"/>
      <c r="J211" s="1"/>
    </row>
    <row r="212" spans="3:10">
      <c r="C212" s="590"/>
      <c r="D212" s="68"/>
      <c r="E212" s="68"/>
      <c r="F212" s="487"/>
      <c r="J212" s="1"/>
    </row>
    <row r="213" spans="3:10">
      <c r="C213" s="590"/>
      <c r="D213" s="68"/>
      <c r="E213" s="68"/>
      <c r="F213" s="487"/>
      <c r="J213" s="1"/>
    </row>
    <row r="214" spans="3:10">
      <c r="C214" s="590"/>
      <c r="D214" s="68"/>
      <c r="E214" s="68"/>
      <c r="F214" s="487"/>
      <c r="J214" s="1"/>
    </row>
    <row r="215" spans="3:10">
      <c r="C215" s="590"/>
      <c r="D215" s="68"/>
      <c r="E215" s="68"/>
      <c r="F215" s="487"/>
      <c r="J215" s="1"/>
    </row>
    <row r="216" spans="3:10">
      <c r="C216" s="590"/>
      <c r="D216" s="68"/>
      <c r="E216" s="68"/>
      <c r="F216" s="487"/>
      <c r="J216" s="1"/>
    </row>
    <row r="217" spans="3:10">
      <c r="C217" s="590"/>
      <c r="D217" s="68"/>
      <c r="E217" s="68"/>
      <c r="F217" s="487"/>
      <c r="J217" s="1"/>
    </row>
    <row r="218" spans="3:10">
      <c r="C218" s="590"/>
      <c r="D218" s="68"/>
      <c r="E218" s="68"/>
      <c r="F218" s="487"/>
      <c r="J218" s="1"/>
    </row>
    <row r="219" spans="3:10">
      <c r="C219" s="590"/>
      <c r="D219" s="68"/>
      <c r="E219" s="68"/>
      <c r="F219" s="487"/>
      <c r="J219" s="1"/>
    </row>
    <row r="220" spans="3:10" ht="14.25" customHeight="1">
      <c r="C220" s="590"/>
      <c r="D220" s="68"/>
      <c r="E220" s="68"/>
      <c r="F220" s="487"/>
      <c r="J220" s="1"/>
    </row>
    <row r="221" spans="3:10">
      <c r="C221" s="590"/>
      <c r="D221" s="68"/>
      <c r="E221" s="68"/>
      <c r="F221" s="487"/>
      <c r="J221" s="1"/>
    </row>
    <row r="222" spans="3:10" ht="90.75" customHeight="1">
      <c r="C222" s="590"/>
      <c r="D222" s="68"/>
      <c r="E222" s="68"/>
      <c r="F222" s="487"/>
      <c r="J222" s="1"/>
    </row>
    <row r="223" spans="3:10">
      <c r="C223" s="590"/>
      <c r="D223" s="68"/>
      <c r="E223" s="68"/>
      <c r="F223" s="487"/>
      <c r="J223" s="1"/>
    </row>
    <row r="224" spans="3:10" ht="13.5" customHeight="1">
      <c r="C224" s="590"/>
      <c r="D224" s="68"/>
      <c r="E224" s="68"/>
      <c r="F224" s="487"/>
      <c r="J224" s="1"/>
    </row>
    <row r="225" spans="3:10">
      <c r="C225" s="590"/>
      <c r="D225" s="68"/>
      <c r="E225" s="68"/>
      <c r="F225" s="487"/>
      <c r="J225" s="1"/>
    </row>
    <row r="226" spans="3:10" ht="26.25" customHeight="1">
      <c r="C226" s="590"/>
      <c r="D226" s="68"/>
      <c r="E226" s="68"/>
      <c r="F226" s="487"/>
      <c r="J226" s="1"/>
    </row>
    <row r="227" spans="3:10" ht="12" customHeight="1">
      <c r="C227" s="590"/>
      <c r="D227" s="68"/>
      <c r="E227" s="68"/>
      <c r="F227" s="487"/>
      <c r="J227" s="1"/>
    </row>
    <row r="228" spans="3:10" ht="13.5" customHeight="1">
      <c r="C228" s="590"/>
      <c r="D228" s="68"/>
      <c r="E228" s="68"/>
      <c r="F228" s="487"/>
      <c r="J228" s="1"/>
    </row>
    <row r="229" spans="3:10">
      <c r="C229" s="590"/>
      <c r="D229" s="68"/>
      <c r="E229" s="68"/>
      <c r="F229" s="487"/>
      <c r="J229" s="1"/>
    </row>
    <row r="230" spans="3:10">
      <c r="C230" s="590"/>
      <c r="D230" s="68"/>
      <c r="E230" s="68"/>
      <c r="F230" s="487"/>
      <c r="J230" s="1"/>
    </row>
    <row r="231" spans="3:10" ht="25.5" customHeight="1">
      <c r="C231" s="590"/>
      <c r="D231" s="68"/>
      <c r="E231" s="68"/>
      <c r="F231" s="487"/>
      <c r="J231" s="1"/>
    </row>
    <row r="232" spans="3:10">
      <c r="C232" s="590"/>
      <c r="D232" s="68"/>
      <c r="E232" s="68"/>
      <c r="F232" s="487"/>
      <c r="J232" s="1"/>
    </row>
    <row r="233" spans="3:10">
      <c r="C233" s="590"/>
      <c r="D233" s="68"/>
      <c r="E233" s="68"/>
      <c r="F233" s="487"/>
      <c r="J233" s="1"/>
    </row>
    <row r="234" spans="3:10">
      <c r="C234" s="590"/>
      <c r="D234" s="68"/>
      <c r="E234" s="68"/>
      <c r="F234" s="487"/>
      <c r="J234" s="1"/>
    </row>
    <row r="235" spans="3:10">
      <c r="C235" s="590"/>
      <c r="D235" s="68"/>
      <c r="E235" s="68"/>
      <c r="F235" s="487"/>
      <c r="J235" s="1"/>
    </row>
    <row r="236" spans="3:10">
      <c r="C236" s="590"/>
      <c r="D236" s="68"/>
      <c r="E236" s="68"/>
      <c r="F236" s="487"/>
      <c r="J236" s="1"/>
    </row>
    <row r="237" spans="3:10">
      <c r="C237" s="590"/>
      <c r="D237" s="68"/>
      <c r="E237" s="68"/>
      <c r="F237" s="487"/>
      <c r="J237" s="1"/>
    </row>
    <row r="238" spans="3:10">
      <c r="C238" s="590"/>
      <c r="D238" s="68"/>
      <c r="E238" s="68"/>
      <c r="F238" s="487"/>
      <c r="J238" s="1"/>
    </row>
    <row r="239" spans="3:10">
      <c r="C239" s="590"/>
      <c r="D239" s="68"/>
      <c r="E239" s="68"/>
      <c r="F239" s="487"/>
      <c r="J239" s="1"/>
    </row>
    <row r="240" spans="3:10">
      <c r="C240" s="590"/>
      <c r="D240" s="68"/>
      <c r="E240" s="68"/>
      <c r="F240" s="487"/>
      <c r="J240" s="1"/>
    </row>
    <row r="241" spans="3:10">
      <c r="C241" s="590"/>
      <c r="D241" s="68"/>
      <c r="E241" s="68"/>
      <c r="F241" s="487"/>
      <c r="J241" s="1"/>
    </row>
    <row r="242" spans="3:10">
      <c r="C242" s="590"/>
      <c r="D242" s="68"/>
      <c r="E242" s="68"/>
      <c r="F242" s="487"/>
      <c r="J242" s="1"/>
    </row>
    <row r="243" spans="3:10">
      <c r="C243" s="590"/>
      <c r="D243" s="68"/>
      <c r="E243" s="68"/>
      <c r="F243" s="487"/>
      <c r="J243" s="1"/>
    </row>
    <row r="244" spans="3:10">
      <c r="C244" s="590"/>
      <c r="D244" s="68"/>
      <c r="E244" s="68"/>
      <c r="F244" s="487"/>
      <c r="J244" s="1"/>
    </row>
    <row r="245" spans="3:10">
      <c r="C245" s="487"/>
      <c r="D245" s="68"/>
      <c r="E245" s="68"/>
      <c r="F245" s="487"/>
      <c r="J245" s="1"/>
    </row>
    <row r="246" spans="3:10">
      <c r="C246" s="487"/>
      <c r="D246" s="68"/>
      <c r="E246" s="68"/>
      <c r="F246" s="487"/>
      <c r="J246" s="1"/>
    </row>
    <row r="247" spans="3:10">
      <c r="C247" s="487"/>
      <c r="D247" s="68"/>
      <c r="E247" s="68"/>
      <c r="F247" s="487"/>
      <c r="J247" s="1"/>
    </row>
    <row r="248" spans="3:10">
      <c r="C248" s="487"/>
      <c r="D248" s="68"/>
      <c r="E248" s="68"/>
      <c r="F248" s="487"/>
      <c r="J248" s="1"/>
    </row>
    <row r="249" spans="3:10">
      <c r="C249" s="487"/>
      <c r="D249" s="68"/>
      <c r="E249" s="68"/>
      <c r="F249" s="487"/>
      <c r="J249" s="1"/>
    </row>
    <row r="250" spans="3:10" ht="42" customHeight="1">
      <c r="C250" s="487"/>
      <c r="D250" s="68"/>
      <c r="E250" s="68"/>
      <c r="F250" s="487"/>
      <c r="J250" s="1"/>
    </row>
    <row r="251" spans="3:10">
      <c r="C251" s="487"/>
      <c r="D251" s="68"/>
      <c r="E251" s="68"/>
      <c r="F251" s="487"/>
      <c r="J251" s="1"/>
    </row>
    <row r="252" spans="3:10">
      <c r="C252" s="487"/>
      <c r="D252" s="68"/>
      <c r="E252" s="68"/>
      <c r="F252" s="487"/>
      <c r="J252" s="1"/>
    </row>
    <row r="253" spans="3:10">
      <c r="C253" s="487"/>
      <c r="D253" s="68"/>
      <c r="E253" s="68"/>
      <c r="F253" s="487"/>
      <c r="J253" s="1"/>
    </row>
    <row r="254" spans="3:10">
      <c r="C254" s="487"/>
      <c r="D254" s="68"/>
      <c r="E254" s="68"/>
      <c r="F254" s="487"/>
      <c r="J254" s="1"/>
    </row>
    <row r="255" spans="3:10">
      <c r="C255" s="487"/>
      <c r="D255" s="68"/>
      <c r="E255" s="68"/>
      <c r="F255" s="487"/>
      <c r="J255" s="1"/>
    </row>
    <row r="256" spans="3:10">
      <c r="C256" s="590"/>
      <c r="D256" s="68"/>
      <c r="E256" s="68"/>
      <c r="F256" s="487"/>
      <c r="J256" s="1"/>
    </row>
    <row r="257" spans="3:10">
      <c r="C257" s="590"/>
      <c r="D257" s="68"/>
      <c r="E257" s="68"/>
      <c r="F257" s="487"/>
      <c r="J257" s="1"/>
    </row>
    <row r="258" spans="3:10" ht="14.25" customHeight="1">
      <c r="C258" s="590"/>
      <c r="D258" s="68"/>
      <c r="E258" s="68"/>
      <c r="F258" s="487"/>
      <c r="J258" s="1"/>
    </row>
    <row r="259" spans="3:10" ht="12.75" customHeight="1">
      <c r="C259" s="590"/>
      <c r="D259" s="68"/>
      <c r="E259" s="68"/>
      <c r="F259" s="487"/>
      <c r="J259" s="1"/>
    </row>
    <row r="260" spans="3:10" ht="15" customHeight="1">
      <c r="C260" s="590"/>
      <c r="D260" s="68"/>
      <c r="E260" s="68"/>
      <c r="F260" s="487"/>
      <c r="J260" s="1"/>
    </row>
    <row r="261" spans="3:10">
      <c r="C261" s="590"/>
      <c r="D261" s="68"/>
      <c r="E261" s="68"/>
      <c r="F261" s="487"/>
      <c r="J261" s="1"/>
    </row>
    <row r="262" spans="3:10">
      <c r="C262" s="590"/>
      <c r="D262" s="68"/>
      <c r="E262" s="68"/>
      <c r="F262" s="487"/>
      <c r="J262" s="1"/>
    </row>
    <row r="263" spans="3:10">
      <c r="C263" s="590"/>
      <c r="D263" s="68"/>
      <c r="E263" s="68"/>
      <c r="F263" s="487"/>
      <c r="J263" s="1"/>
    </row>
    <row r="264" spans="3:10">
      <c r="C264" s="590"/>
      <c r="D264" s="68"/>
      <c r="E264" s="68"/>
      <c r="F264" s="487"/>
      <c r="J264" s="1"/>
    </row>
    <row r="265" spans="3:10" ht="15" customHeight="1">
      <c r="C265" s="590"/>
      <c r="D265" s="68"/>
      <c r="E265" s="68"/>
      <c r="F265" s="487"/>
      <c r="J265" s="1"/>
    </row>
    <row r="266" spans="3:10" ht="213.75" customHeight="1">
      <c r="C266" s="590"/>
      <c r="D266" s="68"/>
      <c r="E266" s="68"/>
      <c r="F266" s="487"/>
      <c r="J266" s="1"/>
    </row>
    <row r="267" spans="3:10">
      <c r="C267" s="590"/>
      <c r="D267" s="68"/>
      <c r="E267" s="68"/>
      <c r="F267" s="487"/>
      <c r="J267" s="1"/>
    </row>
    <row r="268" spans="3:10">
      <c r="C268" s="590"/>
      <c r="D268" s="68"/>
      <c r="E268" s="68"/>
      <c r="F268" s="487"/>
      <c r="J268" s="1"/>
    </row>
    <row r="269" spans="3:10">
      <c r="C269" s="590"/>
      <c r="D269" s="68"/>
      <c r="E269" s="68"/>
      <c r="F269" s="487"/>
      <c r="J269" s="1"/>
    </row>
    <row r="270" spans="3:10">
      <c r="C270" s="590"/>
      <c r="D270" s="68"/>
      <c r="E270" s="68"/>
      <c r="F270" s="487"/>
      <c r="J270" s="1"/>
    </row>
    <row r="271" spans="3:10">
      <c r="C271" s="590"/>
      <c r="D271" s="68"/>
      <c r="E271" s="68"/>
      <c r="F271" s="487"/>
      <c r="J271" s="1"/>
    </row>
    <row r="272" spans="3:10">
      <c r="C272" s="590"/>
      <c r="D272" s="68"/>
      <c r="E272" s="68"/>
      <c r="F272" s="487"/>
      <c r="J272" s="1"/>
    </row>
    <row r="273" spans="3:10">
      <c r="C273" s="590"/>
      <c r="D273" s="68"/>
      <c r="E273" s="68"/>
      <c r="F273" s="487"/>
      <c r="J273" s="1"/>
    </row>
    <row r="274" spans="3:10">
      <c r="C274" s="590"/>
      <c r="D274" s="68"/>
      <c r="E274" s="68"/>
      <c r="F274" s="487"/>
      <c r="J274" s="1"/>
    </row>
    <row r="275" spans="3:10">
      <c r="C275" s="590"/>
      <c r="D275" s="68"/>
      <c r="E275" s="68"/>
      <c r="F275" s="487"/>
      <c r="J275" s="1"/>
    </row>
    <row r="276" spans="3:10">
      <c r="C276" s="590"/>
      <c r="D276" s="68"/>
      <c r="E276" s="68"/>
      <c r="F276" s="487"/>
      <c r="J276" s="1"/>
    </row>
    <row r="277" spans="3:10" ht="27" customHeight="1">
      <c r="C277" s="590"/>
      <c r="D277" s="68"/>
      <c r="E277" s="68"/>
      <c r="F277" s="487"/>
      <c r="J277" s="1"/>
    </row>
    <row r="278" spans="3:10">
      <c r="C278" s="590"/>
      <c r="D278" s="68"/>
      <c r="E278" s="68"/>
      <c r="F278" s="487"/>
      <c r="J278" s="1"/>
    </row>
    <row r="279" spans="3:10">
      <c r="C279" s="590"/>
      <c r="D279" s="68"/>
      <c r="E279" s="68"/>
      <c r="F279" s="487"/>
      <c r="J279" s="1"/>
    </row>
    <row r="280" spans="3:10">
      <c r="C280" s="590"/>
      <c r="D280" s="68"/>
      <c r="E280" s="68"/>
      <c r="F280" s="487"/>
      <c r="J280" s="1"/>
    </row>
    <row r="281" spans="3:10">
      <c r="C281" s="590"/>
      <c r="D281" s="68"/>
      <c r="E281" s="68"/>
      <c r="F281" s="487"/>
      <c r="J281" s="1"/>
    </row>
    <row r="282" spans="3:10">
      <c r="C282" s="590"/>
      <c r="D282" s="68"/>
      <c r="E282" s="68"/>
      <c r="F282" s="487"/>
      <c r="J282" s="1"/>
    </row>
    <row r="283" spans="3:10">
      <c r="C283" s="590"/>
      <c r="D283" s="68"/>
      <c r="E283" s="68"/>
      <c r="F283" s="487"/>
      <c r="J283" s="1"/>
    </row>
    <row r="284" spans="3:10">
      <c r="C284" s="590"/>
      <c r="D284" s="68"/>
      <c r="E284" s="68"/>
      <c r="F284" s="487"/>
      <c r="J284" s="1"/>
    </row>
    <row r="285" spans="3:10">
      <c r="C285" s="590"/>
      <c r="D285" s="68"/>
      <c r="E285" s="68"/>
      <c r="F285" s="487"/>
      <c r="J285" s="1"/>
    </row>
    <row r="286" spans="3:10">
      <c r="C286" s="590"/>
      <c r="D286" s="68"/>
      <c r="E286" s="68"/>
      <c r="F286" s="487"/>
      <c r="J286" s="1"/>
    </row>
    <row r="287" spans="3:10">
      <c r="C287" s="590"/>
      <c r="D287" s="68"/>
      <c r="E287" s="68"/>
      <c r="F287" s="487"/>
      <c r="J287" s="1"/>
    </row>
    <row r="288" spans="3:10">
      <c r="C288" s="590"/>
      <c r="D288" s="68"/>
      <c r="E288" s="68"/>
      <c r="F288" s="487"/>
      <c r="J288" s="1"/>
    </row>
    <row r="289" spans="3:10">
      <c r="C289" s="590"/>
      <c r="D289" s="68"/>
      <c r="E289" s="68"/>
      <c r="F289" s="487"/>
      <c r="J289" s="1"/>
    </row>
    <row r="290" spans="3:10">
      <c r="C290" s="590"/>
      <c r="D290" s="68"/>
      <c r="E290" s="68"/>
      <c r="F290" s="487"/>
      <c r="J290" s="1"/>
    </row>
    <row r="291" spans="3:10">
      <c r="C291" s="590"/>
      <c r="D291" s="68"/>
      <c r="E291" s="68"/>
      <c r="F291" s="487"/>
      <c r="J291" s="1"/>
    </row>
    <row r="292" spans="3:10">
      <c r="C292" s="590"/>
      <c r="D292" s="68"/>
      <c r="E292" s="68"/>
      <c r="F292" s="487"/>
      <c r="J292" s="1"/>
    </row>
    <row r="293" spans="3:10">
      <c r="C293" s="590"/>
      <c r="D293" s="68"/>
      <c r="E293" s="68"/>
      <c r="F293" s="487"/>
      <c r="J293" s="1"/>
    </row>
    <row r="294" spans="3:10">
      <c r="C294" s="590"/>
      <c r="D294" s="68"/>
      <c r="E294" s="68"/>
      <c r="F294" s="487"/>
      <c r="J294" s="1"/>
    </row>
    <row r="295" spans="3:10">
      <c r="C295" s="590"/>
      <c r="D295" s="68"/>
      <c r="E295" s="68"/>
      <c r="F295" s="487"/>
      <c r="J295" s="1"/>
    </row>
    <row r="296" spans="3:10">
      <c r="C296" s="590"/>
      <c r="D296" s="68"/>
      <c r="E296" s="68"/>
      <c r="F296" s="487"/>
      <c r="J296" s="1"/>
    </row>
    <row r="297" spans="3:10">
      <c r="C297" s="590"/>
      <c r="D297" s="68"/>
      <c r="E297" s="68"/>
      <c r="F297" s="487"/>
      <c r="J297" s="1"/>
    </row>
    <row r="298" spans="3:10">
      <c r="C298" s="590"/>
      <c r="D298" s="68"/>
      <c r="E298" s="68"/>
      <c r="F298" s="487"/>
      <c r="J298" s="1"/>
    </row>
    <row r="299" spans="3:10">
      <c r="C299" s="590"/>
      <c r="D299" s="68"/>
      <c r="E299" s="68"/>
      <c r="F299" s="487"/>
      <c r="J299" s="1"/>
    </row>
    <row r="300" spans="3:10">
      <c r="C300" s="590"/>
      <c r="D300" s="68"/>
      <c r="E300" s="68"/>
      <c r="F300" s="487"/>
      <c r="J300" s="1"/>
    </row>
    <row r="301" spans="3:10">
      <c r="C301" s="590"/>
      <c r="D301" s="68"/>
      <c r="E301" s="68"/>
      <c r="F301" s="487"/>
      <c r="J301" s="1"/>
    </row>
    <row r="302" spans="3:10">
      <c r="C302" s="590"/>
      <c r="D302" s="68"/>
      <c r="E302" s="68"/>
      <c r="F302" s="487"/>
      <c r="J302" s="1"/>
    </row>
    <row r="303" spans="3:10">
      <c r="C303" s="590"/>
      <c r="D303" s="68"/>
      <c r="E303" s="68"/>
      <c r="F303" s="487"/>
      <c r="J303" s="1"/>
    </row>
    <row r="304" spans="3:10">
      <c r="C304" s="590"/>
      <c r="D304" s="68"/>
      <c r="E304" s="68"/>
      <c r="F304" s="487"/>
      <c r="J304" s="1"/>
    </row>
    <row r="305" spans="3:10">
      <c r="C305" s="590"/>
      <c r="D305" s="68"/>
      <c r="E305" s="68"/>
      <c r="F305" s="487"/>
      <c r="J305" s="1"/>
    </row>
    <row r="306" spans="3:10">
      <c r="C306" s="590"/>
      <c r="D306" s="68"/>
      <c r="E306" s="68"/>
      <c r="F306" s="487"/>
      <c r="J306" s="1"/>
    </row>
    <row r="307" spans="3:10">
      <c r="C307" s="590"/>
      <c r="D307" s="68"/>
      <c r="E307" s="68"/>
      <c r="F307" s="487"/>
      <c r="J307" s="1"/>
    </row>
    <row r="308" spans="3:10">
      <c r="C308" s="590"/>
      <c r="D308" s="68"/>
      <c r="E308" s="68"/>
      <c r="F308" s="487"/>
      <c r="J308" s="1"/>
    </row>
    <row r="309" spans="3:10">
      <c r="C309" s="590"/>
      <c r="D309" s="68"/>
      <c r="E309" s="68"/>
      <c r="F309" s="487"/>
      <c r="J309" s="1"/>
    </row>
    <row r="310" spans="3:10">
      <c r="C310" s="590"/>
      <c r="D310" s="68"/>
      <c r="E310" s="68"/>
      <c r="F310" s="487"/>
      <c r="J310" s="1"/>
    </row>
    <row r="311" spans="3:10">
      <c r="C311" s="590"/>
      <c r="D311" s="68"/>
      <c r="E311" s="68"/>
      <c r="F311" s="487"/>
      <c r="J311" s="1"/>
    </row>
    <row r="312" spans="3:10">
      <c r="C312" s="590"/>
      <c r="D312" s="68"/>
      <c r="E312" s="68"/>
      <c r="F312" s="487"/>
      <c r="J312" s="1"/>
    </row>
    <row r="313" spans="3:10">
      <c r="C313" s="590"/>
      <c r="D313" s="68"/>
      <c r="E313" s="68"/>
      <c r="F313" s="487"/>
      <c r="J313" s="1"/>
    </row>
    <row r="314" spans="3:10">
      <c r="C314" s="590"/>
      <c r="D314" s="68"/>
      <c r="E314" s="68"/>
      <c r="F314" s="487"/>
      <c r="J314" s="1"/>
    </row>
    <row r="315" spans="3:10">
      <c r="C315" s="590"/>
      <c r="D315" s="68"/>
      <c r="E315" s="68"/>
      <c r="F315" s="487"/>
      <c r="J315" s="1"/>
    </row>
    <row r="316" spans="3:10">
      <c r="C316" s="590"/>
      <c r="D316" s="68"/>
      <c r="E316" s="68"/>
      <c r="F316" s="487"/>
      <c r="J316" s="1"/>
    </row>
    <row r="317" spans="3:10" ht="78" customHeight="1">
      <c r="C317" s="590"/>
      <c r="D317" s="68"/>
      <c r="E317" s="68"/>
      <c r="F317" s="487"/>
      <c r="J317" s="1"/>
    </row>
    <row r="318" spans="3:10">
      <c r="C318" s="590"/>
      <c r="D318" s="68"/>
      <c r="E318" s="68"/>
      <c r="F318" s="487"/>
      <c r="J318" s="1"/>
    </row>
    <row r="319" spans="3:10">
      <c r="C319" s="590"/>
      <c r="D319" s="68"/>
      <c r="E319" s="68"/>
      <c r="F319" s="487"/>
      <c r="J319" s="1"/>
    </row>
    <row r="320" spans="3:10">
      <c r="C320" s="590"/>
      <c r="D320" s="68"/>
      <c r="E320" s="68"/>
      <c r="F320" s="487"/>
      <c r="J320" s="1"/>
    </row>
    <row r="321" spans="3:10">
      <c r="C321" s="590"/>
      <c r="D321" s="68"/>
      <c r="E321" s="68"/>
      <c r="F321" s="487"/>
      <c r="J321" s="1"/>
    </row>
    <row r="322" spans="3:10">
      <c r="C322" s="590"/>
      <c r="D322" s="68"/>
      <c r="E322" s="68"/>
      <c r="F322" s="487"/>
      <c r="J322" s="1"/>
    </row>
    <row r="323" spans="3:10">
      <c r="C323" s="590"/>
      <c r="D323" s="68"/>
      <c r="E323" s="68"/>
      <c r="F323" s="487"/>
      <c r="J323" s="1"/>
    </row>
    <row r="324" spans="3:10">
      <c r="C324" s="590"/>
      <c r="D324" s="68"/>
      <c r="E324" s="68"/>
      <c r="F324" s="487"/>
      <c r="J324" s="1"/>
    </row>
    <row r="325" spans="3:10">
      <c r="C325" s="590"/>
      <c r="D325" s="68"/>
      <c r="E325" s="68"/>
      <c r="F325" s="487"/>
      <c r="J325" s="1"/>
    </row>
    <row r="326" spans="3:10">
      <c r="C326" s="590"/>
      <c r="D326" s="68"/>
      <c r="E326" s="68"/>
      <c r="F326" s="487"/>
      <c r="J326" s="1"/>
    </row>
    <row r="327" spans="3:10">
      <c r="C327" s="590"/>
      <c r="D327" s="68"/>
      <c r="E327" s="68"/>
      <c r="F327" s="487"/>
      <c r="J327" s="1"/>
    </row>
    <row r="328" spans="3:10">
      <c r="C328" s="590"/>
      <c r="D328" s="68"/>
      <c r="E328" s="68"/>
      <c r="F328" s="487"/>
      <c r="J328" s="1"/>
    </row>
    <row r="329" spans="3:10">
      <c r="C329" s="590"/>
      <c r="D329" s="68"/>
      <c r="E329" s="68"/>
      <c r="F329" s="487"/>
      <c r="J329" s="1"/>
    </row>
    <row r="330" spans="3:10">
      <c r="C330" s="590"/>
      <c r="D330" s="68"/>
      <c r="E330" s="68"/>
      <c r="F330" s="487"/>
      <c r="J330" s="1"/>
    </row>
    <row r="331" spans="3:10">
      <c r="C331" s="590"/>
      <c r="D331" s="68"/>
      <c r="E331" s="68"/>
      <c r="F331" s="487"/>
      <c r="J331" s="1"/>
    </row>
    <row r="332" spans="3:10">
      <c r="C332" s="590"/>
      <c r="D332" s="68"/>
      <c r="E332" s="68"/>
      <c r="F332" s="487"/>
      <c r="J332" s="1"/>
    </row>
    <row r="333" spans="3:10">
      <c r="C333" s="590"/>
      <c r="D333" s="68"/>
      <c r="E333" s="68"/>
      <c r="F333" s="487"/>
      <c r="J333" s="1"/>
    </row>
    <row r="334" spans="3:10">
      <c r="C334" s="590"/>
      <c r="D334" s="68"/>
      <c r="E334" s="68"/>
      <c r="F334" s="487"/>
      <c r="J334" s="1"/>
    </row>
    <row r="335" spans="3:10">
      <c r="C335" s="590"/>
      <c r="D335" s="68"/>
      <c r="E335" s="68"/>
      <c r="F335" s="487"/>
      <c r="J335" s="1"/>
    </row>
    <row r="336" spans="3:10">
      <c r="C336" s="590"/>
      <c r="D336" s="68"/>
      <c r="E336" s="68"/>
      <c r="F336" s="487"/>
      <c r="J336" s="1"/>
    </row>
    <row r="337" spans="3:10">
      <c r="C337" s="590"/>
      <c r="D337" s="68"/>
      <c r="E337" s="68"/>
      <c r="F337" s="487"/>
      <c r="J337" s="1"/>
    </row>
    <row r="338" spans="3:10">
      <c r="C338" s="590"/>
      <c r="D338" s="68"/>
      <c r="E338" s="68"/>
      <c r="F338" s="487"/>
      <c r="J338" s="1"/>
    </row>
    <row r="339" spans="3:10">
      <c r="C339" s="590"/>
      <c r="D339" s="68"/>
      <c r="E339" s="68"/>
      <c r="F339" s="487"/>
      <c r="J339" s="1"/>
    </row>
    <row r="340" spans="3:10">
      <c r="C340" s="590"/>
      <c r="D340" s="68"/>
      <c r="E340" s="68"/>
      <c r="F340" s="487"/>
      <c r="J340" s="1"/>
    </row>
    <row r="341" spans="3:10">
      <c r="C341" s="590"/>
      <c r="D341" s="68"/>
      <c r="E341" s="68"/>
      <c r="F341" s="487"/>
      <c r="J341" s="1"/>
    </row>
    <row r="342" spans="3:10">
      <c r="C342" s="590"/>
      <c r="D342" s="68"/>
      <c r="E342" s="68"/>
      <c r="F342" s="487"/>
    </row>
    <row r="343" spans="3:10">
      <c r="C343" s="590"/>
      <c r="D343" s="68"/>
      <c r="E343" s="68"/>
      <c r="F343" s="487"/>
    </row>
    <row r="344" spans="3:10">
      <c r="C344" s="590"/>
      <c r="D344" s="68"/>
      <c r="E344" s="68"/>
      <c r="F344" s="487"/>
    </row>
    <row r="345" spans="3:10">
      <c r="C345" s="590"/>
      <c r="D345" s="68"/>
      <c r="E345" s="68"/>
      <c r="F345" s="487"/>
    </row>
    <row r="346" spans="3:10">
      <c r="C346" s="590"/>
      <c r="D346" s="68"/>
      <c r="E346" s="68"/>
      <c r="F346" s="487"/>
    </row>
    <row r="347" spans="3:10">
      <c r="C347" s="590"/>
      <c r="D347" s="68"/>
      <c r="E347" s="68"/>
      <c r="F347" s="487"/>
    </row>
    <row r="348" spans="3:10">
      <c r="C348" s="590"/>
      <c r="D348" s="68"/>
      <c r="E348" s="68"/>
      <c r="F348" s="487"/>
    </row>
    <row r="349" spans="3:10">
      <c r="C349" s="590"/>
      <c r="D349" s="68"/>
      <c r="E349" s="68"/>
      <c r="F349" s="487"/>
    </row>
    <row r="350" spans="3:10">
      <c r="C350" s="590"/>
      <c r="D350" s="68"/>
      <c r="E350" s="68"/>
      <c r="F350" s="487"/>
    </row>
    <row r="351" spans="3:10">
      <c r="C351" s="590"/>
      <c r="D351" s="68"/>
      <c r="E351" s="68"/>
      <c r="F351" s="487"/>
    </row>
    <row r="352" spans="3:10">
      <c r="C352" s="590"/>
      <c r="D352" s="68"/>
      <c r="E352" s="68"/>
      <c r="F352" s="487"/>
    </row>
    <row r="353" spans="3:7">
      <c r="C353" s="590"/>
      <c r="D353" s="68"/>
      <c r="E353" s="68"/>
      <c r="F353" s="487"/>
    </row>
    <row r="354" spans="3:7">
      <c r="C354" s="590"/>
      <c r="D354" s="68"/>
      <c r="E354" s="68"/>
      <c r="F354" s="487"/>
    </row>
    <row r="355" spans="3:7">
      <c r="C355" s="590"/>
      <c r="D355" s="68"/>
      <c r="E355" s="68"/>
      <c r="F355" s="487"/>
    </row>
    <row r="356" spans="3:7">
      <c r="C356" s="590"/>
      <c r="D356" s="68"/>
      <c r="E356" s="68"/>
      <c r="F356" s="487"/>
    </row>
    <row r="357" spans="3:7">
      <c r="C357" s="590"/>
      <c r="D357" s="68"/>
      <c r="E357" s="68"/>
      <c r="F357" s="487"/>
    </row>
    <row r="358" spans="3:7">
      <c r="C358" s="590"/>
      <c r="D358" s="68"/>
      <c r="E358" s="68"/>
      <c r="F358" s="487"/>
    </row>
    <row r="359" spans="3:7">
      <c r="C359" s="590"/>
      <c r="D359" s="68"/>
      <c r="E359" s="68"/>
      <c r="F359" s="487"/>
    </row>
    <row r="360" spans="3:7">
      <c r="D360" s="68"/>
      <c r="E360" s="414"/>
      <c r="F360" s="383"/>
      <c r="G360" s="383"/>
    </row>
  </sheetData>
  <sheetProtection password="EBEA" sheet="1" objects="1" scenarios="1" selectLockedCells="1"/>
  <pageMargins left="0.94488188976377963" right="0.23622047244094491" top="0.39370078740157483" bottom="0.39370078740157483" header="0.51181102362204722" footer="0.51181102362204722"/>
  <pageSetup paperSize="9" scale="75" firstPageNumber="12"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43"/>
  <sheetViews>
    <sheetView workbookViewId="0"/>
  </sheetViews>
  <sheetFormatPr defaultColWidth="7.85546875" defaultRowHeight="12.75"/>
  <cols>
    <col min="1" max="1" width="7.85546875" style="1" customWidth="1"/>
    <col min="2" max="2" width="9" style="1" customWidth="1"/>
    <col min="3" max="3" width="8.5703125" style="1" customWidth="1"/>
    <col min="4" max="8" width="7.85546875" style="1" customWidth="1"/>
    <col min="9" max="9" width="15.85546875" style="1" customWidth="1"/>
    <col min="10" max="10" width="7.5703125" style="1" customWidth="1"/>
    <col min="11" max="16384" width="7.85546875" style="1"/>
  </cols>
  <sheetData>
    <row r="1" spans="1:9">
      <c r="A1" s="2"/>
      <c r="B1" s="2"/>
      <c r="C1" s="2"/>
      <c r="D1" s="2"/>
      <c r="E1" s="2"/>
      <c r="F1" s="2"/>
      <c r="G1" s="2"/>
      <c r="H1" s="2"/>
      <c r="I1" s="2"/>
    </row>
    <row r="2" spans="1:9">
      <c r="A2" s="2"/>
      <c r="B2" s="2"/>
      <c r="C2" s="2"/>
      <c r="D2" s="2"/>
      <c r="E2" s="2"/>
      <c r="F2" s="2"/>
      <c r="G2" s="2"/>
      <c r="H2" s="2"/>
      <c r="I2" s="2"/>
    </row>
    <row r="3" spans="1:9" ht="18">
      <c r="A3" s="3"/>
      <c r="B3" s="2"/>
      <c r="C3" s="3"/>
      <c r="D3" s="2"/>
      <c r="E3" s="2"/>
      <c r="F3" s="2"/>
      <c r="G3" s="2"/>
      <c r="H3" s="2"/>
      <c r="I3" s="2"/>
    </row>
    <row r="4" spans="1:9">
      <c r="A4" s="2"/>
      <c r="B4" s="2"/>
      <c r="C4" s="2"/>
      <c r="D4" s="2"/>
      <c r="E4" s="2"/>
      <c r="F4" s="2"/>
      <c r="G4" s="2"/>
      <c r="H4" s="2"/>
      <c r="I4" s="2"/>
    </row>
    <row r="5" spans="1:9">
      <c r="A5" s="2"/>
      <c r="B5" s="2"/>
      <c r="C5" s="2"/>
      <c r="D5" s="2"/>
      <c r="E5" s="4"/>
      <c r="F5" s="2"/>
      <c r="G5" s="2"/>
      <c r="H5" s="2"/>
      <c r="I5" s="2"/>
    </row>
    <row r="6" spans="1:9">
      <c r="A6" s="2"/>
      <c r="B6" s="2"/>
      <c r="C6" s="2"/>
      <c r="D6" s="2"/>
      <c r="E6" s="4"/>
      <c r="F6" s="2"/>
      <c r="G6" s="2"/>
      <c r="H6" s="2"/>
      <c r="I6" s="2"/>
    </row>
    <row r="7" spans="1:9">
      <c r="A7" s="2"/>
      <c r="B7" s="2"/>
      <c r="C7" s="2"/>
      <c r="D7" s="2"/>
      <c r="E7" s="4"/>
      <c r="F7" s="2"/>
      <c r="G7" s="2"/>
      <c r="H7" s="2"/>
      <c r="I7" s="2"/>
    </row>
    <row r="8" spans="1:9">
      <c r="A8" s="2"/>
      <c r="B8" s="2"/>
      <c r="C8" s="2"/>
      <c r="D8" s="2"/>
      <c r="E8" s="4"/>
      <c r="F8" s="2"/>
      <c r="G8" s="2"/>
      <c r="H8" s="2"/>
      <c r="I8" s="2"/>
    </row>
    <row r="9" spans="1:9">
      <c r="A9" s="2"/>
      <c r="B9" s="2"/>
      <c r="C9" s="2"/>
      <c r="D9" s="2"/>
      <c r="E9" s="4"/>
      <c r="F9" s="2"/>
      <c r="G9" s="2"/>
      <c r="H9" s="2"/>
      <c r="I9" s="2"/>
    </row>
    <row r="10" spans="1:9">
      <c r="A10" s="2"/>
      <c r="B10" s="2"/>
      <c r="C10" s="2"/>
      <c r="D10" s="2"/>
      <c r="E10" s="4"/>
      <c r="F10" s="2"/>
      <c r="G10" s="2"/>
      <c r="H10" s="2"/>
      <c r="I10" s="2"/>
    </row>
    <row r="11" spans="1:9">
      <c r="A11" s="2"/>
      <c r="B11" s="2"/>
      <c r="C11" s="2"/>
      <c r="D11" s="2"/>
      <c r="E11" s="4"/>
      <c r="F11" s="2"/>
      <c r="G11" s="2"/>
      <c r="H11" s="2"/>
      <c r="I11" s="2"/>
    </row>
    <row r="12" spans="1:9" ht="18">
      <c r="A12" s="2"/>
      <c r="B12" s="2"/>
      <c r="C12" s="6"/>
      <c r="D12" s="2"/>
      <c r="E12" s="4"/>
      <c r="F12" s="2"/>
      <c r="G12" s="2"/>
      <c r="H12" s="2"/>
      <c r="I12" s="2"/>
    </row>
    <row r="13" spans="1:9">
      <c r="A13" s="2"/>
      <c r="B13" s="2"/>
      <c r="C13" s="2"/>
      <c r="D13" s="2"/>
      <c r="E13" s="4"/>
      <c r="F13" s="2"/>
      <c r="G13" s="2"/>
      <c r="H13" s="2"/>
      <c r="I13" s="2"/>
    </row>
    <row r="14" spans="1:9">
      <c r="A14" s="2"/>
      <c r="B14" s="2"/>
      <c r="C14" s="2"/>
      <c r="D14" s="2"/>
      <c r="E14" s="4"/>
      <c r="F14" s="2"/>
      <c r="G14" s="2"/>
      <c r="H14" s="2"/>
      <c r="I14" s="2"/>
    </row>
    <row r="15" spans="1:9" ht="56.25" customHeight="1">
      <c r="A15" s="1017" t="s">
        <v>2112</v>
      </c>
      <c r="B15" s="1017"/>
      <c r="C15" s="1017"/>
      <c r="D15" s="1017"/>
      <c r="E15" s="1017"/>
      <c r="F15" s="1017"/>
      <c r="G15" s="1017"/>
      <c r="H15" s="1017"/>
      <c r="I15" s="1017"/>
    </row>
    <row r="16" spans="1:9" ht="14.25" customHeight="1">
      <c r="A16" s="2"/>
      <c r="B16" s="2"/>
      <c r="C16" s="2"/>
      <c r="D16" s="2"/>
      <c r="E16" s="2"/>
      <c r="F16" s="2"/>
      <c r="G16" s="2"/>
      <c r="H16" s="2"/>
      <c r="I16" s="2"/>
    </row>
    <row r="17" spans="1:22" ht="52.5" customHeight="1">
      <c r="A17" s="1018" t="s">
        <v>158</v>
      </c>
      <c r="B17" s="1018"/>
      <c r="C17" s="1018"/>
      <c r="D17" s="1018"/>
      <c r="E17" s="1018"/>
      <c r="F17" s="1018"/>
      <c r="G17" s="1018"/>
      <c r="H17" s="1018"/>
      <c r="I17" s="1018"/>
    </row>
    <row r="18" spans="1:22">
      <c r="A18" s="2"/>
      <c r="B18" s="2"/>
      <c r="C18" s="2"/>
      <c r="D18" s="2"/>
      <c r="E18" s="2"/>
      <c r="F18" s="2"/>
      <c r="G18" s="2"/>
      <c r="H18" s="2"/>
      <c r="I18" s="2"/>
    </row>
    <row r="19" spans="1:22" ht="9.75" customHeight="1">
      <c r="A19" s="2"/>
      <c r="B19" s="2"/>
      <c r="C19" s="2"/>
      <c r="D19" s="8"/>
      <c r="E19" s="2"/>
      <c r="F19" s="2"/>
      <c r="G19" s="2"/>
      <c r="H19" s="2"/>
      <c r="I19" s="2"/>
    </row>
    <row r="20" spans="1:22" ht="23.25">
      <c r="A20" s="2"/>
      <c r="B20" s="2"/>
      <c r="C20" s="2"/>
      <c r="D20" s="2"/>
      <c r="E20" s="7"/>
      <c r="F20" s="2"/>
      <c r="G20" s="2"/>
      <c r="H20" s="2"/>
      <c r="I20" s="2"/>
    </row>
    <row r="21" spans="1:22">
      <c r="A21" s="2"/>
      <c r="B21" s="2"/>
      <c r="C21" s="2"/>
      <c r="D21" s="2"/>
      <c r="E21" s="2"/>
      <c r="F21" s="2"/>
      <c r="G21" s="2"/>
      <c r="H21" s="2"/>
      <c r="I21" s="2"/>
    </row>
    <row r="22" spans="1:22" ht="23.25">
      <c r="A22" s="2"/>
      <c r="B22" s="2"/>
      <c r="C22" s="2"/>
      <c r="D22" s="2"/>
      <c r="E22" s="7"/>
      <c r="F22" s="19"/>
      <c r="G22" s="2"/>
      <c r="H22" s="2"/>
      <c r="I22" s="2"/>
    </row>
    <row r="23" spans="1:22">
      <c r="A23" s="2"/>
      <c r="B23" s="2"/>
      <c r="C23" s="2"/>
      <c r="D23" s="2"/>
      <c r="E23" s="2"/>
      <c r="F23" s="2"/>
      <c r="G23" s="2"/>
      <c r="H23" s="2"/>
      <c r="I23" s="2"/>
    </row>
    <row r="24" spans="1:22" ht="23.25">
      <c r="A24" s="2"/>
      <c r="B24" s="2"/>
      <c r="C24" s="2"/>
      <c r="D24" s="2"/>
      <c r="E24" s="7"/>
      <c r="F24" s="2"/>
      <c r="G24" s="2"/>
      <c r="H24" s="2"/>
      <c r="I24" s="2"/>
    </row>
    <row r="25" spans="1:22">
      <c r="A25" s="2"/>
      <c r="B25" s="2"/>
      <c r="C25" s="2"/>
      <c r="D25" s="2"/>
      <c r="E25" s="2"/>
      <c r="F25" s="2"/>
      <c r="G25" s="2"/>
      <c r="H25" s="2"/>
      <c r="I25" s="2"/>
    </row>
    <row r="26" spans="1:22">
      <c r="A26" s="2"/>
      <c r="B26" s="2"/>
      <c r="C26" s="2"/>
      <c r="D26" s="2"/>
      <c r="E26" s="2"/>
      <c r="F26" s="2"/>
      <c r="G26" s="2"/>
      <c r="H26" s="2"/>
      <c r="I26" s="2"/>
    </row>
    <row r="27" spans="1:22">
      <c r="A27" s="2"/>
      <c r="B27" s="2"/>
      <c r="C27" s="2"/>
      <c r="D27" s="2"/>
      <c r="E27" s="2"/>
      <c r="F27" s="2"/>
      <c r="G27" s="2"/>
      <c r="H27" s="2"/>
      <c r="I27" s="2"/>
      <c r="V27" s="851"/>
    </row>
    <row r="28" spans="1:22">
      <c r="A28" s="2"/>
      <c r="B28" s="2"/>
      <c r="C28" s="2"/>
      <c r="D28" s="2"/>
      <c r="E28" s="2"/>
      <c r="F28" s="2"/>
      <c r="G28" s="2"/>
      <c r="H28" s="2"/>
      <c r="I28" s="2"/>
    </row>
    <row r="29" spans="1:22">
      <c r="A29" s="2"/>
      <c r="B29" s="2"/>
      <c r="C29" s="2"/>
      <c r="D29" s="2"/>
      <c r="E29" s="2"/>
      <c r="F29" s="2"/>
      <c r="G29" s="2"/>
      <c r="H29" s="2"/>
      <c r="I29" s="2"/>
    </row>
    <row r="30" spans="1:22">
      <c r="A30" s="2"/>
      <c r="B30" s="2"/>
      <c r="C30" s="2"/>
      <c r="D30" s="2"/>
      <c r="E30" s="2"/>
      <c r="F30" s="2"/>
      <c r="G30" s="2"/>
      <c r="H30" s="2"/>
      <c r="I30" s="2"/>
    </row>
    <row r="31" spans="1:22" ht="15.75">
      <c r="A31" s="9"/>
      <c r="B31" s="9"/>
      <c r="C31" s="9"/>
      <c r="D31" s="9"/>
      <c r="F31" s="10"/>
      <c r="G31" s="2"/>
      <c r="H31" s="2"/>
      <c r="I31" s="2"/>
    </row>
    <row r="32" spans="1:22" ht="15.75">
      <c r="F32" s="9"/>
      <c r="H32" s="2"/>
      <c r="I32" s="2"/>
    </row>
    <row r="33" spans="1:9" ht="15.75">
      <c r="A33" s="9"/>
      <c r="B33" s="9"/>
      <c r="C33" s="9"/>
      <c r="D33" s="9"/>
      <c r="E33" s="10"/>
      <c r="F33" s="10"/>
      <c r="H33" s="2"/>
      <c r="I33" s="2"/>
    </row>
    <row r="34" spans="1:9" ht="15.75">
      <c r="F34" s="9"/>
      <c r="H34" s="2"/>
      <c r="I34" s="2"/>
    </row>
    <row r="35" spans="1:9" ht="15.75">
      <c r="A35" s="9"/>
      <c r="B35" s="9"/>
      <c r="C35" s="9"/>
      <c r="D35" s="9"/>
      <c r="E35" s="10"/>
      <c r="F35" s="10"/>
      <c r="H35" s="2"/>
      <c r="I35" s="2"/>
    </row>
    <row r="36" spans="1:9" ht="15.75">
      <c r="B36" s="9"/>
      <c r="C36" s="9"/>
      <c r="D36" s="9"/>
      <c r="E36" s="10"/>
      <c r="F36" s="9"/>
      <c r="H36" s="2"/>
      <c r="I36" s="2"/>
    </row>
    <row r="37" spans="1:9" ht="15.75">
      <c r="A37" s="9"/>
      <c r="B37" s="9"/>
      <c r="C37" s="9"/>
      <c r="D37" s="9"/>
      <c r="E37" s="10"/>
      <c r="F37" s="9"/>
      <c r="H37" s="2"/>
      <c r="I37" s="2"/>
    </row>
    <row r="38" spans="1:9" ht="15.75">
      <c r="A38" s="9"/>
      <c r="B38" s="9"/>
      <c r="C38" s="9"/>
      <c r="D38" s="9"/>
      <c r="F38" s="9"/>
      <c r="H38" s="2"/>
      <c r="I38" s="2"/>
    </row>
    <row r="39" spans="1:9" ht="15.75">
      <c r="A39" s="9"/>
      <c r="B39" s="9"/>
      <c r="C39" s="9"/>
      <c r="D39" s="9"/>
      <c r="E39" s="9"/>
      <c r="F39" s="9"/>
      <c r="G39" s="11"/>
      <c r="H39" s="2"/>
      <c r="I39" s="2"/>
    </row>
    <row r="40" spans="1:9" ht="15.75">
      <c r="A40" s="9"/>
      <c r="B40" s="9"/>
      <c r="C40" s="9"/>
      <c r="D40" s="9"/>
      <c r="E40" s="9"/>
      <c r="F40" s="9"/>
      <c r="G40" s="11"/>
      <c r="H40" s="2"/>
      <c r="I40" s="2"/>
    </row>
    <row r="41" spans="1:9" ht="15.75">
      <c r="A41" s="9"/>
      <c r="B41" s="9"/>
      <c r="C41" s="9"/>
      <c r="D41" s="9"/>
      <c r="E41" s="9"/>
      <c r="F41" s="9"/>
      <c r="G41" s="11"/>
      <c r="H41" s="2"/>
      <c r="I41" s="2"/>
    </row>
    <row r="42" spans="1:9">
      <c r="A42" s="2"/>
      <c r="B42" s="2"/>
      <c r="C42" s="2"/>
      <c r="D42" s="2"/>
      <c r="E42" s="2"/>
      <c r="F42" s="2"/>
      <c r="G42" s="2"/>
      <c r="H42" s="2"/>
      <c r="I42" s="2"/>
    </row>
    <row r="43" spans="1:9" ht="15">
      <c r="A43" s="2"/>
      <c r="B43" s="2"/>
      <c r="C43" s="2"/>
      <c r="D43" s="2"/>
      <c r="E43" s="2"/>
      <c r="F43" s="2"/>
      <c r="G43" s="12"/>
      <c r="H43" s="2"/>
      <c r="I43" s="2"/>
    </row>
  </sheetData>
  <mergeCells count="2">
    <mergeCell ref="A15:I15"/>
    <mergeCell ref="A17:I17"/>
  </mergeCells>
  <phoneticPr fontId="0" type="noConversion"/>
  <pageMargins left="0.98402777777777772" right="0.2361111111111111" top="0.74791666666666667" bottom="0.78749999999999998" header="0.51180555555555551" footer="0.51180555555555551"/>
  <pageSetup paperSize="9" firstPageNumber="0"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154"/>
  <sheetViews>
    <sheetView workbookViewId="0">
      <selection activeCell="F82" sqref="F82"/>
    </sheetView>
  </sheetViews>
  <sheetFormatPr defaultColWidth="9.28515625" defaultRowHeight="12.75"/>
  <cols>
    <col min="1" max="1" width="7" style="487" customWidth="1"/>
    <col min="2" max="2" width="3.28515625" style="487" customWidth="1"/>
    <col min="3" max="3" width="43.85546875" style="29" customWidth="1"/>
    <col min="4" max="4" width="6.42578125" style="412" customWidth="1"/>
    <col min="5" max="5" width="9.140625" style="413" customWidth="1"/>
    <col min="6" max="6" width="12.5703125" style="590" customWidth="1"/>
    <col min="7" max="7" width="12.28515625" style="487" customWidth="1"/>
    <col min="8" max="9" width="9.28515625" style="1" customWidth="1"/>
    <col min="10" max="16384" width="9.28515625" style="1"/>
  </cols>
  <sheetData>
    <row r="1" spans="1:10" ht="14.25" customHeight="1" thickBot="1">
      <c r="A1" s="53"/>
      <c r="D1" s="53"/>
      <c r="E1" s="53"/>
      <c r="F1" s="487"/>
      <c r="H1" s="33"/>
      <c r="I1" s="33"/>
    </row>
    <row r="2" spans="1:10" ht="16.5" customHeight="1">
      <c r="A2" s="1054" t="s">
        <v>656</v>
      </c>
      <c r="B2" s="1055"/>
      <c r="C2" s="1058" t="s">
        <v>680</v>
      </c>
      <c r="D2" s="1060" t="s">
        <v>571</v>
      </c>
      <c r="E2" s="1060"/>
      <c r="F2" s="1061"/>
      <c r="G2" s="1052" t="s">
        <v>660</v>
      </c>
      <c r="H2" s="33"/>
      <c r="I2" s="33"/>
    </row>
    <row r="3" spans="1:10" ht="22.5" customHeight="1" thickBot="1">
      <c r="A3" s="1056"/>
      <c r="B3" s="1057"/>
      <c r="C3" s="1059"/>
      <c r="D3" s="402" t="s">
        <v>657</v>
      </c>
      <c r="E3" s="402" t="s">
        <v>658</v>
      </c>
      <c r="F3" s="488" t="s">
        <v>659</v>
      </c>
      <c r="G3" s="1053"/>
      <c r="H3" s="33"/>
      <c r="I3" s="33"/>
    </row>
    <row r="4" spans="1:10" ht="12.75" customHeight="1">
      <c r="A4" s="55"/>
      <c r="B4" s="54"/>
      <c r="C4" s="54"/>
      <c r="D4" s="53"/>
      <c r="E4" s="403"/>
      <c r="F4" s="489"/>
      <c r="G4" s="383"/>
      <c r="H4" s="33"/>
      <c r="I4" s="33"/>
    </row>
    <row r="5" spans="1:10" ht="36.75" customHeight="1">
      <c r="A5" s="277" t="s">
        <v>579</v>
      </c>
      <c r="B5" s="278"/>
      <c r="C5" s="354" t="s">
        <v>578</v>
      </c>
      <c r="D5" s="404"/>
      <c r="E5" s="405"/>
      <c r="F5" s="490"/>
      <c r="G5" s="491"/>
      <c r="H5" s="33"/>
      <c r="I5" s="33"/>
    </row>
    <row r="6" spans="1:10" s="40" customFormat="1" ht="15" customHeight="1">
      <c r="A6" s="426"/>
      <c r="B6" s="54"/>
      <c r="C6" s="862"/>
      <c r="D6" s="169"/>
      <c r="E6" s="382"/>
      <c r="F6" s="494"/>
      <c r="G6" s="495"/>
      <c r="H6" s="207"/>
      <c r="I6" s="207"/>
    </row>
    <row r="7" spans="1:10" ht="12.75" customHeight="1">
      <c r="A7" s="44"/>
      <c r="B7" s="39"/>
      <c r="D7" s="68"/>
      <c r="E7" s="382"/>
      <c r="F7" s="383"/>
      <c r="G7" s="383"/>
      <c r="H7" s="33"/>
      <c r="I7" s="33"/>
    </row>
    <row r="8" spans="1:10" ht="15" customHeight="1">
      <c r="A8" s="271" t="s">
        <v>2107</v>
      </c>
      <c r="B8" s="272"/>
      <c r="C8" s="270" t="s">
        <v>898</v>
      </c>
      <c r="D8" s="406"/>
      <c r="E8" s="407"/>
      <c r="F8" s="492"/>
      <c r="G8" s="493"/>
      <c r="H8" s="33"/>
      <c r="I8" s="33"/>
    </row>
    <row r="9" spans="1:10" ht="16.5" customHeight="1">
      <c r="A9" s="34"/>
      <c r="B9" s="35"/>
      <c r="C9" s="140"/>
      <c r="D9" s="169"/>
      <c r="E9" s="382"/>
      <c r="F9" s="494"/>
      <c r="G9" s="495"/>
    </row>
    <row r="10" spans="1:10" ht="14.25" customHeight="1">
      <c r="A10" s="441" t="s">
        <v>780</v>
      </c>
      <c r="B10" s="441"/>
      <c r="C10" s="496" t="s">
        <v>899</v>
      </c>
      <c r="D10" s="497"/>
      <c r="E10" s="498"/>
      <c r="F10" s="463"/>
      <c r="G10" s="499"/>
    </row>
    <row r="11" spans="1:10" ht="16.5" customHeight="1">
      <c r="A11" s="441"/>
      <c r="B11" s="441"/>
      <c r="C11" s="496"/>
      <c r="D11" s="497"/>
      <c r="E11" s="498"/>
      <c r="F11" s="463"/>
      <c r="G11" s="499"/>
      <c r="H11" s="256"/>
      <c r="J11" s="30"/>
    </row>
    <row r="12" spans="1:10">
      <c r="A12" s="441" t="s">
        <v>900</v>
      </c>
      <c r="B12" s="441"/>
      <c r="C12" s="485" t="s">
        <v>901</v>
      </c>
      <c r="D12" s="497"/>
      <c r="E12" s="498"/>
      <c r="F12" s="463"/>
      <c r="G12" s="499"/>
      <c r="H12" s="254"/>
      <c r="J12" s="30"/>
    </row>
    <row r="13" spans="1:10" ht="129" customHeight="1">
      <c r="A13" s="451"/>
      <c r="B13" s="451" t="s">
        <v>251</v>
      </c>
      <c r="C13" s="442" t="s">
        <v>902</v>
      </c>
      <c r="D13" s="497"/>
      <c r="E13" s="498"/>
      <c r="F13" s="463"/>
      <c r="G13" s="497"/>
      <c r="H13" s="254"/>
      <c r="J13" s="30"/>
    </row>
    <row r="14" spans="1:10" ht="17.25" customHeight="1">
      <c r="A14" s="451"/>
      <c r="B14" s="451"/>
      <c r="C14" s="443" t="s">
        <v>903</v>
      </c>
      <c r="D14" s="497"/>
      <c r="E14" s="498"/>
      <c r="F14" s="463"/>
      <c r="G14" s="497"/>
      <c r="J14" s="30"/>
    </row>
    <row r="15" spans="1:10" ht="12.75" customHeight="1">
      <c r="A15" s="425"/>
      <c r="B15" s="425" t="s">
        <v>251</v>
      </c>
      <c r="C15" s="442" t="s">
        <v>904</v>
      </c>
      <c r="D15" s="463" t="s">
        <v>260</v>
      </c>
      <c r="E15" s="500">
        <v>1</v>
      </c>
      <c r="F15" s="463"/>
      <c r="G15" s="497"/>
      <c r="H15" s="46"/>
      <c r="I15" s="20"/>
    </row>
    <row r="16" spans="1:10" ht="13.5" customHeight="1">
      <c r="A16" s="425"/>
      <c r="B16" s="425" t="s">
        <v>251</v>
      </c>
      <c r="C16" s="442" t="s">
        <v>905</v>
      </c>
      <c r="D16" s="463" t="s">
        <v>260</v>
      </c>
      <c r="E16" s="500">
        <v>1</v>
      </c>
      <c r="F16" s="463"/>
      <c r="G16" s="497"/>
      <c r="H16" s="46"/>
      <c r="I16" s="20"/>
    </row>
    <row r="17" spans="1:9" ht="13.5" customHeight="1">
      <c r="A17" s="425"/>
      <c r="B17" s="425" t="s">
        <v>251</v>
      </c>
      <c r="C17" s="442" t="s">
        <v>906</v>
      </c>
      <c r="D17" s="463" t="s">
        <v>260</v>
      </c>
      <c r="E17" s="500">
        <v>1</v>
      </c>
      <c r="F17" s="463"/>
      <c r="G17" s="497"/>
      <c r="H17" s="46"/>
      <c r="I17" s="20"/>
    </row>
    <row r="18" spans="1:9" ht="12.75" customHeight="1">
      <c r="A18" s="425"/>
      <c r="B18" s="425" t="s">
        <v>251</v>
      </c>
      <c r="C18" s="442" t="s">
        <v>907</v>
      </c>
      <c r="D18" s="463" t="s">
        <v>689</v>
      </c>
      <c r="E18" s="500">
        <v>1</v>
      </c>
      <c r="F18" s="463"/>
      <c r="G18" s="497"/>
      <c r="H18" s="46"/>
      <c r="I18" s="20"/>
    </row>
    <row r="19" spans="1:9" ht="12.75" customHeight="1">
      <c r="A19" s="425"/>
      <c r="B19" s="425" t="s">
        <v>251</v>
      </c>
      <c r="C19" s="442" t="s">
        <v>908</v>
      </c>
      <c r="D19" s="463" t="s">
        <v>260</v>
      </c>
      <c r="E19" s="500">
        <v>1</v>
      </c>
      <c r="F19" s="463"/>
      <c r="G19" s="497"/>
      <c r="H19" s="46"/>
      <c r="I19" s="20"/>
    </row>
    <row r="20" spans="1:9" ht="12.75" customHeight="1">
      <c r="A20" s="425"/>
      <c r="B20" s="425" t="s">
        <v>251</v>
      </c>
      <c r="C20" s="442" t="s">
        <v>909</v>
      </c>
      <c r="D20" s="463" t="s">
        <v>260</v>
      </c>
      <c r="E20" s="500">
        <v>1</v>
      </c>
      <c r="F20" s="463"/>
      <c r="G20" s="497"/>
      <c r="H20" s="46"/>
      <c r="I20" s="20"/>
    </row>
    <row r="21" spans="1:9" ht="13.5" customHeight="1">
      <c r="A21" s="425"/>
      <c r="B21" s="425" t="s">
        <v>251</v>
      </c>
      <c r="C21" s="442" t="s">
        <v>910</v>
      </c>
      <c r="D21" s="463" t="s">
        <v>260</v>
      </c>
      <c r="E21" s="500">
        <v>1</v>
      </c>
      <c r="F21" s="463"/>
      <c r="G21" s="497"/>
      <c r="H21" s="46"/>
      <c r="I21" s="20"/>
    </row>
    <row r="22" spans="1:9" ht="13.5" customHeight="1">
      <c r="A22" s="425"/>
      <c r="B22" s="425" t="s">
        <v>251</v>
      </c>
      <c r="C22" s="442" t="s">
        <v>911</v>
      </c>
      <c r="D22" s="463" t="s">
        <v>260</v>
      </c>
      <c r="E22" s="500">
        <v>1</v>
      </c>
      <c r="F22" s="463"/>
      <c r="G22" s="497"/>
      <c r="H22" s="46"/>
      <c r="I22" s="20"/>
    </row>
    <row r="23" spans="1:9" ht="13.5" customHeight="1">
      <c r="A23" s="425"/>
      <c r="B23" s="425" t="s">
        <v>251</v>
      </c>
      <c r="C23" s="442" t="s">
        <v>912</v>
      </c>
      <c r="D23" s="463" t="s">
        <v>260</v>
      </c>
      <c r="E23" s="500">
        <v>1</v>
      </c>
      <c r="F23" s="463"/>
      <c r="G23" s="497"/>
      <c r="H23" s="46"/>
      <c r="I23" s="20"/>
    </row>
    <row r="24" spans="1:9" ht="15.75" customHeight="1">
      <c r="A24" s="425"/>
      <c r="B24" s="425" t="s">
        <v>251</v>
      </c>
      <c r="C24" s="442" t="s">
        <v>913</v>
      </c>
      <c r="D24" s="463" t="s">
        <v>260</v>
      </c>
      <c r="E24" s="500">
        <v>1</v>
      </c>
      <c r="F24" s="463"/>
      <c r="G24" s="497"/>
      <c r="H24" s="46"/>
      <c r="I24" s="20"/>
    </row>
    <row r="25" spans="1:9" ht="15.75" customHeight="1">
      <c r="A25" s="425"/>
      <c r="B25" s="425" t="s">
        <v>251</v>
      </c>
      <c r="C25" s="442" t="s">
        <v>914</v>
      </c>
      <c r="D25" s="463" t="s">
        <v>260</v>
      </c>
      <c r="E25" s="500">
        <v>1</v>
      </c>
      <c r="F25" s="463"/>
      <c r="G25" s="497"/>
      <c r="H25" s="46"/>
      <c r="I25" s="20"/>
    </row>
    <row r="26" spans="1:9" ht="27" customHeight="1">
      <c r="A26" s="425"/>
      <c r="B26" s="425" t="s">
        <v>251</v>
      </c>
      <c r="C26" s="442" t="s">
        <v>905</v>
      </c>
      <c r="D26" s="463" t="s">
        <v>260</v>
      </c>
      <c r="E26" s="500">
        <v>2</v>
      </c>
      <c r="F26" s="463"/>
      <c r="G26" s="497"/>
      <c r="H26" s="46"/>
      <c r="I26" s="20"/>
    </row>
    <row r="27" spans="1:9" ht="14.25" customHeight="1">
      <c r="A27" s="425"/>
      <c r="B27" s="425" t="s">
        <v>251</v>
      </c>
      <c r="C27" s="442" t="s">
        <v>906</v>
      </c>
      <c r="D27" s="463" t="s">
        <v>260</v>
      </c>
      <c r="E27" s="500">
        <v>1</v>
      </c>
      <c r="F27" s="463"/>
      <c r="G27" s="497"/>
      <c r="H27" s="46"/>
      <c r="I27" s="20"/>
    </row>
    <row r="28" spans="1:9" ht="13.5" customHeight="1">
      <c r="A28" s="425"/>
      <c r="B28" s="425" t="s">
        <v>251</v>
      </c>
      <c r="C28" s="442" t="s">
        <v>915</v>
      </c>
      <c r="D28" s="463" t="s">
        <v>260</v>
      </c>
      <c r="E28" s="500">
        <v>1</v>
      </c>
      <c r="F28" s="463"/>
      <c r="G28" s="497"/>
      <c r="H28" s="46"/>
      <c r="I28" s="20"/>
    </row>
    <row r="29" spans="1:9" ht="14.25" customHeight="1">
      <c r="A29" s="425"/>
      <c r="B29" s="425" t="s">
        <v>251</v>
      </c>
      <c r="C29" s="442" t="s">
        <v>916</v>
      </c>
      <c r="D29" s="463" t="s">
        <v>260</v>
      </c>
      <c r="E29" s="500">
        <v>1</v>
      </c>
      <c r="F29" s="463"/>
      <c r="G29" s="497"/>
      <c r="H29" s="46"/>
      <c r="I29" s="20"/>
    </row>
    <row r="30" spans="1:9" ht="13.5" customHeight="1">
      <c r="A30" s="425"/>
      <c r="B30" s="425" t="s">
        <v>251</v>
      </c>
      <c r="C30" s="442" t="s">
        <v>909</v>
      </c>
      <c r="D30" s="463" t="s">
        <v>260</v>
      </c>
      <c r="E30" s="500">
        <v>1</v>
      </c>
      <c r="F30" s="463"/>
      <c r="G30" s="497"/>
      <c r="H30" s="46"/>
      <c r="I30" s="20"/>
    </row>
    <row r="31" spans="1:9" ht="14.25" customHeight="1">
      <c r="A31" s="425"/>
      <c r="B31" s="425" t="s">
        <v>251</v>
      </c>
      <c r="C31" s="442" t="s">
        <v>917</v>
      </c>
      <c r="D31" s="463" t="s">
        <v>260</v>
      </c>
      <c r="E31" s="500">
        <v>1</v>
      </c>
      <c r="F31" s="463"/>
      <c r="G31" s="497"/>
      <c r="H31" s="46"/>
      <c r="I31" s="20"/>
    </row>
    <row r="32" spans="1:9" ht="14.25" customHeight="1">
      <c r="A32" s="425"/>
      <c r="B32" s="425" t="s">
        <v>251</v>
      </c>
      <c r="C32" s="442" t="s">
        <v>912</v>
      </c>
      <c r="D32" s="463" t="s">
        <v>260</v>
      </c>
      <c r="E32" s="500">
        <v>1</v>
      </c>
      <c r="F32" s="463"/>
      <c r="G32" s="497"/>
      <c r="H32" s="46"/>
      <c r="I32" s="20"/>
    </row>
    <row r="33" spans="1:9" ht="14.25" customHeight="1">
      <c r="A33" s="425"/>
      <c r="B33" s="425" t="s">
        <v>251</v>
      </c>
      <c r="C33" s="442" t="s">
        <v>918</v>
      </c>
      <c r="D33" s="463" t="s">
        <v>260</v>
      </c>
      <c r="E33" s="500">
        <v>1</v>
      </c>
      <c r="F33" s="463"/>
      <c r="G33" s="497"/>
      <c r="H33" s="46"/>
      <c r="I33" s="20"/>
    </row>
    <row r="34" spans="1:9" ht="12.75" customHeight="1">
      <c r="A34" s="425"/>
      <c r="B34" s="425"/>
      <c r="C34" s="443" t="s">
        <v>919</v>
      </c>
      <c r="D34" s="463"/>
      <c r="E34" s="500"/>
      <c r="F34" s="463"/>
      <c r="G34" s="497"/>
      <c r="H34" s="46"/>
      <c r="I34" s="20"/>
    </row>
    <row r="35" spans="1:9" ht="12.75" customHeight="1">
      <c r="A35" s="425"/>
      <c r="B35" s="425" t="s">
        <v>251</v>
      </c>
      <c r="C35" s="442" t="s">
        <v>920</v>
      </c>
      <c r="D35" s="463" t="s">
        <v>260</v>
      </c>
      <c r="E35" s="500">
        <v>2</v>
      </c>
      <c r="F35" s="463"/>
      <c r="G35" s="497"/>
      <c r="H35" s="46"/>
      <c r="I35" s="20"/>
    </row>
    <row r="36" spans="1:9" ht="13.5" customHeight="1">
      <c r="A36" s="451"/>
      <c r="B36" s="451" t="s">
        <v>251</v>
      </c>
      <c r="C36" s="310" t="s">
        <v>921</v>
      </c>
      <c r="D36" s="463" t="s">
        <v>260</v>
      </c>
      <c r="E36" s="500">
        <v>4</v>
      </c>
      <c r="F36" s="501"/>
      <c r="G36" s="501"/>
      <c r="H36" s="46"/>
      <c r="I36" s="20"/>
    </row>
    <row r="37" spans="1:9" ht="12.75" customHeight="1">
      <c r="A37" s="425"/>
      <c r="B37" s="425" t="s">
        <v>251</v>
      </c>
      <c r="C37" s="442" t="s">
        <v>922</v>
      </c>
      <c r="D37" s="463" t="s">
        <v>563</v>
      </c>
      <c r="E37" s="500">
        <v>6</v>
      </c>
      <c r="F37" s="463"/>
      <c r="G37" s="497"/>
      <c r="H37" s="46"/>
      <c r="I37" s="20"/>
    </row>
    <row r="38" spans="1:9" ht="14.25" customHeight="1">
      <c r="A38" s="425"/>
      <c r="B38" s="425" t="s">
        <v>251</v>
      </c>
      <c r="C38" s="442" t="s">
        <v>923</v>
      </c>
      <c r="D38" s="463" t="s">
        <v>563</v>
      </c>
      <c r="E38" s="500">
        <v>2</v>
      </c>
      <c r="F38" s="463"/>
      <c r="G38" s="497"/>
      <c r="H38" s="46"/>
      <c r="I38" s="20"/>
    </row>
    <row r="39" spans="1:9" ht="12" customHeight="1">
      <c r="A39" s="451"/>
      <c r="B39" s="451"/>
      <c r="C39" s="443" t="s">
        <v>924</v>
      </c>
      <c r="D39" s="497"/>
      <c r="E39" s="498"/>
      <c r="F39" s="463"/>
      <c r="G39" s="497"/>
      <c r="H39" s="46"/>
      <c r="I39" s="20"/>
    </row>
    <row r="40" spans="1:9" ht="27.75" customHeight="1">
      <c r="A40" s="451"/>
      <c r="B40" s="451" t="s">
        <v>251</v>
      </c>
      <c r="C40" s="310" t="s">
        <v>925</v>
      </c>
      <c r="D40" s="463" t="s">
        <v>260</v>
      </c>
      <c r="E40" s="500">
        <v>3</v>
      </c>
      <c r="F40" s="463"/>
      <c r="G40" s="497"/>
      <c r="H40" s="46"/>
      <c r="I40" s="20"/>
    </row>
    <row r="41" spans="1:9" ht="14.25" customHeight="1">
      <c r="A41" s="451"/>
      <c r="B41" s="451" t="s">
        <v>251</v>
      </c>
      <c r="C41" s="310" t="s">
        <v>926</v>
      </c>
      <c r="D41" s="463" t="s">
        <v>260</v>
      </c>
      <c r="E41" s="500">
        <v>3</v>
      </c>
      <c r="F41" s="463"/>
      <c r="G41" s="497"/>
      <c r="H41" s="46"/>
      <c r="I41" s="20"/>
    </row>
    <row r="42" spans="1:9" ht="14.25" customHeight="1">
      <c r="A42" s="425"/>
      <c r="B42" s="425" t="s">
        <v>251</v>
      </c>
      <c r="C42" s="444" t="s">
        <v>927</v>
      </c>
      <c r="D42" s="425" t="s">
        <v>260</v>
      </c>
      <c r="E42" s="425">
        <v>9</v>
      </c>
      <c r="F42" s="463"/>
      <c r="G42" s="497"/>
      <c r="H42" s="46"/>
      <c r="I42" s="20"/>
    </row>
    <row r="43" spans="1:9" ht="14.25" customHeight="1">
      <c r="A43" s="451"/>
      <c r="B43" s="451" t="s">
        <v>251</v>
      </c>
      <c r="C43" s="310" t="s">
        <v>928</v>
      </c>
      <c r="D43" s="463" t="s">
        <v>260</v>
      </c>
      <c r="E43" s="500">
        <v>1</v>
      </c>
      <c r="F43" s="463"/>
      <c r="G43" s="497"/>
      <c r="H43" s="46"/>
      <c r="I43" s="20"/>
    </row>
    <row r="44" spans="1:9" ht="13.5" customHeight="1">
      <c r="A44" s="451"/>
      <c r="B44" s="451" t="s">
        <v>251</v>
      </c>
      <c r="C44" s="310" t="s">
        <v>929</v>
      </c>
      <c r="D44" s="463" t="s">
        <v>260</v>
      </c>
      <c r="E44" s="500">
        <v>1</v>
      </c>
      <c r="F44" s="463"/>
      <c r="G44" s="497"/>
      <c r="H44" s="46"/>
      <c r="I44" s="20"/>
    </row>
    <row r="45" spans="1:9" ht="12.75" customHeight="1">
      <c r="A45" s="425"/>
      <c r="B45" s="425" t="s">
        <v>251</v>
      </c>
      <c r="C45" s="442" t="s">
        <v>930</v>
      </c>
      <c r="D45" s="463" t="s">
        <v>260</v>
      </c>
      <c r="E45" s="500">
        <v>1</v>
      </c>
      <c r="F45" s="463"/>
      <c r="G45" s="497"/>
      <c r="H45" s="46"/>
      <c r="I45" s="20"/>
    </row>
    <row r="46" spans="1:9" ht="12.75" customHeight="1">
      <c r="A46" s="451"/>
      <c r="B46" s="451" t="s">
        <v>251</v>
      </c>
      <c r="C46" s="442" t="s">
        <v>931</v>
      </c>
      <c r="D46" s="463" t="s">
        <v>260</v>
      </c>
      <c r="E46" s="500">
        <v>1</v>
      </c>
      <c r="F46" s="463"/>
      <c r="G46" s="497"/>
      <c r="H46" s="46"/>
      <c r="I46" s="20"/>
    </row>
    <row r="47" spans="1:9" ht="14.25" customHeight="1">
      <c r="A47" s="451"/>
      <c r="B47" s="451" t="s">
        <v>251</v>
      </c>
      <c r="C47" s="442" t="s">
        <v>932</v>
      </c>
      <c r="D47" s="463" t="s">
        <v>260</v>
      </c>
      <c r="E47" s="500">
        <v>1</v>
      </c>
      <c r="F47" s="463"/>
      <c r="G47" s="497"/>
      <c r="H47" s="46"/>
      <c r="I47" s="20"/>
    </row>
    <row r="48" spans="1:9" ht="14.25" customHeight="1">
      <c r="A48" s="451"/>
      <c r="B48" s="451" t="s">
        <v>251</v>
      </c>
      <c r="C48" s="442" t="s">
        <v>933</v>
      </c>
      <c r="D48" s="463" t="s">
        <v>260</v>
      </c>
      <c r="E48" s="500">
        <v>1</v>
      </c>
      <c r="F48" s="463"/>
      <c r="G48" s="497"/>
      <c r="H48" s="46"/>
      <c r="I48" s="20"/>
    </row>
    <row r="49" spans="1:9" ht="13.5" customHeight="1">
      <c r="A49" s="451"/>
      <c r="B49" s="451" t="s">
        <v>251</v>
      </c>
      <c r="C49" s="310" t="s">
        <v>934</v>
      </c>
      <c r="D49" s="463" t="s">
        <v>260</v>
      </c>
      <c r="E49" s="500">
        <v>4</v>
      </c>
      <c r="F49" s="463"/>
      <c r="G49" s="497"/>
      <c r="H49" s="46"/>
      <c r="I49" s="20"/>
    </row>
    <row r="50" spans="1:9" ht="14.25" customHeight="1">
      <c r="A50" s="451"/>
      <c r="B50" s="451" t="s">
        <v>251</v>
      </c>
      <c r="C50" s="310" t="s">
        <v>935</v>
      </c>
      <c r="D50" s="463" t="s">
        <v>260</v>
      </c>
      <c r="E50" s="500">
        <v>1</v>
      </c>
      <c r="F50" s="463"/>
      <c r="G50" s="497"/>
      <c r="H50" s="46"/>
      <c r="I50" s="20"/>
    </row>
    <row r="51" spans="1:9" ht="13.5" customHeight="1">
      <c r="A51" s="451"/>
      <c r="B51" s="451" t="s">
        <v>251</v>
      </c>
      <c r="C51" s="310" t="s">
        <v>936</v>
      </c>
      <c r="D51" s="463" t="s">
        <v>260</v>
      </c>
      <c r="E51" s="500">
        <v>1</v>
      </c>
      <c r="F51" s="463"/>
      <c r="G51" s="497"/>
      <c r="H51" s="46"/>
      <c r="I51" s="20"/>
    </row>
    <row r="52" spans="1:9" ht="16.5" customHeight="1">
      <c r="A52" s="451"/>
      <c r="B52" s="451" t="s">
        <v>251</v>
      </c>
      <c r="C52" s="310" t="s">
        <v>937</v>
      </c>
      <c r="D52" s="463" t="s">
        <v>260</v>
      </c>
      <c r="E52" s="500">
        <v>3</v>
      </c>
      <c r="F52" s="463"/>
      <c r="G52" s="497"/>
      <c r="H52" s="46"/>
      <c r="I52" s="20"/>
    </row>
    <row r="53" spans="1:9" ht="15" customHeight="1">
      <c r="A53" s="451"/>
      <c r="B53" s="451" t="s">
        <v>251</v>
      </c>
      <c r="C53" s="310" t="s">
        <v>938</v>
      </c>
      <c r="D53" s="463" t="s">
        <v>260</v>
      </c>
      <c r="E53" s="500">
        <v>1</v>
      </c>
      <c r="F53" s="463"/>
      <c r="G53" s="497"/>
      <c r="H53" s="46"/>
      <c r="I53" s="20"/>
    </row>
    <row r="54" spans="1:9" ht="14.25" customHeight="1">
      <c r="A54" s="451"/>
      <c r="B54" s="451" t="s">
        <v>251</v>
      </c>
      <c r="C54" s="310" t="s">
        <v>939</v>
      </c>
      <c r="D54" s="463" t="s">
        <v>260</v>
      </c>
      <c r="E54" s="500">
        <v>1</v>
      </c>
      <c r="F54" s="463"/>
      <c r="G54" s="497"/>
      <c r="H54" s="46"/>
      <c r="I54" s="20"/>
    </row>
    <row r="55" spans="1:9" ht="14.25" customHeight="1">
      <c r="A55" s="451"/>
      <c r="B55" s="451" t="s">
        <v>251</v>
      </c>
      <c r="C55" s="310" t="s">
        <v>940</v>
      </c>
      <c r="D55" s="463" t="s">
        <v>260</v>
      </c>
      <c r="E55" s="500">
        <v>1</v>
      </c>
      <c r="F55" s="463"/>
      <c r="G55" s="497"/>
      <c r="H55" s="46"/>
      <c r="I55" s="20"/>
    </row>
    <row r="56" spans="1:9" ht="13.5" customHeight="1">
      <c r="A56" s="451"/>
      <c r="B56" s="451" t="s">
        <v>251</v>
      </c>
      <c r="C56" s="310" t="s">
        <v>941</v>
      </c>
      <c r="D56" s="463" t="s">
        <v>260</v>
      </c>
      <c r="E56" s="502">
        <v>1</v>
      </c>
      <c r="F56" s="463"/>
      <c r="G56" s="497"/>
      <c r="H56" s="46"/>
      <c r="I56" s="20"/>
    </row>
    <row r="57" spans="1:9" ht="12.75" customHeight="1">
      <c r="A57" s="451"/>
      <c r="B57" s="451" t="s">
        <v>251</v>
      </c>
      <c r="C57" s="310" t="s">
        <v>942</v>
      </c>
      <c r="D57" s="463" t="s">
        <v>260</v>
      </c>
      <c r="E57" s="502">
        <v>1</v>
      </c>
      <c r="F57" s="463"/>
      <c r="G57" s="497"/>
      <c r="H57" s="46"/>
      <c r="I57" s="20"/>
    </row>
    <row r="58" spans="1:9" ht="14.25" customHeight="1">
      <c r="A58" s="425"/>
      <c r="B58" s="425" t="s">
        <v>251</v>
      </c>
      <c r="C58" s="310" t="s">
        <v>943</v>
      </c>
      <c r="D58" s="463" t="s">
        <v>260</v>
      </c>
      <c r="E58" s="500">
        <v>3</v>
      </c>
      <c r="F58" s="463"/>
      <c r="G58" s="497"/>
      <c r="H58" s="46"/>
      <c r="I58" s="20"/>
    </row>
    <row r="59" spans="1:9" ht="14.25" customHeight="1">
      <c r="A59" s="425"/>
      <c r="B59" s="425" t="s">
        <v>251</v>
      </c>
      <c r="C59" s="444" t="s">
        <v>944</v>
      </c>
      <c r="D59" s="425" t="s">
        <v>260</v>
      </c>
      <c r="E59" s="425">
        <v>9</v>
      </c>
      <c r="F59" s="463"/>
      <c r="G59" s="497"/>
      <c r="H59" s="46"/>
      <c r="I59" s="20"/>
    </row>
    <row r="60" spans="1:9" ht="14.25" customHeight="1">
      <c r="A60" s="451"/>
      <c r="B60" s="451" t="s">
        <v>251</v>
      </c>
      <c r="C60" s="310" t="s">
        <v>945</v>
      </c>
      <c r="D60" s="463" t="s">
        <v>260</v>
      </c>
      <c r="E60" s="500">
        <v>15</v>
      </c>
      <c r="F60" s="501"/>
      <c r="G60" s="501"/>
      <c r="H60" s="46"/>
      <c r="I60" s="20"/>
    </row>
    <row r="61" spans="1:9" ht="14.25" customHeight="1">
      <c r="A61" s="451"/>
      <c r="B61" s="451" t="s">
        <v>251</v>
      </c>
      <c r="C61" s="310" t="s">
        <v>946</v>
      </c>
      <c r="D61" s="463" t="s">
        <v>260</v>
      </c>
      <c r="E61" s="500">
        <v>15</v>
      </c>
      <c r="F61" s="501"/>
      <c r="G61" s="501"/>
      <c r="H61" s="46"/>
      <c r="I61" s="20"/>
    </row>
    <row r="62" spans="1:9" ht="14.25" customHeight="1">
      <c r="A62" s="425"/>
      <c r="B62" s="425" t="s">
        <v>251</v>
      </c>
      <c r="C62" s="444" t="s">
        <v>947</v>
      </c>
      <c r="D62" s="425" t="s">
        <v>260</v>
      </c>
      <c r="E62" s="425">
        <v>9</v>
      </c>
      <c r="F62" s="463"/>
      <c r="G62" s="497"/>
      <c r="H62" s="46"/>
      <c r="I62" s="20"/>
    </row>
    <row r="63" spans="1:9" ht="14.25" customHeight="1">
      <c r="A63" s="425"/>
      <c r="B63" s="425" t="s">
        <v>251</v>
      </c>
      <c r="C63" s="444" t="s">
        <v>948</v>
      </c>
      <c r="D63" s="425" t="s">
        <v>260</v>
      </c>
      <c r="E63" s="425">
        <v>6</v>
      </c>
      <c r="F63" s="463"/>
      <c r="G63" s="497"/>
      <c r="H63" s="46"/>
      <c r="I63" s="20"/>
    </row>
    <row r="64" spans="1:9" ht="13.5" customHeight="1">
      <c r="A64" s="425"/>
      <c r="B64" s="425" t="s">
        <v>251</v>
      </c>
      <c r="C64" s="444" t="s">
        <v>949</v>
      </c>
      <c r="D64" s="425" t="s">
        <v>260</v>
      </c>
      <c r="E64" s="425">
        <v>1</v>
      </c>
      <c r="F64" s="463"/>
      <c r="G64" s="497"/>
      <c r="H64" s="46"/>
      <c r="I64" s="20"/>
    </row>
    <row r="65" spans="1:9" ht="14.25" customHeight="1">
      <c r="A65" s="425"/>
      <c r="B65" s="425" t="s">
        <v>251</v>
      </c>
      <c r="C65" s="444" t="s">
        <v>950</v>
      </c>
      <c r="D65" s="425" t="s">
        <v>260</v>
      </c>
      <c r="E65" s="425">
        <v>8</v>
      </c>
      <c r="F65" s="463"/>
      <c r="G65" s="497"/>
      <c r="H65" s="46"/>
      <c r="I65" s="20"/>
    </row>
    <row r="66" spans="1:9" ht="14.25" customHeight="1">
      <c r="A66" s="425"/>
      <c r="B66" s="425" t="s">
        <v>251</v>
      </c>
      <c r="C66" s="444" t="s">
        <v>951</v>
      </c>
      <c r="D66" s="425" t="s">
        <v>260</v>
      </c>
      <c r="E66" s="425">
        <v>6</v>
      </c>
      <c r="F66" s="463"/>
      <c r="G66" s="497"/>
      <c r="H66" s="46"/>
      <c r="I66" s="20"/>
    </row>
    <row r="67" spans="1:9" ht="14.25" customHeight="1">
      <c r="A67" s="425"/>
      <c r="B67" s="425" t="s">
        <v>251</v>
      </c>
      <c r="C67" s="444" t="s">
        <v>952</v>
      </c>
      <c r="D67" s="425" t="s">
        <v>260</v>
      </c>
      <c r="E67" s="425">
        <v>9</v>
      </c>
      <c r="F67" s="463"/>
      <c r="G67" s="497"/>
      <c r="H67" s="46"/>
      <c r="I67" s="20"/>
    </row>
    <row r="68" spans="1:9" ht="14.25" customHeight="1">
      <c r="A68" s="425"/>
      <c r="B68" s="425" t="s">
        <v>251</v>
      </c>
      <c r="C68" s="444" t="s">
        <v>953</v>
      </c>
      <c r="D68" s="425" t="s">
        <v>260</v>
      </c>
      <c r="E68" s="425">
        <v>3</v>
      </c>
      <c r="F68" s="463"/>
      <c r="G68" s="497"/>
      <c r="H68" s="46"/>
      <c r="I68" s="20"/>
    </row>
    <row r="69" spans="1:9" ht="24.75" customHeight="1">
      <c r="A69" s="451"/>
      <c r="B69" s="451" t="s">
        <v>251</v>
      </c>
      <c r="C69" s="310" t="s">
        <v>954</v>
      </c>
      <c r="D69" s="463" t="s">
        <v>260</v>
      </c>
      <c r="E69" s="500">
        <v>1</v>
      </c>
      <c r="F69" s="463"/>
      <c r="G69" s="497"/>
      <c r="H69" s="46"/>
      <c r="I69" s="20"/>
    </row>
    <row r="70" spans="1:9" ht="14.25" customHeight="1">
      <c r="A70" s="451"/>
      <c r="B70" s="451" t="s">
        <v>251</v>
      </c>
      <c r="C70" s="310" t="s">
        <v>955</v>
      </c>
      <c r="D70" s="463" t="s">
        <v>260</v>
      </c>
      <c r="E70" s="500">
        <v>4</v>
      </c>
      <c r="F70" s="463"/>
      <c r="G70" s="497"/>
      <c r="H70" s="46"/>
      <c r="I70" s="20"/>
    </row>
    <row r="71" spans="1:9" ht="14.25" customHeight="1">
      <c r="A71" s="451"/>
      <c r="B71" s="451" t="s">
        <v>251</v>
      </c>
      <c r="C71" s="310" t="s">
        <v>956</v>
      </c>
      <c r="D71" s="463" t="s">
        <v>260</v>
      </c>
      <c r="E71" s="500">
        <v>7</v>
      </c>
      <c r="F71" s="463"/>
      <c r="G71" s="497"/>
      <c r="H71" s="46"/>
      <c r="I71" s="20"/>
    </row>
    <row r="72" spans="1:9" ht="14.25" customHeight="1">
      <c r="A72" s="451"/>
      <c r="B72" s="451" t="s">
        <v>251</v>
      </c>
      <c r="C72" s="310" t="s">
        <v>957</v>
      </c>
      <c r="D72" s="463" t="s">
        <v>260</v>
      </c>
      <c r="E72" s="500">
        <v>2</v>
      </c>
      <c r="F72" s="463"/>
      <c r="G72" s="497"/>
      <c r="H72" s="46"/>
      <c r="I72" s="20"/>
    </row>
    <row r="73" spans="1:9" ht="14.25" customHeight="1">
      <c r="A73" s="451"/>
      <c r="B73" s="451" t="s">
        <v>251</v>
      </c>
      <c r="C73" s="310" t="s">
        <v>958</v>
      </c>
      <c r="D73" s="463" t="s">
        <v>260</v>
      </c>
      <c r="E73" s="500">
        <v>1</v>
      </c>
      <c r="F73" s="463"/>
      <c r="G73" s="497"/>
      <c r="H73" s="46"/>
      <c r="I73" s="20"/>
    </row>
    <row r="74" spans="1:9" ht="40.5" customHeight="1">
      <c r="A74" s="451"/>
      <c r="B74" s="451" t="s">
        <v>251</v>
      </c>
      <c r="C74" s="310" t="s">
        <v>959</v>
      </c>
      <c r="D74" s="463" t="s">
        <v>260</v>
      </c>
      <c r="E74" s="500">
        <v>2</v>
      </c>
      <c r="F74" s="463"/>
      <c r="G74" s="497"/>
      <c r="H74" s="46"/>
      <c r="I74" s="20"/>
    </row>
    <row r="75" spans="1:9" ht="14.25" customHeight="1">
      <c r="A75" s="451"/>
      <c r="B75" s="451" t="s">
        <v>251</v>
      </c>
      <c r="C75" s="310" t="s">
        <v>960</v>
      </c>
      <c r="D75" s="463" t="s">
        <v>260</v>
      </c>
      <c r="E75" s="502">
        <v>1</v>
      </c>
      <c r="F75" s="463"/>
      <c r="G75" s="497"/>
      <c r="H75" s="46"/>
      <c r="I75" s="20"/>
    </row>
    <row r="76" spans="1:9" ht="14.25" customHeight="1">
      <c r="A76" s="451"/>
      <c r="B76" s="451" t="s">
        <v>251</v>
      </c>
      <c r="C76" s="310" t="s">
        <v>961</v>
      </c>
      <c r="D76" s="463" t="s">
        <v>260</v>
      </c>
      <c r="E76" s="502">
        <v>1</v>
      </c>
      <c r="F76" s="463"/>
      <c r="G76" s="497"/>
      <c r="H76" s="46"/>
      <c r="I76" s="20"/>
    </row>
    <row r="77" spans="1:9" ht="14.25" customHeight="1">
      <c r="A77" s="451"/>
      <c r="B77" s="451" t="s">
        <v>251</v>
      </c>
      <c r="C77" s="310" t="s">
        <v>962</v>
      </c>
      <c r="D77" s="463" t="s">
        <v>260</v>
      </c>
      <c r="E77" s="502">
        <v>1</v>
      </c>
      <c r="F77" s="463"/>
      <c r="G77" s="497"/>
      <c r="H77" s="46"/>
      <c r="I77" s="20"/>
    </row>
    <row r="78" spans="1:9" ht="14.25" customHeight="1">
      <c r="A78" s="425"/>
      <c r="B78" s="425" t="s">
        <v>251</v>
      </c>
      <c r="C78" s="445" t="s">
        <v>963</v>
      </c>
      <c r="D78" s="463" t="s">
        <v>689</v>
      </c>
      <c r="E78" s="500">
        <v>1</v>
      </c>
      <c r="F78" s="463"/>
      <c r="G78" s="497"/>
      <c r="H78" s="46"/>
      <c r="I78" s="20"/>
    </row>
    <row r="79" spans="1:9" ht="25.5" customHeight="1">
      <c r="A79" s="451"/>
      <c r="B79" s="451" t="s">
        <v>251</v>
      </c>
      <c r="C79" s="446" t="s">
        <v>964</v>
      </c>
      <c r="D79" s="463" t="s">
        <v>425</v>
      </c>
      <c r="E79" s="500">
        <v>1</v>
      </c>
      <c r="F79" s="501"/>
      <c r="G79" s="501"/>
      <c r="H79" s="46"/>
      <c r="I79" s="20"/>
    </row>
    <row r="80" spans="1:9" ht="14.25" customHeight="1">
      <c r="A80" s="451"/>
      <c r="B80" s="451" t="s">
        <v>251</v>
      </c>
      <c r="C80" s="446" t="s">
        <v>965</v>
      </c>
      <c r="D80" s="463" t="s">
        <v>0</v>
      </c>
      <c r="E80" s="500">
        <v>1</v>
      </c>
      <c r="F80" s="501"/>
      <c r="G80" s="501"/>
      <c r="H80" s="46"/>
      <c r="I80" s="20"/>
    </row>
    <row r="81" spans="1:9" ht="45.75" customHeight="1">
      <c r="A81" s="451"/>
      <c r="B81" s="451" t="s">
        <v>251</v>
      </c>
      <c r="C81" s="446" t="s">
        <v>966</v>
      </c>
      <c r="D81" s="463" t="s">
        <v>0</v>
      </c>
      <c r="E81" s="500">
        <v>1</v>
      </c>
      <c r="F81" s="501"/>
      <c r="G81" s="501"/>
      <c r="H81" s="46"/>
      <c r="I81" s="20"/>
    </row>
    <row r="82" spans="1:9" ht="14.25" customHeight="1">
      <c r="A82" s="448"/>
      <c r="B82" s="448" t="s">
        <v>251</v>
      </c>
      <c r="C82" s="447" t="s">
        <v>967</v>
      </c>
      <c r="D82" s="448" t="s">
        <v>689</v>
      </c>
      <c r="E82" s="425">
        <v>1</v>
      </c>
      <c r="F82" s="984">
        <v>0</v>
      </c>
      <c r="G82" s="503">
        <f>F82*E82</f>
        <v>0</v>
      </c>
      <c r="H82" s="46"/>
      <c r="I82" s="20"/>
    </row>
    <row r="83" spans="1:9" ht="14.25" customHeight="1">
      <c r="A83" s="448"/>
      <c r="B83" s="448"/>
      <c r="C83" s="449"/>
      <c r="D83" s="448"/>
      <c r="E83" s="425"/>
      <c r="F83" s="501"/>
      <c r="G83" s="501"/>
      <c r="H83" s="46"/>
      <c r="I83" s="20"/>
    </row>
    <row r="84" spans="1:9" ht="14.25" customHeight="1">
      <c r="A84" s="441" t="s">
        <v>968</v>
      </c>
      <c r="B84" s="441"/>
      <c r="C84" s="485" t="s">
        <v>969</v>
      </c>
      <c r="D84" s="501"/>
      <c r="E84" s="425"/>
      <c r="F84" s="501"/>
      <c r="G84" s="501"/>
      <c r="H84" s="46"/>
      <c r="I84" s="20"/>
    </row>
    <row r="85" spans="1:9" ht="135" customHeight="1">
      <c r="A85" s="451"/>
      <c r="B85" s="451"/>
      <c r="C85" s="442" t="s">
        <v>970</v>
      </c>
      <c r="D85" s="463"/>
      <c r="E85" s="500"/>
      <c r="F85" s="501"/>
      <c r="G85" s="501"/>
      <c r="H85" s="46"/>
      <c r="I85" s="20"/>
    </row>
    <row r="86" spans="1:9" ht="14.25" customHeight="1">
      <c r="A86" s="425"/>
      <c r="B86" s="425"/>
      <c r="C86" s="450" t="s">
        <v>903</v>
      </c>
      <c r="D86" s="501"/>
      <c r="E86" s="425"/>
      <c r="F86" s="501"/>
      <c r="G86" s="501"/>
      <c r="H86" s="46"/>
      <c r="I86" s="20"/>
    </row>
    <row r="87" spans="1:9" ht="14.25" customHeight="1">
      <c r="A87" s="451"/>
      <c r="B87" s="451" t="s">
        <v>251</v>
      </c>
      <c r="C87" s="442" t="s">
        <v>904</v>
      </c>
      <c r="D87" s="463" t="s">
        <v>260</v>
      </c>
      <c r="E87" s="500">
        <v>1</v>
      </c>
      <c r="F87" s="501"/>
      <c r="G87" s="501"/>
      <c r="H87" s="46"/>
      <c r="I87" s="20"/>
    </row>
    <row r="88" spans="1:9" ht="14.25" customHeight="1">
      <c r="A88" s="451"/>
      <c r="B88" s="451" t="s">
        <v>251</v>
      </c>
      <c r="C88" s="442" t="s">
        <v>905</v>
      </c>
      <c r="D88" s="463" t="s">
        <v>260</v>
      </c>
      <c r="E88" s="500">
        <v>1</v>
      </c>
      <c r="F88" s="501"/>
      <c r="G88" s="501"/>
      <c r="H88" s="46"/>
      <c r="I88" s="20"/>
    </row>
    <row r="89" spans="1:9" ht="14.25" customHeight="1">
      <c r="A89" s="451"/>
      <c r="B89" s="451" t="s">
        <v>251</v>
      </c>
      <c r="C89" s="442" t="s">
        <v>971</v>
      </c>
      <c r="D89" s="463" t="s">
        <v>260</v>
      </c>
      <c r="E89" s="500">
        <v>1</v>
      </c>
      <c r="F89" s="501"/>
      <c r="G89" s="501"/>
      <c r="H89" s="46"/>
      <c r="I89" s="20"/>
    </row>
    <row r="90" spans="1:9" ht="14.25" customHeight="1">
      <c r="A90" s="451"/>
      <c r="B90" s="451" t="s">
        <v>251</v>
      </c>
      <c r="C90" s="442" t="s">
        <v>908</v>
      </c>
      <c r="D90" s="463" t="s">
        <v>260</v>
      </c>
      <c r="E90" s="500">
        <v>1</v>
      </c>
      <c r="F90" s="501"/>
      <c r="G90" s="501"/>
      <c r="H90" s="46"/>
      <c r="I90" s="20"/>
    </row>
    <row r="91" spans="1:9" ht="14.25" customHeight="1">
      <c r="A91" s="451"/>
      <c r="B91" s="451" t="s">
        <v>251</v>
      </c>
      <c r="C91" s="442" t="s">
        <v>909</v>
      </c>
      <c r="D91" s="463" t="s">
        <v>260</v>
      </c>
      <c r="E91" s="500">
        <v>1</v>
      </c>
      <c r="F91" s="501"/>
      <c r="G91" s="501"/>
      <c r="H91" s="46"/>
      <c r="I91" s="20"/>
    </row>
    <row r="92" spans="1:9" ht="14.25" customHeight="1">
      <c r="A92" s="451"/>
      <c r="B92" s="451" t="s">
        <v>251</v>
      </c>
      <c r="C92" s="310" t="s">
        <v>972</v>
      </c>
      <c r="D92" s="463" t="s">
        <v>260</v>
      </c>
      <c r="E92" s="500">
        <v>1</v>
      </c>
      <c r="F92" s="501"/>
      <c r="G92" s="501"/>
      <c r="H92" s="46"/>
      <c r="I92" s="20"/>
    </row>
    <row r="93" spans="1:9" ht="14.25" customHeight="1">
      <c r="A93" s="451"/>
      <c r="B93" s="451" t="s">
        <v>251</v>
      </c>
      <c r="C93" s="310" t="s">
        <v>973</v>
      </c>
      <c r="D93" s="463" t="s">
        <v>260</v>
      </c>
      <c r="E93" s="500">
        <v>1</v>
      </c>
      <c r="F93" s="501"/>
      <c r="G93" s="501"/>
      <c r="H93" s="46"/>
      <c r="I93" s="20"/>
    </row>
    <row r="94" spans="1:9" ht="14.25" customHeight="1">
      <c r="A94" s="451"/>
      <c r="B94" s="451" t="s">
        <v>251</v>
      </c>
      <c r="C94" s="310" t="s">
        <v>974</v>
      </c>
      <c r="D94" s="463" t="s">
        <v>260</v>
      </c>
      <c r="E94" s="500">
        <v>3</v>
      </c>
      <c r="F94" s="501"/>
      <c r="G94" s="501"/>
      <c r="H94" s="46"/>
      <c r="I94" s="20"/>
    </row>
    <row r="95" spans="1:9" ht="14.25" customHeight="1">
      <c r="A95" s="451"/>
      <c r="B95" s="451" t="s">
        <v>251</v>
      </c>
      <c r="C95" s="442" t="s">
        <v>975</v>
      </c>
      <c r="D95" s="463" t="s">
        <v>260</v>
      </c>
      <c r="E95" s="500">
        <v>4</v>
      </c>
      <c r="F95" s="501"/>
      <c r="G95" s="501"/>
      <c r="H95" s="46"/>
      <c r="I95" s="20"/>
    </row>
    <row r="96" spans="1:9" ht="14.25" customHeight="1">
      <c r="A96" s="451"/>
      <c r="B96" s="451" t="s">
        <v>251</v>
      </c>
      <c r="C96" s="310" t="s">
        <v>976</v>
      </c>
      <c r="D96" s="463" t="s">
        <v>260</v>
      </c>
      <c r="E96" s="500">
        <v>1</v>
      </c>
      <c r="F96" s="501"/>
      <c r="G96" s="501"/>
      <c r="H96" s="46"/>
      <c r="I96" s="20"/>
    </row>
    <row r="97" spans="1:9" ht="14.25" customHeight="1">
      <c r="A97" s="425"/>
      <c r="B97" s="425" t="s">
        <v>251</v>
      </c>
      <c r="C97" s="442" t="s">
        <v>912</v>
      </c>
      <c r="D97" s="463" t="s">
        <v>260</v>
      </c>
      <c r="E97" s="500">
        <v>1</v>
      </c>
      <c r="F97" s="463"/>
      <c r="G97" s="497"/>
      <c r="H97" s="46"/>
      <c r="I97" s="20"/>
    </row>
    <row r="98" spans="1:9" ht="14.25" customHeight="1">
      <c r="A98" s="425"/>
      <c r="B98" s="425" t="s">
        <v>251</v>
      </c>
      <c r="C98" s="442" t="s">
        <v>913</v>
      </c>
      <c r="D98" s="463" t="s">
        <v>260</v>
      </c>
      <c r="E98" s="500">
        <v>1</v>
      </c>
      <c r="F98" s="463"/>
      <c r="G98" s="497"/>
      <c r="H98" s="46"/>
      <c r="I98" s="20"/>
    </row>
    <row r="99" spans="1:9" ht="24.75" customHeight="1">
      <c r="A99" s="451"/>
      <c r="B99" s="451" t="s">
        <v>251</v>
      </c>
      <c r="C99" s="310" t="s">
        <v>918</v>
      </c>
      <c r="D99" s="463" t="s">
        <v>260</v>
      </c>
      <c r="E99" s="500">
        <v>1</v>
      </c>
      <c r="F99" s="501"/>
      <c r="G99" s="501"/>
      <c r="H99" s="46"/>
      <c r="I99" s="20"/>
    </row>
    <row r="100" spans="1:9" ht="14.25" customHeight="1">
      <c r="A100" s="451"/>
      <c r="B100" s="451"/>
      <c r="C100" s="443" t="s">
        <v>919</v>
      </c>
      <c r="D100" s="463"/>
      <c r="E100" s="500"/>
      <c r="F100" s="501"/>
      <c r="G100" s="501"/>
      <c r="H100" s="46"/>
      <c r="I100" s="20"/>
    </row>
    <row r="101" spans="1:9" ht="27" customHeight="1">
      <c r="A101" s="451"/>
      <c r="B101" s="451" t="s">
        <v>251</v>
      </c>
      <c r="C101" s="310" t="s">
        <v>921</v>
      </c>
      <c r="D101" s="463" t="s">
        <v>260</v>
      </c>
      <c r="E101" s="500">
        <v>3</v>
      </c>
      <c r="F101" s="501"/>
      <c r="G101" s="501"/>
      <c r="H101" s="46"/>
      <c r="I101" s="20"/>
    </row>
    <row r="102" spans="1:9" ht="13.5" customHeight="1">
      <c r="A102" s="451"/>
      <c r="B102" s="451" t="s">
        <v>251</v>
      </c>
      <c r="C102" s="310" t="s">
        <v>977</v>
      </c>
      <c r="D102" s="463" t="s">
        <v>563</v>
      </c>
      <c r="E102" s="500">
        <v>2</v>
      </c>
      <c r="F102" s="501"/>
      <c r="G102" s="501"/>
      <c r="H102" s="197"/>
      <c r="I102" s="19"/>
    </row>
    <row r="103" spans="1:9" ht="12.75" customHeight="1">
      <c r="A103" s="451"/>
      <c r="B103" s="451"/>
      <c r="C103" s="443" t="s">
        <v>924</v>
      </c>
      <c r="D103" s="463"/>
      <c r="E103" s="500"/>
      <c r="F103" s="501"/>
      <c r="G103" s="501"/>
      <c r="H103" s="197"/>
      <c r="I103" s="19"/>
    </row>
    <row r="104" spans="1:9" ht="16.5" customHeight="1">
      <c r="A104" s="451"/>
      <c r="B104" s="451" t="s">
        <v>251</v>
      </c>
      <c r="C104" s="310" t="s">
        <v>945</v>
      </c>
      <c r="D104" s="463" t="s">
        <v>260</v>
      </c>
      <c r="E104" s="500">
        <v>4</v>
      </c>
      <c r="F104" s="501"/>
      <c r="G104" s="501"/>
      <c r="H104" s="197"/>
      <c r="I104" s="19"/>
    </row>
    <row r="105" spans="1:9" ht="14.25" customHeight="1">
      <c r="A105" s="451"/>
      <c r="B105" s="451" t="s">
        <v>251</v>
      </c>
      <c r="C105" s="310" t="s">
        <v>946</v>
      </c>
      <c r="D105" s="463" t="s">
        <v>260</v>
      </c>
      <c r="E105" s="500">
        <v>4</v>
      </c>
      <c r="F105" s="501"/>
      <c r="G105" s="501"/>
      <c r="H105" s="197"/>
      <c r="I105" s="19"/>
    </row>
    <row r="106" spans="1:9" ht="14.25" customHeight="1">
      <c r="A106" s="451"/>
      <c r="B106" s="451" t="s">
        <v>251</v>
      </c>
      <c r="C106" s="310" t="s">
        <v>978</v>
      </c>
      <c r="D106" s="463" t="s">
        <v>425</v>
      </c>
      <c r="E106" s="500">
        <v>6</v>
      </c>
      <c r="F106" s="501"/>
      <c r="G106" s="501"/>
      <c r="H106" s="197"/>
      <c r="I106" s="19"/>
    </row>
    <row r="107" spans="1:9" ht="14.25" customHeight="1">
      <c r="A107" s="451"/>
      <c r="B107" s="451" t="s">
        <v>251</v>
      </c>
      <c r="C107" s="310" t="s">
        <v>979</v>
      </c>
      <c r="D107" s="463" t="s">
        <v>425</v>
      </c>
      <c r="E107" s="500">
        <v>3</v>
      </c>
      <c r="F107" s="501"/>
      <c r="G107" s="501"/>
      <c r="H107" s="197"/>
      <c r="I107" s="19"/>
    </row>
    <row r="108" spans="1:9" ht="14.25" customHeight="1">
      <c r="A108" s="451"/>
      <c r="B108" s="451" t="s">
        <v>251</v>
      </c>
      <c r="C108" s="310" t="s">
        <v>980</v>
      </c>
      <c r="D108" s="463" t="s">
        <v>425</v>
      </c>
      <c r="E108" s="500">
        <v>3</v>
      </c>
      <c r="F108" s="501"/>
      <c r="G108" s="501"/>
      <c r="H108" s="197"/>
      <c r="I108" s="19"/>
    </row>
    <row r="109" spans="1:9" ht="14.25" customHeight="1">
      <c r="A109" s="451"/>
      <c r="B109" s="451" t="s">
        <v>251</v>
      </c>
      <c r="C109" s="310" t="s">
        <v>981</v>
      </c>
      <c r="D109" s="463" t="s">
        <v>260</v>
      </c>
      <c r="E109" s="500">
        <v>1</v>
      </c>
      <c r="F109" s="501"/>
      <c r="G109" s="501"/>
      <c r="H109" s="197"/>
      <c r="I109" s="19"/>
    </row>
    <row r="110" spans="1:9" ht="14.25" customHeight="1">
      <c r="A110" s="451"/>
      <c r="B110" s="451" t="s">
        <v>251</v>
      </c>
      <c r="C110" s="310" t="s">
        <v>982</v>
      </c>
      <c r="D110" s="463" t="s">
        <v>260</v>
      </c>
      <c r="E110" s="500">
        <v>1</v>
      </c>
      <c r="F110" s="501"/>
      <c r="G110" s="501"/>
      <c r="H110" s="197"/>
      <c r="I110" s="19"/>
    </row>
    <row r="111" spans="1:9" ht="14.25" customHeight="1">
      <c r="A111" s="451"/>
      <c r="B111" s="451" t="s">
        <v>251</v>
      </c>
      <c r="C111" s="310" t="s">
        <v>937</v>
      </c>
      <c r="D111" s="463" t="s">
        <v>260</v>
      </c>
      <c r="E111" s="500">
        <v>3</v>
      </c>
      <c r="F111" s="501"/>
      <c r="G111" s="501"/>
      <c r="H111" s="197"/>
      <c r="I111" s="19"/>
    </row>
    <row r="112" spans="1:9" ht="26.25" customHeight="1">
      <c r="A112" s="451"/>
      <c r="B112" s="451" t="s">
        <v>251</v>
      </c>
      <c r="C112" s="310" t="s">
        <v>983</v>
      </c>
      <c r="D112" s="463" t="s">
        <v>260</v>
      </c>
      <c r="E112" s="500">
        <v>2</v>
      </c>
      <c r="F112" s="501"/>
      <c r="G112" s="501"/>
      <c r="H112" s="197"/>
      <c r="I112" s="19"/>
    </row>
    <row r="113" spans="1:9" ht="14.25" customHeight="1">
      <c r="A113" s="451"/>
      <c r="B113" s="451" t="s">
        <v>251</v>
      </c>
      <c r="C113" s="310" t="s">
        <v>984</v>
      </c>
      <c r="D113" s="463" t="s">
        <v>260</v>
      </c>
      <c r="E113" s="500">
        <v>1</v>
      </c>
      <c r="F113" s="501"/>
      <c r="G113" s="501"/>
      <c r="H113" s="197"/>
      <c r="I113" s="19"/>
    </row>
    <row r="114" spans="1:9" ht="30" customHeight="1">
      <c r="A114" s="451"/>
      <c r="B114" s="451" t="s">
        <v>251</v>
      </c>
      <c r="C114" s="310" t="s">
        <v>985</v>
      </c>
      <c r="D114" s="463" t="s">
        <v>260</v>
      </c>
      <c r="E114" s="500">
        <v>1</v>
      </c>
      <c r="F114" s="501"/>
      <c r="G114" s="501"/>
      <c r="H114" s="197"/>
      <c r="I114" s="19"/>
    </row>
    <row r="115" spans="1:9" ht="14.25" customHeight="1">
      <c r="A115" s="451"/>
      <c r="B115" s="451" t="s">
        <v>251</v>
      </c>
      <c r="C115" s="310" t="s">
        <v>986</v>
      </c>
      <c r="D115" s="463" t="s">
        <v>260</v>
      </c>
      <c r="E115" s="500">
        <v>1</v>
      </c>
      <c r="F115" s="501"/>
      <c r="G115" s="501"/>
      <c r="H115" s="197"/>
      <c r="I115" s="19"/>
    </row>
    <row r="116" spans="1:9" ht="16.5" customHeight="1">
      <c r="A116" s="451"/>
      <c r="B116" s="451" t="s">
        <v>251</v>
      </c>
      <c r="C116" s="310" t="s">
        <v>987</v>
      </c>
      <c r="D116" s="463" t="s">
        <v>260</v>
      </c>
      <c r="E116" s="500">
        <v>1</v>
      </c>
      <c r="F116" s="501"/>
      <c r="G116" s="501"/>
      <c r="H116" s="197"/>
      <c r="I116" s="19"/>
    </row>
    <row r="117" spans="1:9" ht="14.25" customHeight="1">
      <c r="A117" s="451"/>
      <c r="B117" s="451" t="s">
        <v>251</v>
      </c>
      <c r="C117" s="310" t="s">
        <v>988</v>
      </c>
      <c r="D117" s="463" t="s">
        <v>260</v>
      </c>
      <c r="E117" s="500">
        <v>2</v>
      </c>
      <c r="F117" s="501"/>
      <c r="G117" s="501"/>
      <c r="H117" s="197"/>
      <c r="I117" s="19"/>
    </row>
    <row r="118" spans="1:9" ht="16.5" customHeight="1">
      <c r="A118" s="451"/>
      <c r="B118" s="451" t="s">
        <v>251</v>
      </c>
      <c r="C118" s="310" t="s">
        <v>989</v>
      </c>
      <c r="D118" s="463" t="s">
        <v>260</v>
      </c>
      <c r="E118" s="500">
        <v>3</v>
      </c>
      <c r="F118" s="501"/>
      <c r="G118" s="501"/>
      <c r="H118" s="197"/>
      <c r="I118" s="19"/>
    </row>
    <row r="119" spans="1:9" ht="14.25" customHeight="1">
      <c r="A119" s="451"/>
      <c r="B119" s="451" t="s">
        <v>251</v>
      </c>
      <c r="C119" s="310" t="s">
        <v>990</v>
      </c>
      <c r="D119" s="463" t="s">
        <v>260</v>
      </c>
      <c r="E119" s="500">
        <v>2</v>
      </c>
      <c r="F119" s="501"/>
      <c r="G119" s="501"/>
      <c r="H119" s="197"/>
      <c r="I119" s="19"/>
    </row>
    <row r="120" spans="1:9" ht="17.25" customHeight="1">
      <c r="A120" s="451"/>
      <c r="B120" s="451" t="s">
        <v>251</v>
      </c>
      <c r="C120" s="310" t="s">
        <v>991</v>
      </c>
      <c r="D120" s="463" t="s">
        <v>260</v>
      </c>
      <c r="E120" s="500">
        <v>1</v>
      </c>
      <c r="F120" s="501"/>
      <c r="G120" s="501"/>
      <c r="H120" s="197"/>
      <c r="I120" s="19"/>
    </row>
    <row r="121" spans="1:9" ht="14.25" customHeight="1">
      <c r="A121" s="451"/>
      <c r="B121" s="451" t="s">
        <v>251</v>
      </c>
      <c r="C121" s="310" t="s">
        <v>992</v>
      </c>
      <c r="D121" s="463" t="s">
        <v>260</v>
      </c>
      <c r="E121" s="500">
        <v>1</v>
      </c>
      <c r="F121" s="501"/>
      <c r="G121" s="501"/>
      <c r="H121" s="197"/>
      <c r="I121" s="19"/>
    </row>
    <row r="122" spans="1:9" ht="14.25" customHeight="1">
      <c r="A122" s="451"/>
      <c r="B122" s="451" t="s">
        <v>251</v>
      </c>
      <c r="C122" s="310" t="s">
        <v>993</v>
      </c>
      <c r="D122" s="463" t="s">
        <v>689</v>
      </c>
      <c r="E122" s="500">
        <v>1</v>
      </c>
      <c r="F122" s="501"/>
      <c r="G122" s="501"/>
      <c r="H122" s="197"/>
      <c r="I122" s="19"/>
    </row>
    <row r="123" spans="1:9" ht="14.25" customHeight="1">
      <c r="A123" s="451"/>
      <c r="B123" s="451" t="s">
        <v>251</v>
      </c>
      <c r="C123" s="310" t="s">
        <v>994</v>
      </c>
      <c r="D123" s="463" t="s">
        <v>260</v>
      </c>
      <c r="E123" s="500">
        <v>1</v>
      </c>
      <c r="F123" s="501"/>
      <c r="G123" s="501"/>
      <c r="H123" s="197"/>
      <c r="I123" s="19"/>
    </row>
    <row r="124" spans="1:9" ht="14.25" customHeight="1">
      <c r="A124" s="451"/>
      <c r="B124" s="451" t="s">
        <v>251</v>
      </c>
      <c r="C124" s="310" t="s">
        <v>995</v>
      </c>
      <c r="D124" s="463" t="s">
        <v>425</v>
      </c>
      <c r="E124" s="500">
        <v>1</v>
      </c>
      <c r="F124" s="501"/>
      <c r="G124" s="501"/>
      <c r="H124" s="197"/>
      <c r="I124" s="19"/>
    </row>
    <row r="125" spans="1:9" ht="12.75" customHeight="1">
      <c r="A125" s="451"/>
      <c r="B125" s="451" t="s">
        <v>251</v>
      </c>
      <c r="C125" s="310" t="s">
        <v>965</v>
      </c>
      <c r="D125" s="463" t="s">
        <v>0</v>
      </c>
      <c r="E125" s="500">
        <v>1</v>
      </c>
      <c r="F125" s="501"/>
      <c r="G125" s="501"/>
      <c r="H125" s="197"/>
      <c r="I125" s="19"/>
    </row>
    <row r="126" spans="1:9" ht="39.75" customHeight="1">
      <c r="A126" s="448"/>
      <c r="B126" s="448" t="s">
        <v>251</v>
      </c>
      <c r="C126" s="446" t="s">
        <v>966</v>
      </c>
      <c r="D126" s="448" t="s">
        <v>0</v>
      </c>
      <c r="E126" s="425">
        <v>1</v>
      </c>
      <c r="F126" s="501"/>
      <c r="G126" s="501"/>
      <c r="H126" s="197"/>
      <c r="I126" s="19"/>
    </row>
    <row r="127" spans="1:9" ht="14.25" customHeight="1">
      <c r="A127" s="448"/>
      <c r="B127" s="448" t="s">
        <v>251</v>
      </c>
      <c r="C127" s="447" t="s">
        <v>996</v>
      </c>
      <c r="D127" s="448" t="s">
        <v>260</v>
      </c>
      <c r="E127" s="425">
        <v>1</v>
      </c>
      <c r="F127" s="984">
        <v>0</v>
      </c>
      <c r="G127" s="503">
        <f>F127*E127</f>
        <v>0</v>
      </c>
      <c r="H127" s="197"/>
      <c r="I127" s="19"/>
    </row>
    <row r="128" spans="1:9" ht="14.25" customHeight="1">
      <c r="A128" s="451"/>
      <c r="B128" s="451"/>
      <c r="C128" s="310"/>
      <c r="D128" s="463"/>
      <c r="E128" s="500"/>
      <c r="F128" s="501"/>
      <c r="G128" s="501"/>
      <c r="H128" s="46"/>
      <c r="I128" s="20"/>
    </row>
    <row r="129" spans="1:9" ht="12.75" customHeight="1">
      <c r="A129" s="441" t="s">
        <v>997</v>
      </c>
      <c r="B129" s="441"/>
      <c r="C129" s="485" t="s">
        <v>998</v>
      </c>
      <c r="D129" s="497"/>
      <c r="E129" s="498"/>
      <c r="F129" s="463"/>
      <c r="G129" s="497"/>
      <c r="H129" s="46"/>
      <c r="I129" s="20"/>
    </row>
    <row r="130" spans="1:9" ht="117" customHeight="1">
      <c r="A130" s="451"/>
      <c r="B130" s="451"/>
      <c r="C130" s="442" t="s">
        <v>999</v>
      </c>
      <c r="D130" s="463"/>
      <c r="E130" s="500"/>
      <c r="F130" s="501"/>
      <c r="G130" s="501"/>
      <c r="H130" s="46"/>
      <c r="I130" s="20"/>
    </row>
    <row r="131" spans="1:9" ht="12.75" customHeight="1">
      <c r="A131" s="451"/>
      <c r="B131" s="451"/>
      <c r="C131" s="443" t="s">
        <v>903</v>
      </c>
      <c r="D131" s="497"/>
      <c r="E131" s="498"/>
      <c r="F131" s="463"/>
      <c r="G131" s="497"/>
      <c r="H131" s="46"/>
      <c r="I131" s="20"/>
    </row>
    <row r="132" spans="1:9" ht="15" customHeight="1">
      <c r="A132" s="451"/>
      <c r="B132" s="451" t="s">
        <v>251</v>
      </c>
      <c r="C132" s="310" t="s">
        <v>1000</v>
      </c>
      <c r="D132" s="463" t="s">
        <v>260</v>
      </c>
      <c r="E132" s="500">
        <v>1</v>
      </c>
      <c r="F132" s="501"/>
      <c r="G132" s="501"/>
      <c r="H132" s="46"/>
      <c r="I132" s="20"/>
    </row>
    <row r="133" spans="1:9" ht="12.75" customHeight="1">
      <c r="A133" s="451"/>
      <c r="B133" s="451" t="s">
        <v>251</v>
      </c>
      <c r="C133" s="310" t="s">
        <v>1001</v>
      </c>
      <c r="D133" s="463" t="s">
        <v>260</v>
      </c>
      <c r="E133" s="500">
        <v>1</v>
      </c>
      <c r="F133" s="501"/>
      <c r="G133" s="501"/>
      <c r="H133" s="46"/>
      <c r="I133" s="20"/>
    </row>
    <row r="134" spans="1:9" ht="12.75" customHeight="1">
      <c r="A134" s="451"/>
      <c r="B134" s="451" t="s">
        <v>251</v>
      </c>
      <c r="C134" s="310" t="s">
        <v>1002</v>
      </c>
      <c r="D134" s="463" t="s">
        <v>260</v>
      </c>
      <c r="E134" s="500">
        <v>1</v>
      </c>
      <c r="F134" s="501"/>
      <c r="G134" s="501"/>
      <c r="H134" s="46"/>
      <c r="I134" s="20"/>
    </row>
    <row r="135" spans="1:9" ht="13.5" customHeight="1">
      <c r="A135" s="451"/>
      <c r="B135" s="451" t="s">
        <v>251</v>
      </c>
      <c r="C135" s="310" t="s">
        <v>1003</v>
      </c>
      <c r="D135" s="463" t="s">
        <v>260</v>
      </c>
      <c r="E135" s="500">
        <v>1</v>
      </c>
      <c r="F135" s="501"/>
      <c r="G135" s="501"/>
      <c r="H135" s="46"/>
      <c r="I135" s="20"/>
    </row>
    <row r="136" spans="1:9" ht="12.75" customHeight="1">
      <c r="A136" s="451"/>
      <c r="B136" s="451" t="s">
        <v>251</v>
      </c>
      <c r="C136" s="310" t="s">
        <v>1004</v>
      </c>
      <c r="D136" s="463" t="s">
        <v>260</v>
      </c>
      <c r="E136" s="500">
        <v>3</v>
      </c>
      <c r="F136" s="501"/>
      <c r="G136" s="501"/>
      <c r="H136" s="46"/>
      <c r="I136" s="20"/>
    </row>
    <row r="137" spans="1:9" ht="15" customHeight="1">
      <c r="A137" s="451"/>
      <c r="B137" s="451" t="s">
        <v>251</v>
      </c>
      <c r="C137" s="310" t="s">
        <v>1005</v>
      </c>
      <c r="D137" s="463" t="s">
        <v>260</v>
      </c>
      <c r="E137" s="500">
        <v>3</v>
      </c>
      <c r="F137" s="501"/>
      <c r="G137" s="501"/>
      <c r="H137" s="46"/>
      <c r="I137" s="20"/>
    </row>
    <row r="138" spans="1:9" ht="12.75" customHeight="1">
      <c r="A138" s="451"/>
      <c r="B138" s="451" t="s">
        <v>251</v>
      </c>
      <c r="C138" s="310" t="s">
        <v>1006</v>
      </c>
      <c r="D138" s="463" t="s">
        <v>1007</v>
      </c>
      <c r="E138" s="500">
        <v>1</v>
      </c>
      <c r="F138" s="501"/>
      <c r="G138" s="501"/>
      <c r="H138" s="46"/>
      <c r="I138" s="20"/>
    </row>
    <row r="139" spans="1:9" ht="15.75" customHeight="1">
      <c r="A139" s="451"/>
      <c r="B139" s="451"/>
      <c r="C139" s="443" t="s">
        <v>924</v>
      </c>
      <c r="D139" s="463"/>
      <c r="E139" s="500"/>
      <c r="F139" s="501"/>
      <c r="G139" s="501"/>
      <c r="H139" s="46"/>
      <c r="I139" s="20"/>
    </row>
    <row r="140" spans="1:9" ht="12.75" customHeight="1">
      <c r="A140" s="451"/>
      <c r="B140" s="451" t="s">
        <v>251</v>
      </c>
      <c r="C140" s="310" t="s">
        <v>1008</v>
      </c>
      <c r="D140" s="463" t="s">
        <v>260</v>
      </c>
      <c r="E140" s="500">
        <v>1</v>
      </c>
      <c r="F140" s="501"/>
      <c r="G140" s="501"/>
      <c r="H140" s="46"/>
      <c r="I140" s="20"/>
    </row>
    <row r="141" spans="1:9" ht="26.25" customHeight="1">
      <c r="A141" s="425"/>
      <c r="B141" s="425" t="s">
        <v>251</v>
      </c>
      <c r="C141" s="442" t="s">
        <v>1009</v>
      </c>
      <c r="D141" s="463" t="s">
        <v>260</v>
      </c>
      <c r="E141" s="500">
        <v>1</v>
      </c>
      <c r="F141" s="501"/>
      <c r="G141" s="501"/>
      <c r="H141" s="46"/>
      <c r="I141" s="20"/>
    </row>
    <row r="142" spans="1:9" ht="12.75" customHeight="1">
      <c r="A142" s="425"/>
      <c r="B142" s="425" t="s">
        <v>251</v>
      </c>
      <c r="C142" s="442" t="s">
        <v>1010</v>
      </c>
      <c r="D142" s="463" t="s">
        <v>260</v>
      </c>
      <c r="E142" s="500">
        <v>1</v>
      </c>
      <c r="F142" s="501"/>
      <c r="G142" s="501"/>
      <c r="H142" s="46"/>
      <c r="I142" s="20"/>
    </row>
    <row r="143" spans="1:9" ht="27" customHeight="1">
      <c r="A143" s="451"/>
      <c r="B143" s="451" t="s">
        <v>251</v>
      </c>
      <c r="C143" s="310" t="s">
        <v>1011</v>
      </c>
      <c r="D143" s="463" t="s">
        <v>260</v>
      </c>
      <c r="E143" s="500">
        <v>1</v>
      </c>
      <c r="F143" s="501"/>
      <c r="G143" s="501"/>
      <c r="H143" s="46"/>
      <c r="I143" s="20"/>
    </row>
    <row r="144" spans="1:9" ht="14.25" customHeight="1">
      <c r="A144" s="425"/>
      <c r="B144" s="425" t="s">
        <v>251</v>
      </c>
      <c r="C144" s="442" t="s">
        <v>1012</v>
      </c>
      <c r="D144" s="463" t="s">
        <v>260</v>
      </c>
      <c r="E144" s="500">
        <v>1</v>
      </c>
      <c r="F144" s="501"/>
      <c r="G144" s="501"/>
      <c r="H144" s="46"/>
      <c r="I144" s="20"/>
    </row>
    <row r="145" spans="1:9" ht="15" customHeight="1">
      <c r="A145" s="451"/>
      <c r="B145" s="451" t="s">
        <v>251</v>
      </c>
      <c r="C145" s="310" t="s">
        <v>1013</v>
      </c>
      <c r="D145" s="463" t="s">
        <v>260</v>
      </c>
      <c r="E145" s="502">
        <v>12</v>
      </c>
      <c r="F145" s="501"/>
      <c r="G145" s="501"/>
      <c r="H145" s="46"/>
      <c r="I145" s="20"/>
    </row>
    <row r="146" spans="1:9" ht="15" customHeight="1">
      <c r="A146" s="451"/>
      <c r="B146" s="451" t="s">
        <v>251</v>
      </c>
      <c r="C146" s="310" t="s">
        <v>1014</v>
      </c>
      <c r="D146" s="463" t="s">
        <v>260</v>
      </c>
      <c r="E146" s="502">
        <v>10</v>
      </c>
      <c r="F146" s="501"/>
      <c r="G146" s="501"/>
      <c r="H146" s="46"/>
      <c r="I146" s="20"/>
    </row>
    <row r="147" spans="1:9" ht="15" customHeight="1">
      <c r="A147" s="425"/>
      <c r="B147" s="425" t="s">
        <v>251</v>
      </c>
      <c r="C147" s="445" t="s">
        <v>963</v>
      </c>
      <c r="D147" s="463" t="s">
        <v>689</v>
      </c>
      <c r="E147" s="500">
        <v>1</v>
      </c>
      <c r="F147" s="463"/>
      <c r="G147" s="497"/>
      <c r="H147" s="46"/>
      <c r="I147" s="20"/>
    </row>
    <row r="148" spans="1:9" ht="15" customHeight="1">
      <c r="A148" s="451"/>
      <c r="B148" s="451" t="s">
        <v>251</v>
      </c>
      <c r="C148" s="446" t="s">
        <v>1015</v>
      </c>
      <c r="D148" s="463" t="s">
        <v>425</v>
      </c>
      <c r="E148" s="500">
        <v>1</v>
      </c>
      <c r="F148" s="501"/>
      <c r="G148" s="501"/>
      <c r="H148" s="46"/>
      <c r="I148" s="20"/>
    </row>
    <row r="149" spans="1:9" ht="16.5" customHeight="1">
      <c r="A149" s="451"/>
      <c r="B149" s="451" t="s">
        <v>251</v>
      </c>
      <c r="C149" s="446" t="s">
        <v>965</v>
      </c>
      <c r="D149" s="463" t="s">
        <v>0</v>
      </c>
      <c r="E149" s="500">
        <v>1</v>
      </c>
      <c r="F149" s="501"/>
      <c r="G149" s="501"/>
      <c r="H149" s="46"/>
      <c r="I149" s="20"/>
    </row>
    <row r="150" spans="1:9" ht="47.25" customHeight="1">
      <c r="A150" s="451"/>
      <c r="B150" s="451" t="s">
        <v>251</v>
      </c>
      <c r="C150" s="446" t="s">
        <v>966</v>
      </c>
      <c r="D150" s="463" t="s">
        <v>0</v>
      </c>
      <c r="E150" s="500">
        <v>1</v>
      </c>
      <c r="F150" s="501"/>
      <c r="G150" s="501"/>
      <c r="H150" s="46"/>
      <c r="I150" s="20"/>
    </row>
    <row r="151" spans="1:9" ht="15" customHeight="1">
      <c r="A151" s="448"/>
      <c r="B151" s="448" t="s">
        <v>251</v>
      </c>
      <c r="C151" s="447" t="s">
        <v>1016</v>
      </c>
      <c r="D151" s="448" t="s">
        <v>689</v>
      </c>
      <c r="E151" s="425">
        <v>1</v>
      </c>
      <c r="F151" s="984">
        <v>0</v>
      </c>
      <c r="G151" s="503">
        <f>F151*E151</f>
        <v>0</v>
      </c>
      <c r="H151" s="46"/>
      <c r="I151" s="20"/>
    </row>
    <row r="152" spans="1:9" ht="14.25" customHeight="1">
      <c r="A152" s="451"/>
      <c r="B152" s="451"/>
      <c r="C152" s="310"/>
      <c r="D152" s="463"/>
      <c r="E152" s="500"/>
      <c r="F152" s="501"/>
      <c r="G152" s="501"/>
      <c r="H152" s="46"/>
      <c r="I152" s="20"/>
    </row>
    <row r="153" spans="1:9" ht="16.5" customHeight="1">
      <c r="A153" s="441" t="s">
        <v>1017</v>
      </c>
      <c r="B153" s="441"/>
      <c r="C153" s="485" t="s">
        <v>1018</v>
      </c>
      <c r="D153" s="497"/>
      <c r="E153" s="498"/>
      <c r="F153" s="463"/>
      <c r="G153" s="497"/>
      <c r="H153" s="46"/>
      <c r="I153" s="20"/>
    </row>
    <row r="154" spans="1:9" ht="117.75" customHeight="1">
      <c r="A154" s="451"/>
      <c r="B154" s="451"/>
      <c r="C154" s="442" t="s">
        <v>1019</v>
      </c>
      <c r="D154" s="463"/>
      <c r="E154" s="500"/>
      <c r="F154" s="501"/>
      <c r="G154" s="501"/>
      <c r="H154" s="46"/>
      <c r="I154" s="20"/>
    </row>
    <row r="155" spans="1:9" ht="16.5" customHeight="1">
      <c r="A155" s="451"/>
      <c r="B155" s="451"/>
      <c r="C155" s="443" t="s">
        <v>903</v>
      </c>
      <c r="D155" s="497"/>
      <c r="E155" s="498"/>
      <c r="F155" s="463"/>
      <c r="G155" s="497"/>
      <c r="H155" s="46"/>
      <c r="I155" s="20"/>
    </row>
    <row r="156" spans="1:9" ht="15" customHeight="1">
      <c r="A156" s="451"/>
      <c r="B156" s="451" t="s">
        <v>251</v>
      </c>
      <c r="C156" s="310" t="s">
        <v>1020</v>
      </c>
      <c r="D156" s="463" t="s">
        <v>260</v>
      </c>
      <c r="E156" s="500">
        <v>1</v>
      </c>
      <c r="F156" s="501"/>
      <c r="G156" s="501"/>
      <c r="H156" s="46"/>
      <c r="I156" s="20"/>
    </row>
    <row r="157" spans="1:9" ht="15" customHeight="1">
      <c r="A157" s="451"/>
      <c r="B157" s="451" t="s">
        <v>251</v>
      </c>
      <c r="C157" s="310" t="s">
        <v>1001</v>
      </c>
      <c r="D157" s="463" t="s">
        <v>260</v>
      </c>
      <c r="E157" s="500">
        <v>1</v>
      </c>
      <c r="F157" s="501"/>
      <c r="G157" s="501"/>
      <c r="H157" s="46"/>
      <c r="I157" s="20"/>
    </row>
    <row r="158" spans="1:9" ht="15" customHeight="1">
      <c r="A158" s="451"/>
      <c r="B158" s="451" t="s">
        <v>251</v>
      </c>
      <c r="C158" s="310" t="s">
        <v>1021</v>
      </c>
      <c r="D158" s="463" t="s">
        <v>260</v>
      </c>
      <c r="E158" s="500">
        <v>1</v>
      </c>
      <c r="F158" s="501"/>
      <c r="G158" s="501"/>
      <c r="H158" s="46"/>
      <c r="I158" s="20"/>
    </row>
    <row r="159" spans="1:9" ht="14.25" customHeight="1">
      <c r="A159" s="451"/>
      <c r="B159" s="451" t="s">
        <v>251</v>
      </c>
      <c r="C159" s="310" t="s">
        <v>1022</v>
      </c>
      <c r="D159" s="463" t="s">
        <v>260</v>
      </c>
      <c r="E159" s="500">
        <v>1</v>
      </c>
      <c r="F159" s="501"/>
      <c r="G159" s="501"/>
      <c r="H159" s="46"/>
      <c r="I159" s="20"/>
    </row>
    <row r="160" spans="1:9" ht="15" customHeight="1">
      <c r="A160" s="451"/>
      <c r="B160" s="451" t="s">
        <v>251</v>
      </c>
      <c r="C160" s="310" t="s">
        <v>1004</v>
      </c>
      <c r="D160" s="463" t="s">
        <v>260</v>
      </c>
      <c r="E160" s="500">
        <v>1</v>
      </c>
      <c r="F160" s="501"/>
      <c r="G160" s="501"/>
      <c r="H160" s="46"/>
      <c r="I160" s="20"/>
    </row>
    <row r="161" spans="1:9" ht="15" customHeight="1">
      <c r="A161" s="451"/>
      <c r="B161" s="451" t="s">
        <v>251</v>
      </c>
      <c r="C161" s="310" t="s">
        <v>1023</v>
      </c>
      <c r="D161" s="463" t="s">
        <v>260</v>
      </c>
      <c r="E161" s="500">
        <v>2</v>
      </c>
      <c r="F161" s="501"/>
      <c r="G161" s="501"/>
      <c r="H161" s="46"/>
      <c r="I161" s="20"/>
    </row>
    <row r="162" spans="1:9" ht="15" customHeight="1">
      <c r="A162" s="451"/>
      <c r="B162" s="451" t="s">
        <v>251</v>
      </c>
      <c r="C162" s="310" t="s">
        <v>1005</v>
      </c>
      <c r="D162" s="463" t="s">
        <v>260</v>
      </c>
      <c r="E162" s="500">
        <v>1</v>
      </c>
      <c r="F162" s="501"/>
      <c r="G162" s="501"/>
      <c r="H162" s="46"/>
      <c r="I162" s="20"/>
    </row>
    <row r="163" spans="1:9" ht="15" customHeight="1">
      <c r="A163" s="451"/>
      <c r="B163" s="451" t="s">
        <v>251</v>
      </c>
      <c r="C163" s="310" t="s">
        <v>1005</v>
      </c>
      <c r="D163" s="463" t="s">
        <v>260</v>
      </c>
      <c r="E163" s="500">
        <v>2</v>
      </c>
      <c r="F163" s="501"/>
      <c r="G163" s="501"/>
      <c r="H163" s="46"/>
      <c r="I163" s="20"/>
    </row>
    <row r="164" spans="1:9" ht="17.25" customHeight="1">
      <c r="A164" s="451"/>
      <c r="B164" s="451" t="s">
        <v>251</v>
      </c>
      <c r="C164" s="310" t="s">
        <v>1006</v>
      </c>
      <c r="D164" s="463" t="s">
        <v>1007</v>
      </c>
      <c r="E164" s="500">
        <v>1</v>
      </c>
      <c r="F164" s="501"/>
      <c r="G164" s="501"/>
      <c r="H164" s="46"/>
      <c r="I164" s="20"/>
    </row>
    <row r="165" spans="1:9" ht="15.75" customHeight="1">
      <c r="A165" s="451"/>
      <c r="B165" s="451"/>
      <c r="C165" s="443" t="s">
        <v>924</v>
      </c>
      <c r="D165" s="463"/>
      <c r="E165" s="500"/>
      <c r="F165" s="501"/>
      <c r="G165" s="501"/>
      <c r="H165" s="46"/>
      <c r="I165" s="20"/>
    </row>
    <row r="166" spans="1:9" ht="26.25" customHeight="1">
      <c r="A166" s="451"/>
      <c r="B166" s="451" t="s">
        <v>251</v>
      </c>
      <c r="C166" s="310" t="s">
        <v>1024</v>
      </c>
      <c r="D166" s="463" t="s">
        <v>260</v>
      </c>
      <c r="E166" s="500">
        <v>1</v>
      </c>
      <c r="F166" s="501"/>
      <c r="G166" s="501"/>
      <c r="H166" s="46"/>
      <c r="I166" s="20"/>
    </row>
    <row r="167" spans="1:9" ht="14.25" customHeight="1">
      <c r="A167" s="425"/>
      <c r="B167" s="425" t="s">
        <v>251</v>
      </c>
      <c r="C167" s="442" t="s">
        <v>1009</v>
      </c>
      <c r="D167" s="463" t="s">
        <v>260</v>
      </c>
      <c r="E167" s="500">
        <v>1</v>
      </c>
      <c r="F167" s="501"/>
      <c r="G167" s="501"/>
      <c r="H167" s="46"/>
      <c r="I167" s="20"/>
    </row>
    <row r="168" spans="1:9" ht="15" customHeight="1">
      <c r="A168" s="451"/>
      <c r="B168" s="451" t="s">
        <v>251</v>
      </c>
      <c r="C168" s="310" t="s">
        <v>1025</v>
      </c>
      <c r="D168" s="463" t="s">
        <v>260</v>
      </c>
      <c r="E168" s="500">
        <v>1</v>
      </c>
      <c r="F168" s="501"/>
      <c r="G168" s="501"/>
      <c r="H168" s="46"/>
      <c r="I168" s="20"/>
    </row>
    <row r="169" spans="1:9" ht="15" customHeight="1">
      <c r="A169" s="451"/>
      <c r="B169" s="451" t="s">
        <v>251</v>
      </c>
      <c r="C169" s="310" t="s">
        <v>1026</v>
      </c>
      <c r="D169" s="463" t="s">
        <v>260</v>
      </c>
      <c r="E169" s="500">
        <v>1</v>
      </c>
      <c r="F169" s="501"/>
      <c r="G169" s="501"/>
      <c r="H169" s="46"/>
      <c r="I169" s="20"/>
    </row>
    <row r="170" spans="1:9" ht="15" customHeight="1">
      <c r="A170" s="425"/>
      <c r="B170" s="425" t="s">
        <v>251</v>
      </c>
      <c r="C170" s="442" t="s">
        <v>1027</v>
      </c>
      <c r="D170" s="463" t="s">
        <v>260</v>
      </c>
      <c r="E170" s="500">
        <v>1</v>
      </c>
      <c r="F170" s="501"/>
      <c r="G170" s="501"/>
      <c r="H170" s="46"/>
      <c r="I170" s="20"/>
    </row>
    <row r="171" spans="1:9" ht="15" customHeight="1">
      <c r="A171" s="451"/>
      <c r="B171" s="451" t="s">
        <v>251</v>
      </c>
      <c r="C171" s="310" t="s">
        <v>1028</v>
      </c>
      <c r="D171" s="463" t="s">
        <v>260</v>
      </c>
      <c r="E171" s="500">
        <v>1</v>
      </c>
      <c r="F171" s="501"/>
      <c r="G171" s="501"/>
      <c r="H171" s="46"/>
      <c r="I171" s="20"/>
    </row>
    <row r="172" spans="1:9" ht="15" customHeight="1">
      <c r="A172" s="451"/>
      <c r="B172" s="451" t="s">
        <v>251</v>
      </c>
      <c r="C172" s="310" t="s">
        <v>1013</v>
      </c>
      <c r="D172" s="463" t="s">
        <v>260</v>
      </c>
      <c r="E172" s="502">
        <v>10</v>
      </c>
      <c r="F172" s="501"/>
      <c r="G172" s="501"/>
      <c r="H172" s="46"/>
      <c r="I172" s="20"/>
    </row>
    <row r="173" spans="1:9" ht="15" customHeight="1">
      <c r="A173" s="448"/>
      <c r="B173" s="448" t="s">
        <v>251</v>
      </c>
      <c r="C173" s="449" t="s">
        <v>1029</v>
      </c>
      <c r="D173" s="448" t="s">
        <v>260</v>
      </c>
      <c r="E173" s="425">
        <v>1</v>
      </c>
      <c r="F173" s="501"/>
      <c r="G173" s="501"/>
      <c r="H173" s="46"/>
      <c r="I173" s="20"/>
    </row>
    <row r="174" spans="1:9" ht="15" customHeight="1">
      <c r="A174" s="451"/>
      <c r="B174" s="451" t="s">
        <v>251</v>
      </c>
      <c r="C174" s="310" t="s">
        <v>1030</v>
      </c>
      <c r="D174" s="463" t="s">
        <v>260</v>
      </c>
      <c r="E174" s="500">
        <v>1</v>
      </c>
      <c r="F174" s="501"/>
      <c r="G174" s="501"/>
      <c r="H174" s="46"/>
      <c r="I174" s="20"/>
    </row>
    <row r="175" spans="1:9" ht="15" customHeight="1">
      <c r="A175" s="425"/>
      <c r="B175" s="425" t="s">
        <v>251</v>
      </c>
      <c r="C175" s="442" t="s">
        <v>1012</v>
      </c>
      <c r="D175" s="463" t="s">
        <v>260</v>
      </c>
      <c r="E175" s="500">
        <v>1</v>
      </c>
      <c r="F175" s="501"/>
      <c r="G175" s="501"/>
      <c r="H175" s="46"/>
      <c r="I175" s="20"/>
    </row>
    <row r="176" spans="1:9" ht="15" customHeight="1">
      <c r="A176" s="451"/>
      <c r="B176" s="451" t="s">
        <v>251</v>
      </c>
      <c r="C176" s="310" t="s">
        <v>1031</v>
      </c>
      <c r="D176" s="463" t="s">
        <v>260</v>
      </c>
      <c r="E176" s="502">
        <v>2</v>
      </c>
      <c r="F176" s="501"/>
      <c r="G176" s="501"/>
      <c r="H176" s="46"/>
      <c r="I176" s="20"/>
    </row>
    <row r="177" spans="1:9" ht="15" customHeight="1">
      <c r="A177" s="451"/>
      <c r="B177" s="451" t="s">
        <v>251</v>
      </c>
      <c r="C177" s="310" t="s">
        <v>1014</v>
      </c>
      <c r="D177" s="463" t="s">
        <v>260</v>
      </c>
      <c r="E177" s="502">
        <v>2</v>
      </c>
      <c r="F177" s="501"/>
      <c r="G177" s="501"/>
      <c r="H177" s="46"/>
      <c r="I177" s="20"/>
    </row>
    <row r="178" spans="1:9" ht="15" customHeight="1">
      <c r="A178" s="425"/>
      <c r="B178" s="425" t="s">
        <v>251</v>
      </c>
      <c r="C178" s="442" t="s">
        <v>1032</v>
      </c>
      <c r="D178" s="463" t="s">
        <v>260</v>
      </c>
      <c r="E178" s="500">
        <v>1</v>
      </c>
      <c r="F178" s="501"/>
      <c r="G178" s="501"/>
      <c r="H178" s="46"/>
      <c r="I178" s="20"/>
    </row>
    <row r="179" spans="1:9" ht="15" customHeight="1">
      <c r="A179" s="451"/>
      <c r="B179" s="451" t="s">
        <v>251</v>
      </c>
      <c r="C179" s="310" t="s">
        <v>1033</v>
      </c>
      <c r="D179" s="463" t="s">
        <v>260</v>
      </c>
      <c r="E179" s="500">
        <v>1</v>
      </c>
      <c r="F179" s="501"/>
      <c r="G179" s="501"/>
      <c r="H179" s="46"/>
      <c r="I179" s="20"/>
    </row>
    <row r="180" spans="1:9" ht="15" customHeight="1">
      <c r="A180" s="451"/>
      <c r="B180" s="451" t="s">
        <v>251</v>
      </c>
      <c r="C180" s="310" t="s">
        <v>1014</v>
      </c>
      <c r="D180" s="463" t="s">
        <v>260</v>
      </c>
      <c r="E180" s="502">
        <v>41</v>
      </c>
      <c r="F180" s="501"/>
      <c r="G180" s="501"/>
      <c r="H180" s="46"/>
      <c r="I180" s="20"/>
    </row>
    <row r="181" spans="1:9" ht="15" customHeight="1">
      <c r="A181" s="451"/>
      <c r="B181" s="451" t="s">
        <v>251</v>
      </c>
      <c r="C181" s="310" t="s">
        <v>1034</v>
      </c>
      <c r="D181" s="463" t="s">
        <v>260</v>
      </c>
      <c r="E181" s="502">
        <v>2</v>
      </c>
      <c r="F181" s="501"/>
      <c r="G181" s="501"/>
      <c r="H181" s="46"/>
      <c r="I181" s="20"/>
    </row>
    <row r="182" spans="1:9" ht="16.5" customHeight="1">
      <c r="A182" s="451"/>
      <c r="B182" s="451" t="s">
        <v>251</v>
      </c>
      <c r="C182" s="310" t="s">
        <v>1035</v>
      </c>
      <c r="D182" s="463" t="s">
        <v>260</v>
      </c>
      <c r="E182" s="502">
        <v>20</v>
      </c>
      <c r="F182" s="501"/>
      <c r="G182" s="501"/>
      <c r="H182" s="46"/>
      <c r="I182" s="20"/>
    </row>
    <row r="183" spans="1:9" ht="15" customHeight="1">
      <c r="A183" s="425"/>
      <c r="B183" s="425" t="s">
        <v>251</v>
      </c>
      <c r="C183" s="445" t="s">
        <v>963</v>
      </c>
      <c r="D183" s="463" t="s">
        <v>689</v>
      </c>
      <c r="E183" s="500">
        <v>1</v>
      </c>
      <c r="F183" s="463"/>
      <c r="G183" s="497"/>
      <c r="H183" s="46"/>
      <c r="I183" s="20"/>
    </row>
    <row r="184" spans="1:9" ht="15" customHeight="1">
      <c r="A184" s="451"/>
      <c r="B184" s="451" t="s">
        <v>251</v>
      </c>
      <c r="C184" s="446" t="s">
        <v>1036</v>
      </c>
      <c r="D184" s="463" t="s">
        <v>425</v>
      </c>
      <c r="E184" s="500">
        <v>1</v>
      </c>
      <c r="F184" s="501"/>
      <c r="G184" s="501"/>
      <c r="H184" s="46"/>
      <c r="I184" s="20"/>
    </row>
    <row r="185" spans="1:9" ht="16.5" customHeight="1">
      <c r="A185" s="451"/>
      <c r="B185" s="451" t="s">
        <v>251</v>
      </c>
      <c r="C185" s="446" t="s">
        <v>965</v>
      </c>
      <c r="D185" s="463" t="s">
        <v>0</v>
      </c>
      <c r="E185" s="500">
        <v>1</v>
      </c>
      <c r="F185" s="501"/>
      <c r="G185" s="501"/>
      <c r="H185" s="46"/>
      <c r="I185" s="20"/>
    </row>
    <row r="186" spans="1:9" ht="41.25" customHeight="1">
      <c r="A186" s="451"/>
      <c r="B186" s="451" t="s">
        <v>251</v>
      </c>
      <c r="C186" s="446" t="s">
        <v>966</v>
      </c>
      <c r="D186" s="463" t="s">
        <v>0</v>
      </c>
      <c r="E186" s="500">
        <v>1</v>
      </c>
      <c r="F186" s="501"/>
      <c r="G186" s="501"/>
      <c r="H186" s="46"/>
      <c r="I186" s="20"/>
    </row>
    <row r="187" spans="1:9" ht="15" customHeight="1">
      <c r="A187" s="448"/>
      <c r="B187" s="448" t="s">
        <v>251</v>
      </c>
      <c r="C187" s="447" t="s">
        <v>1037</v>
      </c>
      <c r="D187" s="448" t="s">
        <v>689</v>
      </c>
      <c r="E187" s="425">
        <v>1</v>
      </c>
      <c r="F187" s="984">
        <v>0</v>
      </c>
      <c r="G187" s="503">
        <f>F187*E187</f>
        <v>0</v>
      </c>
      <c r="H187" s="46"/>
      <c r="I187" s="20"/>
    </row>
    <row r="188" spans="1:9" ht="14.25" customHeight="1">
      <c r="A188" s="451"/>
      <c r="B188" s="451"/>
      <c r="C188" s="310"/>
      <c r="D188" s="463"/>
      <c r="E188" s="500"/>
      <c r="F188" s="501"/>
      <c r="G188" s="501"/>
      <c r="H188" s="46"/>
      <c r="I188" s="20"/>
    </row>
    <row r="189" spans="1:9" ht="22.5" customHeight="1">
      <c r="A189" s="441" t="s">
        <v>1038</v>
      </c>
      <c r="B189" s="441"/>
      <c r="C189" s="485" t="s">
        <v>1039</v>
      </c>
      <c r="D189" s="497"/>
      <c r="E189" s="498"/>
      <c r="F189" s="463"/>
      <c r="G189" s="497"/>
      <c r="H189" s="33"/>
      <c r="I189" s="33"/>
    </row>
    <row r="190" spans="1:9" ht="120.75" customHeight="1">
      <c r="A190" s="451"/>
      <c r="B190" s="451" t="s">
        <v>251</v>
      </c>
      <c r="C190" s="442" t="s">
        <v>1040</v>
      </c>
      <c r="D190" s="497"/>
      <c r="E190" s="498"/>
      <c r="F190" s="463"/>
      <c r="G190" s="497"/>
      <c r="H190" s="33"/>
      <c r="I190" s="33"/>
    </row>
    <row r="191" spans="1:9" ht="16.5" customHeight="1">
      <c r="A191" s="740"/>
      <c r="B191" s="451"/>
      <c r="C191" s="443" t="s">
        <v>903</v>
      </c>
      <c r="D191" s="497"/>
      <c r="E191" s="498"/>
      <c r="F191" s="463"/>
      <c r="G191" s="497"/>
      <c r="H191" s="46"/>
      <c r="I191" s="20"/>
    </row>
    <row r="192" spans="1:9" ht="15" customHeight="1">
      <c r="A192" s="740"/>
      <c r="B192" s="451" t="s">
        <v>251</v>
      </c>
      <c r="C192" s="310" t="s">
        <v>1020</v>
      </c>
      <c r="D192" s="463" t="s">
        <v>260</v>
      </c>
      <c r="E192" s="500">
        <v>1</v>
      </c>
      <c r="F192" s="501"/>
      <c r="G192" s="501"/>
      <c r="H192" s="46"/>
      <c r="I192" s="20"/>
    </row>
    <row r="193" spans="1:9" ht="15" customHeight="1">
      <c r="A193" s="740"/>
      <c r="B193" s="451" t="s">
        <v>251</v>
      </c>
      <c r="C193" s="310" t="s">
        <v>1001</v>
      </c>
      <c r="D193" s="463" t="s">
        <v>260</v>
      </c>
      <c r="E193" s="500">
        <v>1</v>
      </c>
      <c r="F193" s="501"/>
      <c r="G193" s="501"/>
      <c r="H193" s="46"/>
      <c r="I193" s="20"/>
    </row>
    <row r="194" spans="1:9" ht="20.25" customHeight="1">
      <c r="A194" s="740"/>
      <c r="B194" s="451" t="s">
        <v>251</v>
      </c>
      <c r="C194" s="310" t="s">
        <v>1021</v>
      </c>
      <c r="D194" s="463" t="s">
        <v>260</v>
      </c>
      <c r="E194" s="500">
        <v>1</v>
      </c>
      <c r="F194" s="501"/>
      <c r="G194" s="501"/>
      <c r="H194" s="46"/>
      <c r="I194" s="20"/>
    </row>
    <row r="195" spans="1:9" ht="15" customHeight="1">
      <c r="A195" s="740"/>
      <c r="B195" s="451" t="s">
        <v>251</v>
      </c>
      <c r="C195" s="310" t="s">
        <v>1022</v>
      </c>
      <c r="D195" s="463" t="s">
        <v>260</v>
      </c>
      <c r="E195" s="500">
        <v>1</v>
      </c>
      <c r="F195" s="501"/>
      <c r="G195" s="501"/>
      <c r="H195" s="46"/>
      <c r="I195" s="20"/>
    </row>
    <row r="196" spans="1:9" ht="15" customHeight="1">
      <c r="A196" s="740"/>
      <c r="B196" s="451" t="s">
        <v>251</v>
      </c>
      <c r="C196" s="310" t="s">
        <v>1004</v>
      </c>
      <c r="D196" s="463" t="s">
        <v>260</v>
      </c>
      <c r="E196" s="500">
        <v>1</v>
      </c>
      <c r="F196" s="501"/>
      <c r="G196" s="501"/>
      <c r="H196" s="46"/>
      <c r="I196" s="20"/>
    </row>
    <row r="197" spans="1:9" ht="15" customHeight="1">
      <c r="A197" s="740"/>
      <c r="B197" s="451" t="s">
        <v>251</v>
      </c>
      <c r="C197" s="310" t="s">
        <v>1023</v>
      </c>
      <c r="D197" s="463" t="s">
        <v>260</v>
      </c>
      <c r="E197" s="500">
        <v>2</v>
      </c>
      <c r="F197" s="501"/>
      <c r="G197" s="501"/>
      <c r="H197" s="46"/>
      <c r="I197" s="20"/>
    </row>
    <row r="198" spans="1:9" ht="15" customHeight="1">
      <c r="A198" s="740"/>
      <c r="B198" s="451" t="s">
        <v>251</v>
      </c>
      <c r="C198" s="310" t="s">
        <v>1005</v>
      </c>
      <c r="D198" s="463" t="s">
        <v>260</v>
      </c>
      <c r="E198" s="500">
        <v>1</v>
      </c>
      <c r="F198" s="501"/>
      <c r="G198" s="501"/>
      <c r="H198" s="46"/>
      <c r="I198" s="20"/>
    </row>
    <row r="199" spans="1:9" ht="15" customHeight="1">
      <c r="A199" s="740"/>
      <c r="B199" s="451" t="s">
        <v>251</v>
      </c>
      <c r="C199" s="310" t="s">
        <v>1005</v>
      </c>
      <c r="D199" s="463" t="s">
        <v>260</v>
      </c>
      <c r="E199" s="500">
        <v>2</v>
      </c>
      <c r="F199" s="501"/>
      <c r="G199" s="501"/>
      <c r="H199" s="46"/>
      <c r="I199" s="20"/>
    </row>
    <row r="200" spans="1:9" ht="17.25" customHeight="1">
      <c r="A200" s="740"/>
      <c r="B200" s="451" t="s">
        <v>251</v>
      </c>
      <c r="C200" s="310" t="s">
        <v>1006</v>
      </c>
      <c r="D200" s="463" t="s">
        <v>1007</v>
      </c>
      <c r="E200" s="500">
        <v>1</v>
      </c>
      <c r="F200" s="501"/>
      <c r="G200" s="501"/>
      <c r="H200" s="46"/>
      <c r="I200" s="20"/>
    </row>
    <row r="201" spans="1:9" ht="15" customHeight="1">
      <c r="A201" s="740"/>
      <c r="B201" s="451"/>
      <c r="C201" s="443" t="s">
        <v>924</v>
      </c>
      <c r="D201" s="463"/>
      <c r="E201" s="500"/>
      <c r="F201" s="501"/>
      <c r="G201" s="501"/>
      <c r="H201" s="46"/>
      <c r="I201" s="20"/>
    </row>
    <row r="202" spans="1:9" ht="15" customHeight="1">
      <c r="A202" s="740"/>
      <c r="B202" s="451" t="s">
        <v>251</v>
      </c>
      <c r="C202" s="310" t="s">
        <v>1024</v>
      </c>
      <c r="D202" s="463" t="s">
        <v>260</v>
      </c>
      <c r="E202" s="500">
        <v>1</v>
      </c>
      <c r="F202" s="501"/>
      <c r="G202" s="501"/>
      <c r="H202" s="46"/>
      <c r="I202" s="20"/>
    </row>
    <row r="203" spans="1:9" ht="38.25" customHeight="1">
      <c r="A203" s="741"/>
      <c r="B203" s="425" t="s">
        <v>251</v>
      </c>
      <c r="C203" s="442" t="s">
        <v>1009</v>
      </c>
      <c r="D203" s="463" t="s">
        <v>260</v>
      </c>
      <c r="E203" s="500">
        <v>1</v>
      </c>
      <c r="F203" s="501"/>
      <c r="G203" s="501"/>
      <c r="H203" s="46"/>
      <c r="I203" s="20"/>
    </row>
    <row r="204" spans="1:9" ht="15" customHeight="1">
      <c r="A204" s="740"/>
      <c r="B204" s="451" t="s">
        <v>251</v>
      </c>
      <c r="C204" s="310" t="s">
        <v>1041</v>
      </c>
      <c r="D204" s="463" t="s">
        <v>260</v>
      </c>
      <c r="E204" s="500">
        <v>1</v>
      </c>
      <c r="F204" s="501"/>
      <c r="G204" s="501"/>
      <c r="H204" s="46"/>
      <c r="I204" s="20"/>
    </row>
    <row r="205" spans="1:9" ht="15" customHeight="1">
      <c r="A205" s="740"/>
      <c r="B205" s="451" t="s">
        <v>251</v>
      </c>
      <c r="C205" s="310" t="s">
        <v>1026</v>
      </c>
      <c r="D205" s="463" t="s">
        <v>260</v>
      </c>
      <c r="E205" s="500">
        <v>1</v>
      </c>
      <c r="F205" s="501"/>
      <c r="G205" s="501"/>
      <c r="H205" s="46"/>
      <c r="I205" s="20"/>
    </row>
    <row r="206" spans="1:9" ht="15" customHeight="1">
      <c r="A206" s="741"/>
      <c r="B206" s="425" t="s">
        <v>251</v>
      </c>
      <c r="C206" s="442" t="s">
        <v>1027</v>
      </c>
      <c r="D206" s="463" t="s">
        <v>260</v>
      </c>
      <c r="E206" s="500">
        <v>1</v>
      </c>
      <c r="F206" s="501"/>
      <c r="G206" s="501"/>
      <c r="H206" s="46"/>
      <c r="I206" s="20"/>
    </row>
    <row r="207" spans="1:9" ht="15" customHeight="1">
      <c r="A207" s="740"/>
      <c r="B207" s="451" t="s">
        <v>251</v>
      </c>
      <c r="C207" s="310" t="s">
        <v>1028</v>
      </c>
      <c r="D207" s="463" t="s">
        <v>260</v>
      </c>
      <c r="E207" s="500">
        <v>1</v>
      </c>
      <c r="F207" s="501"/>
      <c r="G207" s="501"/>
      <c r="H207" s="46"/>
      <c r="I207" s="20"/>
    </row>
    <row r="208" spans="1:9" ht="15" customHeight="1">
      <c r="A208" s="740"/>
      <c r="B208" s="451" t="s">
        <v>251</v>
      </c>
      <c r="C208" s="310" t="s">
        <v>1031</v>
      </c>
      <c r="D208" s="463" t="s">
        <v>260</v>
      </c>
      <c r="E208" s="502">
        <v>10</v>
      </c>
      <c r="F208" s="501"/>
      <c r="G208" s="501"/>
      <c r="H208" s="46"/>
      <c r="I208" s="20"/>
    </row>
    <row r="209" spans="1:9" ht="15" customHeight="1">
      <c r="A209" s="742"/>
      <c r="B209" s="448" t="s">
        <v>251</v>
      </c>
      <c r="C209" s="449" t="s">
        <v>1029</v>
      </c>
      <c r="D209" s="448" t="s">
        <v>260</v>
      </c>
      <c r="E209" s="425">
        <v>1</v>
      </c>
      <c r="F209" s="501"/>
      <c r="G209" s="501"/>
      <c r="H209" s="46"/>
      <c r="I209" s="20"/>
    </row>
    <row r="210" spans="1:9" ht="15" customHeight="1">
      <c r="A210" s="740"/>
      <c r="B210" s="451" t="s">
        <v>251</v>
      </c>
      <c r="C210" s="310" t="s">
        <v>1030</v>
      </c>
      <c r="D210" s="463" t="s">
        <v>260</v>
      </c>
      <c r="E210" s="500">
        <v>1</v>
      </c>
      <c r="F210" s="501"/>
      <c r="G210" s="501"/>
      <c r="H210" s="46"/>
      <c r="I210" s="20"/>
    </row>
    <row r="211" spans="1:9" ht="15.75" customHeight="1">
      <c r="A211" s="741"/>
      <c r="B211" s="425" t="s">
        <v>251</v>
      </c>
      <c r="C211" s="442" t="s">
        <v>1012</v>
      </c>
      <c r="D211" s="463" t="s">
        <v>260</v>
      </c>
      <c r="E211" s="500">
        <v>1</v>
      </c>
      <c r="F211" s="501"/>
      <c r="G211" s="501"/>
      <c r="H211" s="46"/>
      <c r="I211" s="20"/>
    </row>
    <row r="212" spans="1:9" ht="15" customHeight="1">
      <c r="A212" s="740"/>
      <c r="B212" s="451" t="s">
        <v>251</v>
      </c>
      <c r="C212" s="310" t="s">
        <v>1031</v>
      </c>
      <c r="D212" s="463" t="s">
        <v>260</v>
      </c>
      <c r="E212" s="502">
        <v>2</v>
      </c>
      <c r="F212" s="501"/>
      <c r="G212" s="501"/>
      <c r="H212" s="46"/>
      <c r="I212" s="20"/>
    </row>
    <row r="213" spans="1:9" ht="15" customHeight="1">
      <c r="A213" s="740"/>
      <c r="B213" s="451" t="s">
        <v>251</v>
      </c>
      <c r="C213" s="310" t="s">
        <v>1042</v>
      </c>
      <c r="D213" s="463" t="s">
        <v>260</v>
      </c>
      <c r="E213" s="502">
        <v>2</v>
      </c>
      <c r="F213" s="501"/>
      <c r="G213" s="501"/>
      <c r="H213" s="46"/>
      <c r="I213" s="20"/>
    </row>
    <row r="214" spans="1:9" ht="15.75" customHeight="1">
      <c r="A214" s="741"/>
      <c r="B214" s="425" t="s">
        <v>251</v>
      </c>
      <c r="C214" s="442" t="s">
        <v>1032</v>
      </c>
      <c r="D214" s="463" t="s">
        <v>260</v>
      </c>
      <c r="E214" s="500">
        <v>1</v>
      </c>
      <c r="F214" s="501"/>
      <c r="G214" s="501"/>
      <c r="H214" s="46"/>
      <c r="I214" s="20"/>
    </row>
    <row r="215" spans="1:9" ht="15" customHeight="1">
      <c r="A215" s="740"/>
      <c r="B215" s="451" t="s">
        <v>251</v>
      </c>
      <c r="C215" s="310" t="s">
        <v>1033</v>
      </c>
      <c r="D215" s="463" t="s">
        <v>260</v>
      </c>
      <c r="E215" s="500">
        <v>1</v>
      </c>
      <c r="F215" s="501"/>
      <c r="G215" s="501"/>
      <c r="H215" s="46"/>
      <c r="I215" s="20"/>
    </row>
    <row r="216" spans="1:9" ht="15" customHeight="1">
      <c r="A216" s="740"/>
      <c r="B216" s="451" t="s">
        <v>251</v>
      </c>
      <c r="C216" s="310" t="s">
        <v>1014</v>
      </c>
      <c r="D216" s="463" t="s">
        <v>260</v>
      </c>
      <c r="E216" s="502">
        <v>46</v>
      </c>
      <c r="F216" s="501"/>
      <c r="G216" s="501"/>
      <c r="H216" s="46"/>
      <c r="I216" s="20"/>
    </row>
    <row r="217" spans="1:9" ht="15" customHeight="1">
      <c r="A217" s="740"/>
      <c r="B217" s="451" t="s">
        <v>251</v>
      </c>
      <c r="C217" s="310" t="s">
        <v>1034</v>
      </c>
      <c r="D217" s="463" t="s">
        <v>260</v>
      </c>
      <c r="E217" s="502">
        <v>2</v>
      </c>
      <c r="F217" s="501"/>
      <c r="G217" s="501"/>
      <c r="H217" s="46"/>
      <c r="I217" s="20"/>
    </row>
    <row r="218" spans="1:9" ht="15" customHeight="1">
      <c r="A218" s="740"/>
      <c r="B218" s="451" t="s">
        <v>251</v>
      </c>
      <c r="C218" s="310" t="s">
        <v>1035</v>
      </c>
      <c r="D218" s="463" t="s">
        <v>260</v>
      </c>
      <c r="E218" s="502">
        <v>20</v>
      </c>
      <c r="F218" s="501"/>
      <c r="G218" s="501"/>
      <c r="H218" s="46"/>
      <c r="I218" s="20"/>
    </row>
    <row r="219" spans="1:9" ht="15" customHeight="1">
      <c r="A219" s="741"/>
      <c r="B219" s="425" t="s">
        <v>251</v>
      </c>
      <c r="C219" s="445" t="s">
        <v>963</v>
      </c>
      <c r="D219" s="463" t="s">
        <v>689</v>
      </c>
      <c r="E219" s="500">
        <v>1</v>
      </c>
      <c r="F219" s="463"/>
      <c r="G219" s="497"/>
      <c r="H219" s="46"/>
      <c r="I219" s="20"/>
    </row>
    <row r="220" spans="1:9" ht="15" customHeight="1">
      <c r="A220" s="740"/>
      <c r="B220" s="451" t="s">
        <v>251</v>
      </c>
      <c r="C220" s="446" t="s">
        <v>1043</v>
      </c>
      <c r="D220" s="463" t="s">
        <v>425</v>
      </c>
      <c r="E220" s="500">
        <v>1</v>
      </c>
      <c r="F220" s="501"/>
      <c r="G220" s="501"/>
      <c r="H220" s="46"/>
      <c r="I220" s="20"/>
    </row>
    <row r="221" spans="1:9" ht="15" customHeight="1">
      <c r="A221" s="740"/>
      <c r="B221" s="451" t="s">
        <v>251</v>
      </c>
      <c r="C221" s="446" t="s">
        <v>965</v>
      </c>
      <c r="D221" s="463" t="s">
        <v>0</v>
      </c>
      <c r="E221" s="500">
        <v>1</v>
      </c>
      <c r="F221" s="501"/>
      <c r="G221" s="501"/>
      <c r="H221" s="46"/>
      <c r="I221" s="20"/>
    </row>
    <row r="222" spans="1:9" ht="41.25" customHeight="1">
      <c r="A222" s="740"/>
      <c r="B222" s="451" t="s">
        <v>251</v>
      </c>
      <c r="C222" s="446" t="s">
        <v>966</v>
      </c>
      <c r="D222" s="463" t="s">
        <v>0</v>
      </c>
      <c r="E222" s="500">
        <v>1</v>
      </c>
      <c r="F222" s="501"/>
      <c r="G222" s="501"/>
      <c r="H222" s="46"/>
      <c r="I222" s="20"/>
    </row>
    <row r="223" spans="1:9" ht="15" customHeight="1">
      <c r="A223" s="742"/>
      <c r="B223" s="448" t="s">
        <v>251</v>
      </c>
      <c r="C223" s="447" t="s">
        <v>1044</v>
      </c>
      <c r="D223" s="448" t="s">
        <v>689</v>
      </c>
      <c r="E223" s="425">
        <v>1</v>
      </c>
      <c r="F223" s="984">
        <v>0</v>
      </c>
      <c r="G223" s="503">
        <f>F223*E223</f>
        <v>0</v>
      </c>
      <c r="H223" s="46"/>
      <c r="I223" s="20"/>
    </row>
    <row r="224" spans="1:9">
      <c r="A224" s="448"/>
      <c r="B224" s="448"/>
      <c r="C224" s="447"/>
      <c r="D224" s="448"/>
      <c r="E224" s="425"/>
      <c r="F224" s="503"/>
      <c r="G224" s="503"/>
      <c r="H224" s="46"/>
      <c r="I224" s="20"/>
    </row>
    <row r="225" spans="1:9" ht="15.75" customHeight="1">
      <c r="A225" s="743" t="s">
        <v>1045</v>
      </c>
      <c r="B225" s="441"/>
      <c r="C225" s="485" t="s">
        <v>1046</v>
      </c>
      <c r="D225" s="497"/>
      <c r="E225" s="498"/>
      <c r="F225" s="463"/>
      <c r="G225" s="497"/>
      <c r="H225" s="46"/>
      <c r="I225" s="20"/>
    </row>
    <row r="226" spans="1:9" ht="120.75" customHeight="1">
      <c r="A226" s="740"/>
      <c r="B226" s="451" t="s">
        <v>251</v>
      </c>
      <c r="C226" s="442" t="s">
        <v>1047</v>
      </c>
      <c r="D226" s="497"/>
      <c r="E226" s="498"/>
      <c r="F226" s="463"/>
      <c r="G226" s="497"/>
      <c r="H226" s="46"/>
      <c r="I226" s="20"/>
    </row>
    <row r="227" spans="1:9" ht="15" customHeight="1">
      <c r="A227" s="740"/>
      <c r="B227" s="451"/>
      <c r="C227" s="443" t="s">
        <v>903</v>
      </c>
      <c r="D227" s="497"/>
      <c r="E227" s="498"/>
      <c r="F227" s="463"/>
      <c r="G227" s="497"/>
      <c r="H227" s="46"/>
      <c r="I227" s="20"/>
    </row>
    <row r="228" spans="1:9" ht="18" customHeight="1">
      <c r="A228" s="740"/>
      <c r="B228" s="451" t="s">
        <v>251</v>
      </c>
      <c r="C228" s="310" t="s">
        <v>1020</v>
      </c>
      <c r="D228" s="463" t="s">
        <v>260</v>
      </c>
      <c r="E228" s="500">
        <v>1</v>
      </c>
      <c r="F228" s="501"/>
      <c r="G228" s="501"/>
      <c r="H228" s="46"/>
      <c r="I228" s="20"/>
    </row>
    <row r="229" spans="1:9" ht="15" customHeight="1">
      <c r="A229" s="740"/>
      <c r="B229" s="451" t="s">
        <v>251</v>
      </c>
      <c r="C229" s="310" t="s">
        <v>1048</v>
      </c>
      <c r="D229" s="463" t="s">
        <v>260</v>
      </c>
      <c r="E229" s="500">
        <v>1</v>
      </c>
      <c r="F229" s="501"/>
      <c r="G229" s="501"/>
      <c r="H229" s="46"/>
      <c r="I229" s="20"/>
    </row>
    <row r="230" spans="1:9" ht="15" customHeight="1">
      <c r="A230" s="740"/>
      <c r="B230" s="451" t="s">
        <v>251</v>
      </c>
      <c r="C230" s="310" t="s">
        <v>1021</v>
      </c>
      <c r="D230" s="463" t="s">
        <v>260</v>
      </c>
      <c r="E230" s="500">
        <v>1</v>
      </c>
      <c r="F230" s="501"/>
      <c r="G230" s="501"/>
      <c r="H230" s="46"/>
      <c r="I230" s="20"/>
    </row>
    <row r="231" spans="1:9" ht="15" customHeight="1">
      <c r="A231" s="740"/>
      <c r="B231" s="451" t="s">
        <v>251</v>
      </c>
      <c r="C231" s="310" t="s">
        <v>1022</v>
      </c>
      <c r="D231" s="463" t="s">
        <v>260</v>
      </c>
      <c r="E231" s="500">
        <v>1</v>
      </c>
      <c r="F231" s="501"/>
      <c r="G231" s="501"/>
      <c r="H231" s="46"/>
      <c r="I231" s="20"/>
    </row>
    <row r="232" spans="1:9" ht="15" customHeight="1">
      <c r="A232" s="740"/>
      <c r="B232" s="451" t="s">
        <v>251</v>
      </c>
      <c r="C232" s="310" t="s">
        <v>1004</v>
      </c>
      <c r="D232" s="463" t="s">
        <v>260</v>
      </c>
      <c r="E232" s="500">
        <v>1</v>
      </c>
      <c r="F232" s="501"/>
      <c r="G232" s="501"/>
      <c r="H232" s="46"/>
      <c r="I232" s="20"/>
    </row>
    <row r="233" spans="1:9" ht="15" customHeight="1">
      <c r="A233" s="740"/>
      <c r="B233" s="451" t="s">
        <v>251</v>
      </c>
      <c r="C233" s="310" t="s">
        <v>1023</v>
      </c>
      <c r="D233" s="463" t="s">
        <v>260</v>
      </c>
      <c r="E233" s="500">
        <v>2</v>
      </c>
      <c r="F233" s="501"/>
      <c r="G233" s="501"/>
      <c r="H233" s="46"/>
      <c r="I233" s="20"/>
    </row>
    <row r="234" spans="1:9" ht="15" customHeight="1">
      <c r="A234" s="740"/>
      <c r="B234" s="451" t="s">
        <v>251</v>
      </c>
      <c r="C234" s="310" t="s">
        <v>1005</v>
      </c>
      <c r="D234" s="463" t="s">
        <v>260</v>
      </c>
      <c r="E234" s="500">
        <v>1</v>
      </c>
      <c r="F234" s="501"/>
      <c r="G234" s="501"/>
      <c r="H234" s="46"/>
      <c r="I234" s="20"/>
    </row>
    <row r="235" spans="1:9" ht="15" customHeight="1">
      <c r="A235" s="740"/>
      <c r="B235" s="451" t="s">
        <v>251</v>
      </c>
      <c r="C235" s="310" t="s">
        <v>1005</v>
      </c>
      <c r="D235" s="463" t="s">
        <v>260</v>
      </c>
      <c r="E235" s="500">
        <v>2</v>
      </c>
      <c r="F235" s="501"/>
      <c r="G235" s="501"/>
      <c r="H235" s="46"/>
      <c r="I235" s="20"/>
    </row>
    <row r="236" spans="1:9" ht="15" customHeight="1">
      <c r="A236" s="740"/>
      <c r="B236" s="451" t="s">
        <v>251</v>
      </c>
      <c r="C236" s="310" t="s">
        <v>1006</v>
      </c>
      <c r="D236" s="463" t="s">
        <v>1007</v>
      </c>
      <c r="E236" s="500">
        <v>1</v>
      </c>
      <c r="F236" s="501"/>
      <c r="G236" s="501"/>
      <c r="H236" s="46"/>
      <c r="I236" s="20"/>
    </row>
    <row r="237" spans="1:9" ht="13.5" customHeight="1">
      <c r="A237" s="740"/>
      <c r="B237" s="451"/>
      <c r="C237" s="443" t="s">
        <v>924</v>
      </c>
      <c r="D237" s="463"/>
      <c r="E237" s="500"/>
      <c r="F237" s="501"/>
      <c r="G237" s="501"/>
      <c r="H237" s="46"/>
      <c r="I237" s="20"/>
    </row>
    <row r="238" spans="1:9" ht="15" customHeight="1">
      <c r="A238" s="740"/>
      <c r="B238" s="451" t="s">
        <v>251</v>
      </c>
      <c r="C238" s="310" t="s">
        <v>1024</v>
      </c>
      <c r="D238" s="463" t="s">
        <v>260</v>
      </c>
      <c r="E238" s="500">
        <v>1</v>
      </c>
      <c r="F238" s="501"/>
      <c r="G238" s="501"/>
      <c r="H238" s="46"/>
      <c r="I238" s="20"/>
    </row>
    <row r="239" spans="1:9" ht="15" customHeight="1">
      <c r="A239" s="741"/>
      <c r="B239" s="425" t="s">
        <v>251</v>
      </c>
      <c r="C239" s="442" t="s">
        <v>1009</v>
      </c>
      <c r="D239" s="463" t="s">
        <v>260</v>
      </c>
      <c r="E239" s="500">
        <v>1</v>
      </c>
      <c r="F239" s="501"/>
      <c r="G239" s="501"/>
      <c r="H239" s="46"/>
      <c r="I239" s="20"/>
    </row>
    <row r="240" spans="1:9" ht="15" customHeight="1">
      <c r="A240" s="740"/>
      <c r="B240" s="451" t="s">
        <v>251</v>
      </c>
      <c r="C240" s="310" t="s">
        <v>1049</v>
      </c>
      <c r="D240" s="463" t="s">
        <v>260</v>
      </c>
      <c r="E240" s="500">
        <v>1</v>
      </c>
      <c r="F240" s="501"/>
      <c r="G240" s="501"/>
      <c r="H240" s="46"/>
      <c r="I240" s="20"/>
    </row>
    <row r="241" spans="1:9" ht="12.75" customHeight="1">
      <c r="A241" s="740"/>
      <c r="B241" s="451" t="s">
        <v>251</v>
      </c>
      <c r="C241" s="310" t="s">
        <v>1026</v>
      </c>
      <c r="D241" s="463" t="s">
        <v>260</v>
      </c>
      <c r="E241" s="500">
        <v>1</v>
      </c>
      <c r="F241" s="501"/>
      <c r="G241" s="501"/>
      <c r="H241" s="46"/>
      <c r="I241" s="20"/>
    </row>
    <row r="242" spans="1:9" ht="12.75" customHeight="1">
      <c r="A242" s="741"/>
      <c r="B242" s="425" t="s">
        <v>251</v>
      </c>
      <c r="C242" s="442" t="s">
        <v>1027</v>
      </c>
      <c r="D242" s="463" t="s">
        <v>260</v>
      </c>
      <c r="E242" s="500">
        <v>1</v>
      </c>
      <c r="F242" s="501"/>
      <c r="G242" s="501"/>
      <c r="H242" s="46"/>
      <c r="I242" s="20"/>
    </row>
    <row r="243" spans="1:9" ht="25.5" customHeight="1">
      <c r="A243" s="740"/>
      <c r="B243" s="451" t="s">
        <v>251</v>
      </c>
      <c r="C243" s="310" t="s">
        <v>1028</v>
      </c>
      <c r="D243" s="463" t="s">
        <v>260</v>
      </c>
      <c r="E243" s="500">
        <v>1</v>
      </c>
      <c r="F243" s="501"/>
      <c r="G243" s="501"/>
      <c r="H243" s="46"/>
      <c r="I243" s="20"/>
    </row>
    <row r="244" spans="1:9" ht="15" customHeight="1">
      <c r="A244" s="740"/>
      <c r="B244" s="451" t="s">
        <v>251</v>
      </c>
      <c r="C244" s="310" t="s">
        <v>1013</v>
      </c>
      <c r="D244" s="463" t="s">
        <v>260</v>
      </c>
      <c r="E244" s="502">
        <v>10</v>
      </c>
      <c r="F244" s="501"/>
      <c r="G244" s="501"/>
      <c r="H244" s="46"/>
      <c r="I244" s="20"/>
    </row>
    <row r="245" spans="1:9" ht="18" customHeight="1">
      <c r="A245" s="741"/>
      <c r="B245" s="425" t="s">
        <v>251</v>
      </c>
      <c r="C245" s="442" t="s">
        <v>1032</v>
      </c>
      <c r="D245" s="463" t="s">
        <v>260</v>
      </c>
      <c r="E245" s="500">
        <v>2</v>
      </c>
      <c r="F245" s="501"/>
      <c r="G245" s="501"/>
      <c r="H245" s="46"/>
      <c r="I245" s="20"/>
    </row>
    <row r="246" spans="1:9" ht="12.75" customHeight="1">
      <c r="A246" s="740"/>
      <c r="B246" s="451" t="s">
        <v>251</v>
      </c>
      <c r="C246" s="310" t="s">
        <v>1033</v>
      </c>
      <c r="D246" s="463" t="s">
        <v>260</v>
      </c>
      <c r="E246" s="500">
        <v>2</v>
      </c>
      <c r="F246" s="501"/>
      <c r="G246" s="501"/>
      <c r="H246" s="46"/>
      <c r="I246" s="20"/>
    </row>
    <row r="247" spans="1:9" ht="12.75" customHeight="1">
      <c r="A247" s="740"/>
      <c r="B247" s="451" t="s">
        <v>251</v>
      </c>
      <c r="C247" s="310" t="s">
        <v>1014</v>
      </c>
      <c r="D247" s="463" t="s">
        <v>260</v>
      </c>
      <c r="E247" s="502">
        <v>22</v>
      </c>
      <c r="F247" s="501"/>
      <c r="G247" s="501"/>
      <c r="H247" s="46"/>
      <c r="I247" s="20"/>
    </row>
    <row r="248" spans="1:9" ht="12.75" customHeight="1">
      <c r="A248" s="740"/>
      <c r="B248" s="451" t="s">
        <v>251</v>
      </c>
      <c r="C248" s="310" t="s">
        <v>1050</v>
      </c>
      <c r="D248" s="463" t="s">
        <v>260</v>
      </c>
      <c r="E248" s="502">
        <v>9</v>
      </c>
      <c r="F248" s="501"/>
      <c r="G248" s="501"/>
      <c r="H248" s="46"/>
      <c r="I248" s="20"/>
    </row>
    <row r="249" spans="1:9" ht="12.75" customHeight="1">
      <c r="A249" s="740"/>
      <c r="B249" s="451" t="s">
        <v>251</v>
      </c>
      <c r="C249" s="310" t="s">
        <v>1051</v>
      </c>
      <c r="D249" s="463" t="s">
        <v>260</v>
      </c>
      <c r="E249" s="502">
        <v>4</v>
      </c>
      <c r="F249" s="501"/>
      <c r="G249" s="501"/>
      <c r="H249" s="46"/>
      <c r="I249" s="20"/>
    </row>
    <row r="250" spans="1:9" ht="15" customHeight="1">
      <c r="A250" s="740"/>
      <c r="B250" s="451" t="s">
        <v>251</v>
      </c>
      <c r="C250" s="310" t="s">
        <v>1034</v>
      </c>
      <c r="D250" s="463" t="s">
        <v>260</v>
      </c>
      <c r="E250" s="502">
        <v>2</v>
      </c>
      <c r="F250" s="501"/>
      <c r="G250" s="501"/>
      <c r="H250" s="46"/>
      <c r="I250" s="20"/>
    </row>
    <row r="251" spans="1:9" ht="12.75" customHeight="1">
      <c r="A251" s="740"/>
      <c r="B251" s="451" t="s">
        <v>251</v>
      </c>
      <c r="C251" s="310" t="s">
        <v>1035</v>
      </c>
      <c r="D251" s="463" t="s">
        <v>260</v>
      </c>
      <c r="E251" s="502">
        <v>20</v>
      </c>
      <c r="F251" s="501"/>
      <c r="G251" s="501"/>
      <c r="H251" s="46"/>
      <c r="I251" s="20"/>
    </row>
    <row r="252" spans="1:9" ht="12.75" customHeight="1">
      <c r="A252" s="741"/>
      <c r="B252" s="425" t="s">
        <v>251</v>
      </c>
      <c r="C252" s="445" t="s">
        <v>963</v>
      </c>
      <c r="D252" s="463" t="s">
        <v>689</v>
      </c>
      <c r="E252" s="500">
        <v>1</v>
      </c>
      <c r="F252" s="463"/>
      <c r="G252" s="497"/>
      <c r="H252" s="46"/>
      <c r="I252" s="20"/>
    </row>
    <row r="253" spans="1:9" ht="12.75" customHeight="1">
      <c r="A253" s="740"/>
      <c r="B253" s="451" t="s">
        <v>251</v>
      </c>
      <c r="C253" s="446" t="s">
        <v>1052</v>
      </c>
      <c r="D253" s="463" t="s">
        <v>425</v>
      </c>
      <c r="E253" s="500">
        <v>1</v>
      </c>
      <c r="F253" s="501"/>
      <c r="G253" s="501"/>
      <c r="H253" s="46"/>
      <c r="I253" s="20"/>
    </row>
    <row r="254" spans="1:9" ht="12.75" customHeight="1">
      <c r="A254" s="740"/>
      <c r="B254" s="451" t="s">
        <v>251</v>
      </c>
      <c r="C254" s="446" t="s">
        <v>965</v>
      </c>
      <c r="D254" s="463" t="s">
        <v>0</v>
      </c>
      <c r="E254" s="500">
        <v>1</v>
      </c>
      <c r="F254" s="501"/>
      <c r="G254" s="501"/>
      <c r="H254" s="46"/>
      <c r="I254" s="20"/>
    </row>
    <row r="255" spans="1:9" ht="40.5" customHeight="1">
      <c r="A255" s="740"/>
      <c r="B255" s="451" t="s">
        <v>251</v>
      </c>
      <c r="C255" s="446" t="s">
        <v>966</v>
      </c>
      <c r="D255" s="463" t="s">
        <v>0</v>
      </c>
      <c r="E255" s="500">
        <v>1</v>
      </c>
      <c r="F255" s="501"/>
      <c r="G255" s="501"/>
      <c r="H255" s="46"/>
      <c r="I255" s="20"/>
    </row>
    <row r="256" spans="1:9" ht="12.75" customHeight="1">
      <c r="A256" s="742"/>
      <c r="B256" s="448" t="s">
        <v>251</v>
      </c>
      <c r="C256" s="447" t="s">
        <v>1053</v>
      </c>
      <c r="D256" s="448" t="s">
        <v>689</v>
      </c>
      <c r="E256" s="425">
        <v>1</v>
      </c>
      <c r="F256" s="984">
        <v>0</v>
      </c>
      <c r="G256" s="503">
        <f>F256*E256</f>
        <v>0</v>
      </c>
      <c r="H256" s="46"/>
      <c r="I256" s="20"/>
    </row>
    <row r="257" spans="1:9" ht="15" customHeight="1">
      <c r="A257" s="448"/>
      <c r="B257" s="448"/>
      <c r="C257" s="447"/>
      <c r="D257" s="448"/>
      <c r="E257" s="425"/>
      <c r="F257" s="503"/>
      <c r="G257" s="503"/>
      <c r="H257" s="46"/>
      <c r="I257" s="20"/>
    </row>
    <row r="258" spans="1:9" ht="15" customHeight="1">
      <c r="A258" s="441" t="s">
        <v>1054</v>
      </c>
      <c r="B258" s="441"/>
      <c r="C258" s="485" t="s">
        <v>1055</v>
      </c>
      <c r="D258" s="497"/>
      <c r="E258" s="498"/>
      <c r="F258" s="463"/>
      <c r="G258" s="497"/>
      <c r="H258" s="33"/>
      <c r="I258" s="33"/>
    </row>
    <row r="259" spans="1:9" ht="121.5" customHeight="1">
      <c r="A259" s="451"/>
      <c r="B259" s="451" t="s">
        <v>251</v>
      </c>
      <c r="C259" s="442" t="s">
        <v>1056</v>
      </c>
      <c r="D259" s="497"/>
      <c r="E259" s="498"/>
      <c r="F259" s="463"/>
      <c r="G259" s="497"/>
      <c r="H259" s="33"/>
      <c r="I259" s="33"/>
    </row>
    <row r="260" spans="1:9" ht="16.5" customHeight="1">
      <c r="A260" s="451"/>
      <c r="B260" s="451"/>
      <c r="C260" s="443" t="s">
        <v>903</v>
      </c>
      <c r="D260" s="497"/>
      <c r="E260" s="498"/>
      <c r="F260" s="463"/>
      <c r="G260" s="497"/>
      <c r="H260" s="33"/>
      <c r="I260" s="33"/>
    </row>
    <row r="261" spans="1:9" ht="12.75" customHeight="1">
      <c r="A261" s="451"/>
      <c r="B261" s="451" t="s">
        <v>251</v>
      </c>
      <c r="C261" s="310" t="s">
        <v>1057</v>
      </c>
      <c r="D261" s="463" t="s">
        <v>260</v>
      </c>
      <c r="E261" s="500">
        <v>1</v>
      </c>
      <c r="F261" s="501"/>
      <c r="G261" s="501"/>
      <c r="H261" s="46"/>
      <c r="I261" s="20"/>
    </row>
    <row r="262" spans="1:9" ht="12.75" customHeight="1">
      <c r="A262" s="451"/>
      <c r="B262" s="451" t="s">
        <v>251</v>
      </c>
      <c r="C262" s="310" t="s">
        <v>1048</v>
      </c>
      <c r="D262" s="463" t="s">
        <v>260</v>
      </c>
      <c r="E262" s="500">
        <v>1</v>
      </c>
      <c r="F262" s="501"/>
      <c r="G262" s="501"/>
      <c r="H262" s="46"/>
      <c r="I262" s="20"/>
    </row>
    <row r="263" spans="1:9" ht="12.75" customHeight="1">
      <c r="A263" s="451"/>
      <c r="B263" s="451" t="s">
        <v>251</v>
      </c>
      <c r="C263" s="310" t="s">
        <v>1058</v>
      </c>
      <c r="D263" s="463" t="s">
        <v>260</v>
      </c>
      <c r="E263" s="500">
        <v>1</v>
      </c>
      <c r="F263" s="501"/>
      <c r="G263" s="501"/>
      <c r="H263" s="46"/>
      <c r="I263" s="20"/>
    </row>
    <row r="264" spans="1:9" ht="12.75" customHeight="1">
      <c r="A264" s="451"/>
      <c r="B264" s="451" t="s">
        <v>251</v>
      </c>
      <c r="C264" s="310" t="s">
        <v>1059</v>
      </c>
      <c r="D264" s="463" t="s">
        <v>260</v>
      </c>
      <c r="E264" s="500">
        <v>1</v>
      </c>
      <c r="F264" s="501"/>
      <c r="G264" s="501"/>
      <c r="H264" s="46"/>
      <c r="I264" s="20"/>
    </row>
    <row r="265" spans="1:9" ht="12.75" customHeight="1">
      <c r="A265" s="451"/>
      <c r="B265" s="451" t="s">
        <v>251</v>
      </c>
      <c r="C265" s="310" t="s">
        <v>1004</v>
      </c>
      <c r="D265" s="463" t="s">
        <v>260</v>
      </c>
      <c r="E265" s="500">
        <v>2</v>
      </c>
      <c r="F265" s="501"/>
      <c r="G265" s="501"/>
      <c r="H265" s="46"/>
      <c r="I265" s="20"/>
    </row>
    <row r="266" spans="1:9" ht="12.75" customHeight="1">
      <c r="A266" s="451"/>
      <c r="B266" s="451" t="s">
        <v>251</v>
      </c>
      <c r="C266" s="310" t="s">
        <v>1023</v>
      </c>
      <c r="D266" s="463" t="s">
        <v>260</v>
      </c>
      <c r="E266" s="500">
        <v>1</v>
      </c>
      <c r="F266" s="501"/>
      <c r="G266" s="501"/>
      <c r="H266" s="46"/>
      <c r="I266" s="20"/>
    </row>
    <row r="267" spans="1:9" ht="12.75" customHeight="1">
      <c r="A267" s="451"/>
      <c r="B267" s="451" t="s">
        <v>251</v>
      </c>
      <c r="C267" s="310" t="s">
        <v>1005</v>
      </c>
      <c r="D267" s="463" t="s">
        <v>260</v>
      </c>
      <c r="E267" s="500">
        <v>2</v>
      </c>
      <c r="F267" s="501"/>
      <c r="G267" s="501"/>
      <c r="H267" s="46"/>
      <c r="I267" s="20"/>
    </row>
    <row r="268" spans="1:9" ht="12.75" customHeight="1">
      <c r="A268" s="451"/>
      <c r="B268" s="451" t="s">
        <v>251</v>
      </c>
      <c r="C268" s="310" t="s">
        <v>1005</v>
      </c>
      <c r="D268" s="463" t="s">
        <v>260</v>
      </c>
      <c r="E268" s="500">
        <v>1</v>
      </c>
      <c r="F268" s="501"/>
      <c r="G268" s="501"/>
      <c r="H268" s="46"/>
      <c r="I268" s="20"/>
    </row>
    <row r="269" spans="1:9" ht="12.75" customHeight="1">
      <c r="A269" s="451"/>
      <c r="B269" s="451" t="s">
        <v>251</v>
      </c>
      <c r="C269" s="310" t="s">
        <v>1006</v>
      </c>
      <c r="D269" s="463" t="s">
        <v>1007</v>
      </c>
      <c r="E269" s="500">
        <v>1</v>
      </c>
      <c r="F269" s="501"/>
      <c r="G269" s="501"/>
      <c r="H269" s="46"/>
      <c r="I269" s="20"/>
    </row>
    <row r="270" spans="1:9" ht="12.75" customHeight="1">
      <c r="A270" s="451"/>
      <c r="B270" s="451"/>
      <c r="C270" s="443" t="s">
        <v>924</v>
      </c>
      <c r="D270" s="463"/>
      <c r="E270" s="500"/>
      <c r="F270" s="501"/>
      <c r="G270" s="501"/>
      <c r="H270" s="46"/>
      <c r="I270" s="20"/>
    </row>
    <row r="271" spans="1:9" ht="12.75" customHeight="1">
      <c r="A271" s="451"/>
      <c r="B271" s="451" t="s">
        <v>251</v>
      </c>
      <c r="C271" s="310" t="s">
        <v>1024</v>
      </c>
      <c r="D271" s="463" t="s">
        <v>260</v>
      </c>
      <c r="E271" s="500">
        <v>1</v>
      </c>
      <c r="F271" s="501"/>
      <c r="G271" s="501"/>
      <c r="H271" s="46"/>
      <c r="I271" s="20"/>
    </row>
    <row r="272" spans="1:9" ht="12.75" customHeight="1">
      <c r="A272" s="425"/>
      <c r="B272" s="425" t="s">
        <v>251</v>
      </c>
      <c r="C272" s="442" t="s">
        <v>1009</v>
      </c>
      <c r="D272" s="463" t="s">
        <v>260</v>
      </c>
      <c r="E272" s="500">
        <v>1</v>
      </c>
      <c r="F272" s="501"/>
      <c r="G272" s="501"/>
      <c r="H272" s="46"/>
      <c r="I272" s="20"/>
    </row>
    <row r="273" spans="1:9" ht="12.75" customHeight="1">
      <c r="A273" s="451"/>
      <c r="B273" s="451" t="s">
        <v>251</v>
      </c>
      <c r="C273" s="310" t="s">
        <v>1041</v>
      </c>
      <c r="D273" s="463" t="s">
        <v>260</v>
      </c>
      <c r="E273" s="500">
        <v>1</v>
      </c>
      <c r="F273" s="501"/>
      <c r="G273" s="501"/>
      <c r="H273" s="46"/>
      <c r="I273" s="20"/>
    </row>
    <row r="274" spans="1:9" ht="12.75" customHeight="1">
      <c r="A274" s="451"/>
      <c r="B274" s="451" t="s">
        <v>251</v>
      </c>
      <c r="C274" s="310" t="s">
        <v>1026</v>
      </c>
      <c r="D274" s="463" t="s">
        <v>260</v>
      </c>
      <c r="E274" s="500">
        <v>1</v>
      </c>
      <c r="F274" s="501"/>
      <c r="G274" s="501"/>
      <c r="H274" s="46"/>
      <c r="I274" s="20"/>
    </row>
    <row r="275" spans="1:9" ht="12.75" customHeight="1">
      <c r="A275" s="425"/>
      <c r="B275" s="425" t="s">
        <v>251</v>
      </c>
      <c r="C275" s="442" t="s">
        <v>1027</v>
      </c>
      <c r="D275" s="463" t="s">
        <v>260</v>
      </c>
      <c r="E275" s="500">
        <v>1</v>
      </c>
      <c r="F275" s="501"/>
      <c r="G275" s="501"/>
      <c r="H275" s="46"/>
      <c r="I275" s="20"/>
    </row>
    <row r="276" spans="1:9" ht="12.75" customHeight="1">
      <c r="A276" s="451"/>
      <c r="B276" s="451" t="s">
        <v>251</v>
      </c>
      <c r="C276" s="310" t="s">
        <v>1028</v>
      </c>
      <c r="D276" s="463" t="s">
        <v>260</v>
      </c>
      <c r="E276" s="500">
        <v>1</v>
      </c>
      <c r="F276" s="501"/>
      <c r="G276" s="501"/>
      <c r="H276" s="46"/>
      <c r="I276" s="20"/>
    </row>
    <row r="277" spans="1:9" ht="12.75" customHeight="1">
      <c r="A277" s="451"/>
      <c r="B277" s="451" t="s">
        <v>251</v>
      </c>
      <c r="C277" s="310" t="s">
        <v>1013</v>
      </c>
      <c r="D277" s="463" t="s">
        <v>260</v>
      </c>
      <c r="E277" s="502">
        <v>12</v>
      </c>
      <c r="F277" s="501"/>
      <c r="G277" s="501"/>
      <c r="H277" s="46"/>
      <c r="I277" s="20"/>
    </row>
    <row r="278" spans="1:9" ht="12.75" customHeight="1">
      <c r="A278" s="425"/>
      <c r="B278" s="425" t="s">
        <v>251</v>
      </c>
      <c r="C278" s="442" t="s">
        <v>1032</v>
      </c>
      <c r="D278" s="463" t="s">
        <v>260</v>
      </c>
      <c r="E278" s="500">
        <v>1</v>
      </c>
      <c r="F278" s="501"/>
      <c r="G278" s="501"/>
      <c r="H278" s="46"/>
      <c r="I278" s="20"/>
    </row>
    <row r="279" spans="1:9" ht="12.75" customHeight="1">
      <c r="A279" s="451"/>
      <c r="B279" s="451" t="s">
        <v>251</v>
      </c>
      <c r="C279" s="310" t="s">
        <v>1033</v>
      </c>
      <c r="D279" s="463" t="s">
        <v>260</v>
      </c>
      <c r="E279" s="500">
        <v>1</v>
      </c>
      <c r="F279" s="501"/>
      <c r="G279" s="501"/>
      <c r="H279" s="46"/>
      <c r="I279" s="20"/>
    </row>
    <row r="280" spans="1:9" ht="12.75" customHeight="1">
      <c r="A280" s="451"/>
      <c r="B280" s="451" t="s">
        <v>251</v>
      </c>
      <c r="C280" s="310" t="s">
        <v>1014</v>
      </c>
      <c r="D280" s="463" t="s">
        <v>260</v>
      </c>
      <c r="E280" s="502">
        <v>8</v>
      </c>
      <c r="F280" s="501"/>
      <c r="G280" s="501"/>
      <c r="H280" s="46"/>
      <c r="I280" s="20"/>
    </row>
    <row r="281" spans="1:9" ht="12.75" customHeight="1">
      <c r="A281" s="451"/>
      <c r="B281" s="451" t="s">
        <v>251</v>
      </c>
      <c r="C281" s="310" t="s">
        <v>1050</v>
      </c>
      <c r="D281" s="463" t="s">
        <v>260</v>
      </c>
      <c r="E281" s="502">
        <v>12</v>
      </c>
      <c r="F281" s="501"/>
      <c r="G281" s="501"/>
      <c r="H281" s="46"/>
      <c r="I281" s="20"/>
    </row>
    <row r="282" spans="1:9" ht="12.75" customHeight="1">
      <c r="A282" s="451"/>
      <c r="B282" s="451" t="s">
        <v>251</v>
      </c>
      <c r="C282" s="310" t="s">
        <v>1034</v>
      </c>
      <c r="D282" s="463" t="s">
        <v>260</v>
      </c>
      <c r="E282" s="502">
        <v>2</v>
      </c>
      <c r="F282" s="501"/>
      <c r="G282" s="501"/>
      <c r="H282" s="46"/>
      <c r="I282" s="20"/>
    </row>
    <row r="283" spans="1:9" ht="12.75" customHeight="1">
      <c r="A283" s="451"/>
      <c r="B283" s="451" t="s">
        <v>251</v>
      </c>
      <c r="C283" s="310" t="s">
        <v>1035</v>
      </c>
      <c r="D283" s="463" t="s">
        <v>260</v>
      </c>
      <c r="E283" s="502">
        <v>20</v>
      </c>
      <c r="F283" s="501"/>
      <c r="G283" s="501"/>
      <c r="H283" s="46"/>
      <c r="I283" s="20"/>
    </row>
    <row r="284" spans="1:9" ht="12.75" customHeight="1">
      <c r="A284" s="425"/>
      <c r="B284" s="425" t="s">
        <v>251</v>
      </c>
      <c r="C284" s="445" t="s">
        <v>963</v>
      </c>
      <c r="D284" s="463" t="s">
        <v>689</v>
      </c>
      <c r="E284" s="500">
        <v>1</v>
      </c>
      <c r="F284" s="463"/>
      <c r="G284" s="497"/>
      <c r="H284" s="46"/>
      <c r="I284" s="20"/>
    </row>
    <row r="285" spans="1:9" ht="12.75" customHeight="1">
      <c r="A285" s="451"/>
      <c r="B285" s="451" t="s">
        <v>251</v>
      </c>
      <c r="C285" s="446" t="s">
        <v>1060</v>
      </c>
      <c r="D285" s="463" t="s">
        <v>425</v>
      </c>
      <c r="E285" s="500">
        <v>1</v>
      </c>
      <c r="F285" s="501"/>
      <c r="G285" s="501"/>
      <c r="H285" s="46"/>
      <c r="I285" s="20"/>
    </row>
    <row r="286" spans="1:9" ht="12.75" customHeight="1">
      <c r="A286" s="451"/>
      <c r="B286" s="451" t="s">
        <v>251</v>
      </c>
      <c r="C286" s="446" t="s">
        <v>965</v>
      </c>
      <c r="D286" s="463" t="s">
        <v>0</v>
      </c>
      <c r="E286" s="500">
        <v>1</v>
      </c>
      <c r="F286" s="501"/>
      <c r="G286" s="501"/>
      <c r="H286" s="46"/>
      <c r="I286" s="20"/>
    </row>
    <row r="287" spans="1:9" ht="42.75" customHeight="1">
      <c r="A287" s="451"/>
      <c r="B287" s="451" t="s">
        <v>251</v>
      </c>
      <c r="C287" s="446" t="s">
        <v>966</v>
      </c>
      <c r="D287" s="463" t="s">
        <v>0</v>
      </c>
      <c r="E287" s="500">
        <v>1</v>
      </c>
      <c r="F287" s="501"/>
      <c r="G287" s="501"/>
      <c r="H287" s="46"/>
      <c r="I287" s="20"/>
    </row>
    <row r="288" spans="1:9" ht="15" customHeight="1">
      <c r="A288" s="448"/>
      <c r="B288" s="448" t="s">
        <v>251</v>
      </c>
      <c r="C288" s="447" t="s">
        <v>1061</v>
      </c>
      <c r="D288" s="448" t="s">
        <v>689</v>
      </c>
      <c r="E288" s="425">
        <v>1</v>
      </c>
      <c r="F288" s="984">
        <v>0</v>
      </c>
      <c r="G288" s="503">
        <f>F288*E288</f>
        <v>0</v>
      </c>
      <c r="H288" s="46"/>
      <c r="I288" s="20"/>
    </row>
    <row r="289" spans="1:9" ht="15" customHeight="1">
      <c r="A289" s="448"/>
      <c r="B289" s="448"/>
      <c r="C289" s="447"/>
      <c r="D289" s="448"/>
      <c r="E289" s="425"/>
      <c r="F289" s="503"/>
      <c r="G289" s="503"/>
      <c r="H289" s="46"/>
      <c r="I289" s="20"/>
    </row>
    <row r="290" spans="1:9">
      <c r="A290" s="441" t="s">
        <v>1062</v>
      </c>
      <c r="B290" s="441"/>
      <c r="C290" s="485" t="s">
        <v>1063</v>
      </c>
      <c r="D290" s="497"/>
      <c r="E290" s="498"/>
      <c r="F290" s="463"/>
      <c r="G290" s="497"/>
      <c r="H290" s="46"/>
      <c r="I290" s="20"/>
    </row>
    <row r="291" spans="1:9" ht="116.25" customHeight="1">
      <c r="A291" s="451"/>
      <c r="B291" s="451" t="s">
        <v>251</v>
      </c>
      <c r="C291" s="442" t="s">
        <v>1064</v>
      </c>
      <c r="D291" s="497"/>
      <c r="E291" s="498"/>
      <c r="F291" s="463"/>
      <c r="G291" s="497"/>
      <c r="H291" s="46"/>
      <c r="I291" s="20"/>
    </row>
    <row r="292" spans="1:9" ht="12.75" customHeight="1">
      <c r="A292" s="451"/>
      <c r="B292" s="451"/>
      <c r="C292" s="443" t="s">
        <v>903</v>
      </c>
      <c r="D292" s="497"/>
      <c r="E292" s="498"/>
      <c r="F292" s="463"/>
      <c r="G292" s="497"/>
      <c r="H292" s="46"/>
      <c r="I292" s="20"/>
    </row>
    <row r="293" spans="1:9" ht="12.75" customHeight="1">
      <c r="A293" s="451"/>
      <c r="B293" s="451" t="s">
        <v>251</v>
      </c>
      <c r="C293" s="310" t="s">
        <v>1020</v>
      </c>
      <c r="D293" s="463" t="s">
        <v>260</v>
      </c>
      <c r="E293" s="500">
        <v>1</v>
      </c>
      <c r="F293" s="501"/>
      <c r="G293" s="501"/>
      <c r="H293" s="46"/>
      <c r="I293" s="20"/>
    </row>
    <row r="294" spans="1:9" ht="12.75" customHeight="1">
      <c r="A294" s="451"/>
      <c r="B294" s="451" t="s">
        <v>251</v>
      </c>
      <c r="C294" s="310" t="s">
        <v>1048</v>
      </c>
      <c r="D294" s="463" t="s">
        <v>260</v>
      </c>
      <c r="E294" s="500">
        <v>1</v>
      </c>
      <c r="F294" s="501"/>
      <c r="G294" s="501"/>
      <c r="H294" s="46"/>
      <c r="I294" s="20"/>
    </row>
    <row r="295" spans="1:9" ht="12.75" customHeight="1">
      <c r="A295" s="451"/>
      <c r="B295" s="451" t="s">
        <v>251</v>
      </c>
      <c r="C295" s="310" t="s">
        <v>1021</v>
      </c>
      <c r="D295" s="463" t="s">
        <v>260</v>
      </c>
      <c r="E295" s="500">
        <v>1</v>
      </c>
      <c r="F295" s="501"/>
      <c r="G295" s="501"/>
      <c r="H295" s="46"/>
      <c r="I295" s="20"/>
    </row>
    <row r="296" spans="1:9" ht="12.75" customHeight="1">
      <c r="A296" s="451"/>
      <c r="B296" s="451" t="s">
        <v>251</v>
      </c>
      <c r="C296" s="310" t="s">
        <v>1022</v>
      </c>
      <c r="D296" s="463" t="s">
        <v>260</v>
      </c>
      <c r="E296" s="500">
        <v>1</v>
      </c>
      <c r="F296" s="501"/>
      <c r="G296" s="501"/>
      <c r="H296" s="46"/>
      <c r="I296" s="20"/>
    </row>
    <row r="297" spans="1:9" ht="14.25" customHeight="1">
      <c r="A297" s="451"/>
      <c r="B297" s="451" t="s">
        <v>251</v>
      </c>
      <c r="C297" s="310" t="s">
        <v>1004</v>
      </c>
      <c r="D297" s="463" t="s">
        <v>260</v>
      </c>
      <c r="E297" s="500">
        <v>1</v>
      </c>
      <c r="F297" s="501"/>
      <c r="G297" s="501"/>
      <c r="H297" s="46"/>
      <c r="I297" s="20"/>
    </row>
    <row r="298" spans="1:9" ht="15" customHeight="1">
      <c r="A298" s="451"/>
      <c r="B298" s="451" t="s">
        <v>251</v>
      </c>
      <c r="C298" s="310" t="s">
        <v>1023</v>
      </c>
      <c r="D298" s="463" t="s">
        <v>260</v>
      </c>
      <c r="E298" s="500">
        <v>2</v>
      </c>
      <c r="F298" s="501"/>
      <c r="G298" s="501"/>
      <c r="H298" s="46"/>
      <c r="I298" s="20"/>
    </row>
    <row r="299" spans="1:9" ht="14.25" customHeight="1">
      <c r="A299" s="451"/>
      <c r="B299" s="451" t="s">
        <v>251</v>
      </c>
      <c r="C299" s="310" t="s">
        <v>1005</v>
      </c>
      <c r="D299" s="463" t="s">
        <v>260</v>
      </c>
      <c r="E299" s="500">
        <v>1</v>
      </c>
      <c r="F299" s="501"/>
      <c r="G299" s="501"/>
      <c r="H299" s="46"/>
      <c r="I299" s="20"/>
    </row>
    <row r="300" spans="1:9" ht="15" customHeight="1">
      <c r="A300" s="451"/>
      <c r="B300" s="451" t="s">
        <v>251</v>
      </c>
      <c r="C300" s="310" t="s">
        <v>1005</v>
      </c>
      <c r="D300" s="463" t="s">
        <v>260</v>
      </c>
      <c r="E300" s="500">
        <v>2</v>
      </c>
      <c r="F300" s="501"/>
      <c r="G300" s="501"/>
      <c r="H300" s="46"/>
      <c r="I300" s="20"/>
    </row>
    <row r="301" spans="1:9" ht="12.75" customHeight="1">
      <c r="A301" s="451"/>
      <c r="B301" s="451" t="s">
        <v>251</v>
      </c>
      <c r="C301" s="310" t="s">
        <v>1006</v>
      </c>
      <c r="D301" s="463" t="s">
        <v>1007</v>
      </c>
      <c r="E301" s="500">
        <v>1</v>
      </c>
      <c r="F301" s="501"/>
      <c r="G301" s="501"/>
      <c r="H301" s="46"/>
      <c r="I301" s="20"/>
    </row>
    <row r="302" spans="1:9" ht="13.5" customHeight="1">
      <c r="A302" s="451"/>
      <c r="B302" s="451"/>
      <c r="C302" s="443" t="s">
        <v>924</v>
      </c>
      <c r="D302" s="463"/>
      <c r="E302" s="500"/>
      <c r="F302" s="501"/>
      <c r="G302" s="501"/>
      <c r="H302" s="46"/>
      <c r="I302" s="20"/>
    </row>
    <row r="303" spans="1:9" ht="13.5" customHeight="1">
      <c r="A303" s="451"/>
      <c r="B303" s="451" t="s">
        <v>251</v>
      </c>
      <c r="C303" s="310" t="s">
        <v>1024</v>
      </c>
      <c r="D303" s="463" t="s">
        <v>260</v>
      </c>
      <c r="E303" s="500">
        <v>1</v>
      </c>
      <c r="F303" s="501"/>
      <c r="G303" s="501"/>
      <c r="H303" s="46"/>
      <c r="I303" s="20"/>
    </row>
    <row r="304" spans="1:9" ht="12.75" customHeight="1">
      <c r="A304" s="425"/>
      <c r="B304" s="425" t="s">
        <v>251</v>
      </c>
      <c r="C304" s="442" t="s">
        <v>1009</v>
      </c>
      <c r="D304" s="463" t="s">
        <v>260</v>
      </c>
      <c r="E304" s="500">
        <v>1</v>
      </c>
      <c r="F304" s="501"/>
      <c r="G304" s="501"/>
      <c r="H304" s="46"/>
      <c r="I304" s="20"/>
    </row>
    <row r="305" spans="1:9" ht="15" customHeight="1">
      <c r="A305" s="451"/>
      <c r="B305" s="451" t="s">
        <v>251</v>
      </c>
      <c r="C305" s="310" t="s">
        <v>1065</v>
      </c>
      <c r="D305" s="463" t="s">
        <v>260</v>
      </c>
      <c r="E305" s="500">
        <v>1</v>
      </c>
      <c r="F305" s="501"/>
      <c r="G305" s="501"/>
      <c r="H305" s="46"/>
      <c r="I305" s="20"/>
    </row>
    <row r="306" spans="1:9" ht="16.5" customHeight="1">
      <c r="A306" s="451"/>
      <c r="B306" s="451" t="s">
        <v>251</v>
      </c>
      <c r="C306" s="310" t="s">
        <v>1026</v>
      </c>
      <c r="D306" s="463" t="s">
        <v>260</v>
      </c>
      <c r="E306" s="500">
        <v>1</v>
      </c>
      <c r="F306" s="501"/>
      <c r="G306" s="501"/>
      <c r="H306" s="46"/>
      <c r="I306" s="20"/>
    </row>
    <row r="307" spans="1:9" ht="16.5" customHeight="1">
      <c r="A307" s="425"/>
      <c r="B307" s="425" t="s">
        <v>251</v>
      </c>
      <c r="C307" s="442" t="s">
        <v>1027</v>
      </c>
      <c r="D307" s="463" t="s">
        <v>260</v>
      </c>
      <c r="E307" s="500">
        <v>1</v>
      </c>
      <c r="F307" s="501"/>
      <c r="G307" s="501"/>
      <c r="H307" s="46"/>
      <c r="I307" s="20"/>
    </row>
    <row r="308" spans="1:9" ht="29.25" customHeight="1">
      <c r="A308" s="451"/>
      <c r="B308" s="451" t="s">
        <v>251</v>
      </c>
      <c r="C308" s="310" t="s">
        <v>1028</v>
      </c>
      <c r="D308" s="463" t="s">
        <v>260</v>
      </c>
      <c r="E308" s="500">
        <v>1</v>
      </c>
      <c r="F308" s="501"/>
      <c r="G308" s="501"/>
      <c r="H308" s="46"/>
      <c r="I308" s="20"/>
    </row>
    <row r="309" spans="1:9" ht="12.75" customHeight="1">
      <c r="A309" s="451"/>
      <c r="B309" s="451" t="s">
        <v>251</v>
      </c>
      <c r="C309" s="310" t="s">
        <v>1013</v>
      </c>
      <c r="D309" s="463" t="s">
        <v>260</v>
      </c>
      <c r="E309" s="502">
        <v>12</v>
      </c>
      <c r="F309" s="501"/>
      <c r="G309" s="501"/>
      <c r="H309" s="46"/>
      <c r="I309" s="20"/>
    </row>
    <row r="310" spans="1:9" ht="12.75" customHeight="1">
      <c r="A310" s="425"/>
      <c r="B310" s="425" t="s">
        <v>251</v>
      </c>
      <c r="C310" s="442" t="s">
        <v>1066</v>
      </c>
      <c r="D310" s="463" t="s">
        <v>260</v>
      </c>
      <c r="E310" s="500">
        <v>2</v>
      </c>
      <c r="F310" s="501"/>
      <c r="G310" s="501"/>
      <c r="H310" s="46"/>
      <c r="I310" s="20"/>
    </row>
    <row r="311" spans="1:9" ht="24.75" customHeight="1">
      <c r="A311" s="451"/>
      <c r="B311" s="451" t="s">
        <v>251</v>
      </c>
      <c r="C311" s="310" t="s">
        <v>1067</v>
      </c>
      <c r="D311" s="463" t="s">
        <v>260</v>
      </c>
      <c r="E311" s="500">
        <v>2</v>
      </c>
      <c r="F311" s="501"/>
      <c r="G311" s="501"/>
      <c r="H311" s="46"/>
      <c r="I311" s="20"/>
    </row>
    <row r="312" spans="1:9" ht="12.75" customHeight="1">
      <c r="A312" s="451"/>
      <c r="B312" s="451" t="s">
        <v>251</v>
      </c>
      <c r="C312" s="310" t="s">
        <v>1014</v>
      </c>
      <c r="D312" s="463" t="s">
        <v>260</v>
      </c>
      <c r="E312" s="502">
        <v>15</v>
      </c>
      <c r="F312" s="501"/>
      <c r="G312" s="501"/>
      <c r="H312" s="46"/>
      <c r="I312" s="20"/>
    </row>
    <row r="313" spans="1:9" ht="26.25" customHeight="1">
      <c r="A313" s="451"/>
      <c r="B313" s="451" t="s">
        <v>251</v>
      </c>
      <c r="C313" s="310" t="s">
        <v>1050</v>
      </c>
      <c r="D313" s="463" t="s">
        <v>260</v>
      </c>
      <c r="E313" s="502">
        <v>18</v>
      </c>
      <c r="F313" s="501"/>
      <c r="G313" s="501"/>
      <c r="H313" s="46"/>
      <c r="I313" s="20"/>
    </row>
    <row r="314" spans="1:9" ht="12.75" customHeight="1">
      <c r="A314" s="451"/>
      <c r="B314" s="451" t="s">
        <v>251</v>
      </c>
      <c r="C314" s="310" t="s">
        <v>1034</v>
      </c>
      <c r="D314" s="463" t="s">
        <v>260</v>
      </c>
      <c r="E314" s="502">
        <v>2</v>
      </c>
      <c r="F314" s="501"/>
      <c r="G314" s="501"/>
      <c r="H314" s="46"/>
      <c r="I314" s="20"/>
    </row>
    <row r="315" spans="1:9" ht="16.5" customHeight="1">
      <c r="A315" s="451"/>
      <c r="B315" s="451" t="s">
        <v>251</v>
      </c>
      <c r="C315" s="310" t="s">
        <v>1035</v>
      </c>
      <c r="D315" s="463" t="s">
        <v>260</v>
      </c>
      <c r="E315" s="502">
        <v>20</v>
      </c>
      <c r="F315" s="501"/>
      <c r="G315" s="501"/>
      <c r="H315" s="46"/>
      <c r="I315" s="20"/>
    </row>
    <row r="316" spans="1:9" ht="12.75" customHeight="1">
      <c r="A316" s="425"/>
      <c r="B316" s="425" t="s">
        <v>251</v>
      </c>
      <c r="C316" s="445" t="s">
        <v>963</v>
      </c>
      <c r="D316" s="463" t="s">
        <v>689</v>
      </c>
      <c r="E316" s="500">
        <v>1</v>
      </c>
      <c r="F316" s="463"/>
      <c r="G316" s="497"/>
      <c r="H316" s="46"/>
      <c r="I316" s="20"/>
    </row>
    <row r="317" spans="1:9" ht="12.75" customHeight="1">
      <c r="A317" s="451"/>
      <c r="B317" s="451" t="s">
        <v>251</v>
      </c>
      <c r="C317" s="446" t="s">
        <v>1068</v>
      </c>
      <c r="D317" s="463" t="s">
        <v>425</v>
      </c>
      <c r="E317" s="500">
        <v>1</v>
      </c>
      <c r="F317" s="501"/>
      <c r="G317" s="501"/>
      <c r="H317" s="46"/>
      <c r="I317" s="20"/>
    </row>
    <row r="318" spans="1:9" ht="12.75" customHeight="1">
      <c r="A318" s="451"/>
      <c r="B318" s="451" t="s">
        <v>251</v>
      </c>
      <c r="C318" s="446" t="s">
        <v>965</v>
      </c>
      <c r="D318" s="463" t="s">
        <v>0</v>
      </c>
      <c r="E318" s="500">
        <v>1</v>
      </c>
      <c r="F318" s="501"/>
      <c r="G318" s="501"/>
      <c r="H318" s="46"/>
      <c r="I318" s="20"/>
    </row>
    <row r="319" spans="1:9" ht="42.75" customHeight="1">
      <c r="A319" s="451"/>
      <c r="B319" s="451" t="s">
        <v>251</v>
      </c>
      <c r="C319" s="446" t="s">
        <v>966</v>
      </c>
      <c r="D319" s="463" t="s">
        <v>0</v>
      </c>
      <c r="E319" s="500">
        <v>1</v>
      </c>
      <c r="F319" s="501"/>
      <c r="G319" s="501"/>
      <c r="H319" s="46"/>
      <c r="I319" s="20"/>
    </row>
    <row r="320" spans="1:9">
      <c r="A320" s="448"/>
      <c r="B320" s="448" t="s">
        <v>251</v>
      </c>
      <c r="C320" s="447" t="s">
        <v>1069</v>
      </c>
      <c r="D320" s="448" t="s">
        <v>689</v>
      </c>
      <c r="E320" s="425">
        <v>1</v>
      </c>
      <c r="F320" s="984">
        <v>0</v>
      </c>
      <c r="G320" s="503">
        <f>F320*E320</f>
        <v>0</v>
      </c>
    </row>
    <row r="321" spans="1:10" ht="15" customHeight="1">
      <c r="A321" s="448"/>
      <c r="B321" s="448"/>
      <c r="C321" s="447"/>
      <c r="D321" s="448"/>
      <c r="E321" s="425"/>
      <c r="F321" s="503"/>
      <c r="G321" s="503"/>
      <c r="H321" s="46"/>
      <c r="I321" s="20"/>
    </row>
    <row r="322" spans="1:10" ht="15" customHeight="1">
      <c r="A322" s="441" t="s">
        <v>1070</v>
      </c>
      <c r="B322" s="441"/>
      <c r="C322" s="485" t="s">
        <v>1071</v>
      </c>
      <c r="D322" s="497"/>
      <c r="E322" s="498"/>
      <c r="F322" s="463"/>
      <c r="G322" s="497"/>
      <c r="H322" s="46"/>
      <c r="I322" s="33"/>
    </row>
    <row r="323" spans="1:10" s="40" customFormat="1" ht="115.5" customHeight="1">
      <c r="A323" s="863"/>
      <c r="B323" s="863" t="s">
        <v>251</v>
      </c>
      <c r="C323" s="864" t="s">
        <v>1072</v>
      </c>
      <c r="D323" s="865"/>
      <c r="E323" s="866"/>
      <c r="F323" s="867"/>
      <c r="G323" s="865"/>
      <c r="H323" s="252"/>
      <c r="I323" s="207"/>
    </row>
    <row r="324" spans="1:10" ht="12.75" customHeight="1">
      <c r="A324" s="451"/>
      <c r="B324" s="451"/>
      <c r="C324" s="443" t="s">
        <v>903</v>
      </c>
      <c r="D324" s="497"/>
      <c r="E324" s="498"/>
      <c r="F324" s="463"/>
      <c r="G324" s="497"/>
      <c r="H324" s="46"/>
      <c r="I324" s="33"/>
    </row>
    <row r="325" spans="1:10" ht="15" customHeight="1">
      <c r="A325" s="451"/>
      <c r="B325" s="451" t="s">
        <v>251</v>
      </c>
      <c r="C325" s="310" t="s">
        <v>1073</v>
      </c>
      <c r="D325" s="463" t="s">
        <v>260</v>
      </c>
      <c r="E325" s="500">
        <v>1</v>
      </c>
      <c r="F325" s="501"/>
      <c r="G325" s="501"/>
      <c r="H325" s="46"/>
      <c r="I325" s="33"/>
    </row>
    <row r="326" spans="1:10" ht="14.25" customHeight="1">
      <c r="A326" s="451"/>
      <c r="B326" s="451" t="s">
        <v>251</v>
      </c>
      <c r="C326" s="310" t="s">
        <v>1048</v>
      </c>
      <c r="D326" s="463" t="s">
        <v>260</v>
      </c>
      <c r="E326" s="500">
        <v>1</v>
      </c>
      <c r="F326" s="501"/>
      <c r="G326" s="501"/>
      <c r="H326" s="46"/>
    </row>
    <row r="327" spans="1:10" ht="14.25" customHeight="1">
      <c r="A327" s="451"/>
      <c r="B327" s="451" t="s">
        <v>251</v>
      </c>
      <c r="C327" s="310" t="s">
        <v>1058</v>
      </c>
      <c r="D327" s="463" t="s">
        <v>260</v>
      </c>
      <c r="E327" s="500">
        <v>1</v>
      </c>
      <c r="F327" s="501"/>
      <c r="G327" s="501"/>
      <c r="H327" s="46"/>
    </row>
    <row r="328" spans="1:10" ht="16.5" customHeight="1">
      <c r="A328" s="451"/>
      <c r="B328" s="451" t="s">
        <v>251</v>
      </c>
      <c r="C328" s="310" t="s">
        <v>1059</v>
      </c>
      <c r="D328" s="463" t="s">
        <v>260</v>
      </c>
      <c r="E328" s="500">
        <v>1</v>
      </c>
      <c r="F328" s="501"/>
      <c r="G328" s="501"/>
      <c r="H328" s="46"/>
      <c r="J328" s="30"/>
    </row>
    <row r="329" spans="1:10">
      <c r="A329" s="451"/>
      <c r="B329" s="451" t="s">
        <v>251</v>
      </c>
      <c r="C329" s="310" t="s">
        <v>1004</v>
      </c>
      <c r="D329" s="463" t="s">
        <v>260</v>
      </c>
      <c r="E329" s="500">
        <v>2</v>
      </c>
      <c r="F329" s="501"/>
      <c r="G329" s="501"/>
      <c r="H329" s="46"/>
      <c r="J329" s="30"/>
    </row>
    <row r="330" spans="1:10" ht="13.5" customHeight="1">
      <c r="A330" s="451"/>
      <c r="B330" s="451" t="s">
        <v>251</v>
      </c>
      <c r="C330" s="310" t="s">
        <v>1023</v>
      </c>
      <c r="D330" s="463" t="s">
        <v>260</v>
      </c>
      <c r="E330" s="500">
        <v>1</v>
      </c>
      <c r="F330" s="501"/>
      <c r="G330" s="501"/>
      <c r="H330" s="46"/>
      <c r="J330" s="30"/>
    </row>
    <row r="331" spans="1:10" ht="17.25" customHeight="1">
      <c r="A331" s="451"/>
      <c r="B331" s="451" t="s">
        <v>251</v>
      </c>
      <c r="C331" s="310" t="s">
        <v>1005</v>
      </c>
      <c r="D331" s="463" t="s">
        <v>260</v>
      </c>
      <c r="E331" s="500">
        <v>2</v>
      </c>
      <c r="F331" s="501"/>
      <c r="G331" s="501"/>
      <c r="H331" s="46"/>
      <c r="J331" s="30"/>
    </row>
    <row r="332" spans="1:10" ht="12.75" customHeight="1">
      <c r="A332" s="451"/>
      <c r="B332" s="451" t="s">
        <v>251</v>
      </c>
      <c r="C332" s="310" t="s">
        <v>1005</v>
      </c>
      <c r="D332" s="463" t="s">
        <v>260</v>
      </c>
      <c r="E332" s="500">
        <v>1</v>
      </c>
      <c r="F332" s="501"/>
      <c r="G332" s="501"/>
      <c r="H332" s="46"/>
      <c r="I332" s="20"/>
    </row>
    <row r="333" spans="1:10" ht="13.5" customHeight="1">
      <c r="A333" s="451"/>
      <c r="B333" s="451" t="s">
        <v>251</v>
      </c>
      <c r="C333" s="310" t="s">
        <v>1006</v>
      </c>
      <c r="D333" s="463" t="s">
        <v>1007</v>
      </c>
      <c r="E333" s="500">
        <v>1</v>
      </c>
      <c r="F333" s="501"/>
      <c r="G333" s="501"/>
      <c r="H333" s="46"/>
      <c r="I333" s="20"/>
    </row>
    <row r="334" spans="1:10" ht="13.5" customHeight="1">
      <c r="A334" s="451"/>
      <c r="B334" s="451"/>
      <c r="C334" s="443" t="s">
        <v>924</v>
      </c>
      <c r="D334" s="463"/>
      <c r="E334" s="500"/>
      <c r="F334" s="501"/>
      <c r="G334" s="501"/>
      <c r="H334" s="46"/>
      <c r="I334" s="20"/>
    </row>
    <row r="335" spans="1:10" ht="12.75" customHeight="1">
      <c r="A335" s="451"/>
      <c r="B335" s="451" t="s">
        <v>251</v>
      </c>
      <c r="C335" s="310" t="s">
        <v>1024</v>
      </c>
      <c r="D335" s="463" t="s">
        <v>260</v>
      </c>
      <c r="E335" s="500">
        <v>1</v>
      </c>
      <c r="F335" s="501"/>
      <c r="G335" s="501"/>
      <c r="H335" s="46"/>
      <c r="I335" s="20"/>
    </row>
    <row r="336" spans="1:10" ht="12.75" customHeight="1">
      <c r="A336" s="425"/>
      <c r="B336" s="425" t="s">
        <v>251</v>
      </c>
      <c r="C336" s="442" t="s">
        <v>1009</v>
      </c>
      <c r="D336" s="463" t="s">
        <v>260</v>
      </c>
      <c r="E336" s="500">
        <v>1</v>
      </c>
      <c r="F336" s="501"/>
      <c r="G336" s="501"/>
      <c r="H336" s="46"/>
      <c r="I336" s="20"/>
    </row>
    <row r="337" spans="1:9" ht="12.75" customHeight="1">
      <c r="A337" s="451"/>
      <c r="B337" s="451" t="s">
        <v>251</v>
      </c>
      <c r="C337" s="310" t="s">
        <v>1074</v>
      </c>
      <c r="D337" s="463" t="s">
        <v>260</v>
      </c>
      <c r="E337" s="500">
        <v>1</v>
      </c>
      <c r="F337" s="501"/>
      <c r="G337" s="501"/>
      <c r="H337" s="46"/>
      <c r="I337" s="20"/>
    </row>
    <row r="338" spans="1:9" ht="13.5" customHeight="1">
      <c r="A338" s="451"/>
      <c r="B338" s="451" t="s">
        <v>251</v>
      </c>
      <c r="C338" s="310" t="s">
        <v>1026</v>
      </c>
      <c r="D338" s="463" t="s">
        <v>260</v>
      </c>
      <c r="E338" s="500">
        <v>1</v>
      </c>
      <c r="F338" s="501"/>
      <c r="G338" s="501"/>
      <c r="H338" s="46"/>
      <c r="I338" s="20"/>
    </row>
    <row r="339" spans="1:9" ht="13.5" customHeight="1">
      <c r="A339" s="425"/>
      <c r="B339" s="425" t="s">
        <v>251</v>
      </c>
      <c r="C339" s="442" t="s">
        <v>1075</v>
      </c>
      <c r="D339" s="463" t="s">
        <v>260</v>
      </c>
      <c r="E339" s="500">
        <v>2</v>
      </c>
      <c r="F339" s="501"/>
      <c r="G339" s="501"/>
      <c r="H339" s="46"/>
      <c r="I339" s="20"/>
    </row>
    <row r="340" spans="1:9" ht="13.5" customHeight="1">
      <c r="A340" s="451"/>
      <c r="B340" s="451" t="s">
        <v>251</v>
      </c>
      <c r="C340" s="310" t="s">
        <v>1067</v>
      </c>
      <c r="D340" s="463" t="s">
        <v>260</v>
      </c>
      <c r="E340" s="500">
        <v>2</v>
      </c>
      <c r="F340" s="501"/>
      <c r="G340" s="501"/>
      <c r="H340" s="46"/>
      <c r="I340" s="20"/>
    </row>
    <row r="341" spans="1:9" ht="15.75" customHeight="1">
      <c r="A341" s="451"/>
      <c r="B341" s="451" t="s">
        <v>251</v>
      </c>
      <c r="C341" s="310" t="s">
        <v>1013</v>
      </c>
      <c r="D341" s="463" t="s">
        <v>260</v>
      </c>
      <c r="E341" s="502">
        <v>1</v>
      </c>
      <c r="F341" s="501"/>
      <c r="G341" s="501"/>
      <c r="H341" s="46"/>
      <c r="I341" s="20"/>
    </row>
    <row r="342" spans="1:9" ht="15.75" customHeight="1">
      <c r="A342" s="451"/>
      <c r="B342" s="451" t="s">
        <v>251</v>
      </c>
      <c r="C342" s="310" t="s">
        <v>1076</v>
      </c>
      <c r="D342" s="463" t="s">
        <v>260</v>
      </c>
      <c r="E342" s="502">
        <v>1</v>
      </c>
      <c r="F342" s="501"/>
      <c r="G342" s="501"/>
      <c r="H342" s="46"/>
      <c r="I342" s="20"/>
    </row>
    <row r="343" spans="1:9" ht="27" customHeight="1">
      <c r="A343" s="451"/>
      <c r="B343" s="451" t="s">
        <v>251</v>
      </c>
      <c r="C343" s="310" t="s">
        <v>959</v>
      </c>
      <c r="D343" s="463" t="s">
        <v>260</v>
      </c>
      <c r="E343" s="500">
        <v>14</v>
      </c>
      <c r="F343" s="501"/>
      <c r="G343" s="501"/>
      <c r="H343" s="46"/>
      <c r="I343" s="20"/>
    </row>
    <row r="344" spans="1:9" ht="14.25" customHeight="1">
      <c r="A344" s="451"/>
      <c r="B344" s="451" t="s">
        <v>251</v>
      </c>
      <c r="C344" s="310" t="s">
        <v>1077</v>
      </c>
      <c r="D344" s="463" t="s">
        <v>260</v>
      </c>
      <c r="E344" s="502">
        <v>12</v>
      </c>
      <c r="F344" s="501"/>
      <c r="G344" s="501"/>
      <c r="H344" s="46"/>
      <c r="I344" s="20"/>
    </row>
    <row r="345" spans="1:9" ht="13.5" customHeight="1">
      <c r="A345" s="451"/>
      <c r="B345" s="451" t="s">
        <v>251</v>
      </c>
      <c r="C345" s="310" t="s">
        <v>1034</v>
      </c>
      <c r="D345" s="463" t="s">
        <v>260</v>
      </c>
      <c r="E345" s="502">
        <v>1</v>
      </c>
      <c r="F345" s="501"/>
      <c r="G345" s="501"/>
      <c r="H345" s="46"/>
      <c r="I345" s="20"/>
    </row>
    <row r="346" spans="1:9" ht="14.25" customHeight="1">
      <c r="A346" s="451"/>
      <c r="B346" s="451" t="s">
        <v>251</v>
      </c>
      <c r="C346" s="310" t="s">
        <v>1035</v>
      </c>
      <c r="D346" s="463" t="s">
        <v>260</v>
      </c>
      <c r="E346" s="502">
        <v>20</v>
      </c>
      <c r="F346" s="501"/>
      <c r="G346" s="501"/>
      <c r="H346" s="46"/>
      <c r="I346" s="20"/>
    </row>
    <row r="347" spans="1:9" ht="13.5" customHeight="1">
      <c r="A347" s="425"/>
      <c r="B347" s="425" t="s">
        <v>251</v>
      </c>
      <c r="C347" s="445" t="s">
        <v>963</v>
      </c>
      <c r="D347" s="463" t="s">
        <v>689</v>
      </c>
      <c r="E347" s="500">
        <v>1</v>
      </c>
      <c r="F347" s="463"/>
      <c r="G347" s="497"/>
      <c r="H347" s="46"/>
      <c r="I347" s="20"/>
    </row>
    <row r="348" spans="1:9" ht="14.25" customHeight="1">
      <c r="A348" s="451"/>
      <c r="B348" s="451" t="s">
        <v>251</v>
      </c>
      <c r="C348" s="446" t="s">
        <v>1078</v>
      </c>
      <c r="D348" s="463" t="s">
        <v>425</v>
      </c>
      <c r="E348" s="500">
        <v>1</v>
      </c>
      <c r="F348" s="501"/>
      <c r="G348" s="501"/>
      <c r="H348" s="46"/>
      <c r="I348" s="20"/>
    </row>
    <row r="349" spans="1:9" ht="14.25" customHeight="1">
      <c r="A349" s="451"/>
      <c r="B349" s="451" t="s">
        <v>251</v>
      </c>
      <c r="C349" s="446" t="s">
        <v>965</v>
      </c>
      <c r="D349" s="463" t="s">
        <v>0</v>
      </c>
      <c r="E349" s="500">
        <v>1</v>
      </c>
      <c r="F349" s="501"/>
      <c r="G349" s="501"/>
      <c r="H349" s="46"/>
      <c r="I349" s="20"/>
    </row>
    <row r="350" spans="1:9" ht="44.25" customHeight="1">
      <c r="A350" s="451"/>
      <c r="B350" s="451" t="s">
        <v>251</v>
      </c>
      <c r="C350" s="446" t="s">
        <v>966</v>
      </c>
      <c r="D350" s="463" t="s">
        <v>0</v>
      </c>
      <c r="E350" s="500">
        <v>1</v>
      </c>
      <c r="F350" s="501"/>
      <c r="G350" s="501"/>
      <c r="H350" s="46"/>
      <c r="I350" s="20"/>
    </row>
    <row r="351" spans="1:9" ht="12.75" customHeight="1">
      <c r="A351" s="448"/>
      <c r="B351" s="448" t="s">
        <v>251</v>
      </c>
      <c r="C351" s="447" t="s">
        <v>1079</v>
      </c>
      <c r="D351" s="448" t="s">
        <v>689</v>
      </c>
      <c r="E351" s="425">
        <v>1</v>
      </c>
      <c r="F351" s="984">
        <v>0</v>
      </c>
      <c r="G351" s="503">
        <f>F351*E351</f>
        <v>0</v>
      </c>
      <c r="H351" s="46"/>
      <c r="I351" s="20"/>
    </row>
    <row r="352" spans="1:9" ht="15" customHeight="1">
      <c r="A352" s="448"/>
      <c r="B352" s="448"/>
      <c r="C352" s="447"/>
      <c r="D352" s="448"/>
      <c r="E352" s="425"/>
      <c r="F352" s="503"/>
      <c r="G352" s="503"/>
      <c r="H352" s="46"/>
      <c r="I352" s="20"/>
    </row>
    <row r="353" spans="1:9" ht="13.5" customHeight="1">
      <c r="A353" s="441" t="s">
        <v>1080</v>
      </c>
      <c r="B353" s="441"/>
      <c r="C353" s="485" t="s">
        <v>1081</v>
      </c>
      <c r="D353" s="497"/>
      <c r="E353" s="498"/>
      <c r="F353" s="463"/>
      <c r="G353" s="497"/>
      <c r="I353" s="20"/>
    </row>
    <row r="354" spans="1:9" ht="123.75" customHeight="1">
      <c r="A354" s="451"/>
      <c r="B354" s="451" t="s">
        <v>251</v>
      </c>
      <c r="C354" s="442" t="s">
        <v>1082</v>
      </c>
      <c r="D354" s="497"/>
      <c r="E354" s="498"/>
      <c r="F354" s="463"/>
      <c r="G354" s="497"/>
      <c r="I354" s="20"/>
    </row>
    <row r="355" spans="1:9" ht="14.25" customHeight="1">
      <c r="A355" s="451"/>
      <c r="B355" s="451"/>
      <c r="C355" s="443" t="s">
        <v>903</v>
      </c>
      <c r="D355" s="497"/>
      <c r="E355" s="498"/>
      <c r="F355" s="463"/>
      <c r="G355" s="497"/>
      <c r="I355" s="20"/>
    </row>
    <row r="356" spans="1:9" ht="12" customHeight="1">
      <c r="A356" s="451"/>
      <c r="B356" s="451" t="s">
        <v>251</v>
      </c>
      <c r="C356" s="310" t="s">
        <v>1073</v>
      </c>
      <c r="D356" s="463" t="s">
        <v>260</v>
      </c>
      <c r="E356" s="500">
        <v>1</v>
      </c>
      <c r="F356" s="501"/>
      <c r="G356" s="501"/>
      <c r="I356" s="20"/>
    </row>
    <row r="357" spans="1:9" ht="17.25" customHeight="1">
      <c r="A357" s="451"/>
      <c r="B357" s="451" t="s">
        <v>251</v>
      </c>
      <c r="C357" s="310" t="s">
        <v>1048</v>
      </c>
      <c r="D357" s="463" t="s">
        <v>260</v>
      </c>
      <c r="E357" s="500">
        <v>1</v>
      </c>
      <c r="F357" s="501"/>
      <c r="G357" s="501"/>
      <c r="I357" s="20"/>
    </row>
    <row r="358" spans="1:9" ht="14.25" customHeight="1">
      <c r="A358" s="451"/>
      <c r="B358" s="451" t="s">
        <v>251</v>
      </c>
      <c r="C358" s="310" t="s">
        <v>1058</v>
      </c>
      <c r="D358" s="463" t="s">
        <v>260</v>
      </c>
      <c r="E358" s="500">
        <v>1</v>
      </c>
      <c r="F358" s="501"/>
      <c r="G358" s="501"/>
      <c r="I358" s="20"/>
    </row>
    <row r="359" spans="1:9" ht="14.25" customHeight="1">
      <c r="A359" s="451"/>
      <c r="B359" s="451" t="s">
        <v>251</v>
      </c>
      <c r="C359" s="310" t="s">
        <v>1059</v>
      </c>
      <c r="D359" s="463" t="s">
        <v>260</v>
      </c>
      <c r="E359" s="500">
        <v>1</v>
      </c>
      <c r="F359" s="501"/>
      <c r="G359" s="501"/>
      <c r="I359" s="20"/>
    </row>
    <row r="360" spans="1:9" ht="14.25" customHeight="1">
      <c r="A360" s="451"/>
      <c r="B360" s="451" t="s">
        <v>251</v>
      </c>
      <c r="C360" s="310" t="s">
        <v>1004</v>
      </c>
      <c r="D360" s="463" t="s">
        <v>260</v>
      </c>
      <c r="E360" s="500">
        <v>2</v>
      </c>
      <c r="F360" s="501"/>
      <c r="G360" s="501"/>
      <c r="I360" s="20"/>
    </row>
    <row r="361" spans="1:9" ht="13.5" customHeight="1">
      <c r="A361" s="451"/>
      <c r="B361" s="451" t="s">
        <v>251</v>
      </c>
      <c r="C361" s="310" t="s">
        <v>1023</v>
      </c>
      <c r="D361" s="463" t="s">
        <v>260</v>
      </c>
      <c r="E361" s="500">
        <v>1</v>
      </c>
      <c r="F361" s="501"/>
      <c r="G361" s="501"/>
      <c r="I361" s="20"/>
    </row>
    <row r="362" spans="1:9" ht="12.75" customHeight="1">
      <c r="A362" s="451"/>
      <c r="B362" s="451" t="s">
        <v>251</v>
      </c>
      <c r="C362" s="310" t="s">
        <v>1005</v>
      </c>
      <c r="D362" s="463" t="s">
        <v>260</v>
      </c>
      <c r="E362" s="500">
        <v>2</v>
      </c>
      <c r="F362" s="501"/>
      <c r="G362" s="501"/>
      <c r="I362" s="20"/>
    </row>
    <row r="363" spans="1:9" ht="12.75" customHeight="1">
      <c r="A363" s="451"/>
      <c r="B363" s="451" t="s">
        <v>251</v>
      </c>
      <c r="C363" s="310" t="s">
        <v>1005</v>
      </c>
      <c r="D363" s="463" t="s">
        <v>260</v>
      </c>
      <c r="E363" s="500">
        <v>1</v>
      </c>
      <c r="F363" s="501"/>
      <c r="G363" s="501"/>
      <c r="I363" s="20"/>
    </row>
    <row r="364" spans="1:9" ht="14.25" customHeight="1">
      <c r="A364" s="451"/>
      <c r="B364" s="451" t="s">
        <v>251</v>
      </c>
      <c r="C364" s="310" t="s">
        <v>1006</v>
      </c>
      <c r="D364" s="463" t="s">
        <v>1007</v>
      </c>
      <c r="E364" s="500">
        <v>1</v>
      </c>
      <c r="F364" s="501"/>
      <c r="G364" s="501"/>
      <c r="I364" s="20"/>
    </row>
    <row r="365" spans="1:9" ht="14.25" customHeight="1">
      <c r="A365" s="451"/>
      <c r="B365" s="451"/>
      <c r="C365" s="443" t="s">
        <v>924</v>
      </c>
      <c r="D365" s="463"/>
      <c r="E365" s="500"/>
      <c r="F365" s="501"/>
      <c r="G365" s="501"/>
      <c r="I365" s="20"/>
    </row>
    <row r="366" spans="1:9" ht="13.5" customHeight="1">
      <c r="A366" s="451"/>
      <c r="B366" s="451" t="s">
        <v>251</v>
      </c>
      <c r="C366" s="310" t="s">
        <v>1083</v>
      </c>
      <c r="D366" s="463" t="s">
        <v>260</v>
      </c>
      <c r="E366" s="500">
        <v>1</v>
      </c>
      <c r="F366" s="501"/>
      <c r="G366" s="501"/>
      <c r="I366" s="20"/>
    </row>
    <row r="367" spans="1:9" ht="14.25" customHeight="1">
      <c r="A367" s="451"/>
      <c r="B367" s="451" t="s">
        <v>251</v>
      </c>
      <c r="C367" s="310" t="s">
        <v>1084</v>
      </c>
      <c r="D367" s="463" t="s">
        <v>260</v>
      </c>
      <c r="E367" s="500">
        <v>1</v>
      </c>
      <c r="F367" s="501"/>
      <c r="G367" s="501"/>
      <c r="I367" s="20"/>
    </row>
    <row r="368" spans="1:9" ht="13.5" customHeight="1">
      <c r="A368" s="451"/>
      <c r="B368" s="451" t="s">
        <v>251</v>
      </c>
      <c r="C368" s="310" t="s">
        <v>1024</v>
      </c>
      <c r="D368" s="463" t="s">
        <v>260</v>
      </c>
      <c r="E368" s="500">
        <v>1</v>
      </c>
      <c r="F368" s="501"/>
      <c r="G368" s="501"/>
      <c r="I368" s="20"/>
    </row>
    <row r="369" spans="1:9" ht="16.5" customHeight="1">
      <c r="A369" s="425"/>
      <c r="B369" s="425" t="s">
        <v>251</v>
      </c>
      <c r="C369" s="442" t="s">
        <v>1009</v>
      </c>
      <c r="D369" s="463" t="s">
        <v>260</v>
      </c>
      <c r="E369" s="500">
        <v>1</v>
      </c>
      <c r="F369" s="501"/>
      <c r="G369" s="501"/>
      <c r="I369" s="20"/>
    </row>
    <row r="370" spans="1:9" ht="15" customHeight="1">
      <c r="A370" s="451"/>
      <c r="B370" s="451" t="s">
        <v>251</v>
      </c>
      <c r="C370" s="310" t="s">
        <v>1085</v>
      </c>
      <c r="D370" s="463" t="s">
        <v>260</v>
      </c>
      <c r="E370" s="500">
        <v>1</v>
      </c>
      <c r="F370" s="501"/>
      <c r="G370" s="501"/>
      <c r="I370" s="20"/>
    </row>
    <row r="371" spans="1:9" ht="14.25" customHeight="1">
      <c r="A371" s="425"/>
      <c r="B371" s="425" t="s">
        <v>251</v>
      </c>
      <c r="C371" s="442" t="s">
        <v>1086</v>
      </c>
      <c r="D371" s="463" t="s">
        <v>260</v>
      </c>
      <c r="E371" s="500">
        <v>1</v>
      </c>
      <c r="F371" s="501"/>
      <c r="G371" s="501"/>
      <c r="I371" s="20"/>
    </row>
    <row r="372" spans="1:9" ht="14.25" customHeight="1">
      <c r="A372" s="451"/>
      <c r="B372" s="451" t="s">
        <v>251</v>
      </c>
      <c r="C372" s="310" t="s">
        <v>1026</v>
      </c>
      <c r="D372" s="463" t="s">
        <v>260</v>
      </c>
      <c r="E372" s="500">
        <v>1</v>
      </c>
      <c r="F372" s="501"/>
      <c r="G372" s="501"/>
      <c r="I372" s="20"/>
    </row>
    <row r="373" spans="1:9" ht="13.5" customHeight="1">
      <c r="A373" s="425"/>
      <c r="B373" s="425" t="s">
        <v>251</v>
      </c>
      <c r="C373" s="442" t="s">
        <v>1012</v>
      </c>
      <c r="D373" s="463" t="s">
        <v>260</v>
      </c>
      <c r="E373" s="500">
        <v>1</v>
      </c>
      <c r="F373" s="501"/>
      <c r="G373" s="501"/>
      <c r="I373" s="20"/>
    </row>
    <row r="374" spans="1:9" ht="12.75" customHeight="1">
      <c r="A374" s="451"/>
      <c r="B374" s="451" t="s">
        <v>251</v>
      </c>
      <c r="C374" s="310" t="s">
        <v>1028</v>
      </c>
      <c r="D374" s="463" t="s">
        <v>260</v>
      </c>
      <c r="E374" s="502">
        <v>1</v>
      </c>
      <c r="F374" s="501"/>
      <c r="G374" s="501"/>
      <c r="I374" s="20"/>
    </row>
    <row r="375" spans="1:9" ht="14.25" customHeight="1">
      <c r="A375" s="451"/>
      <c r="B375" s="451" t="s">
        <v>251</v>
      </c>
      <c r="C375" s="310" t="s">
        <v>1087</v>
      </c>
      <c r="D375" s="463" t="s">
        <v>260</v>
      </c>
      <c r="E375" s="502">
        <v>60</v>
      </c>
      <c r="F375" s="501"/>
      <c r="G375" s="501"/>
      <c r="I375" s="20"/>
    </row>
    <row r="376" spans="1:9" ht="14.25" customHeight="1">
      <c r="A376" s="451"/>
      <c r="B376" s="451" t="s">
        <v>251</v>
      </c>
      <c r="C376" s="310" t="s">
        <v>1034</v>
      </c>
      <c r="D376" s="463" t="s">
        <v>260</v>
      </c>
      <c r="E376" s="502">
        <v>2</v>
      </c>
      <c r="F376" s="501"/>
      <c r="G376" s="501"/>
      <c r="I376" s="20"/>
    </row>
    <row r="377" spans="1:9" ht="14.25" customHeight="1">
      <c r="A377" s="451"/>
      <c r="B377" s="451" t="s">
        <v>251</v>
      </c>
      <c r="C377" s="310" t="s">
        <v>1035</v>
      </c>
      <c r="D377" s="463" t="s">
        <v>260</v>
      </c>
      <c r="E377" s="502">
        <v>20</v>
      </c>
      <c r="F377" s="501"/>
      <c r="G377" s="501"/>
      <c r="I377" s="20"/>
    </row>
    <row r="378" spans="1:9" ht="14.25" customHeight="1">
      <c r="A378" s="425"/>
      <c r="B378" s="425" t="s">
        <v>251</v>
      </c>
      <c r="C378" s="445" t="s">
        <v>963</v>
      </c>
      <c r="D378" s="463" t="s">
        <v>689</v>
      </c>
      <c r="E378" s="500">
        <v>1</v>
      </c>
      <c r="F378" s="463"/>
      <c r="G378" s="497"/>
      <c r="I378" s="20"/>
    </row>
    <row r="379" spans="1:9" ht="29.25" customHeight="1">
      <c r="A379" s="451"/>
      <c r="B379" s="451" t="s">
        <v>251</v>
      </c>
      <c r="C379" s="446" t="s">
        <v>1088</v>
      </c>
      <c r="D379" s="463" t="s">
        <v>425</v>
      </c>
      <c r="E379" s="500">
        <v>1</v>
      </c>
      <c r="F379" s="501"/>
      <c r="G379" s="501"/>
      <c r="I379" s="20"/>
    </row>
    <row r="380" spans="1:9" ht="14.25" customHeight="1">
      <c r="A380" s="451"/>
      <c r="B380" s="451" t="s">
        <v>251</v>
      </c>
      <c r="C380" s="446" t="s">
        <v>965</v>
      </c>
      <c r="D380" s="463" t="s">
        <v>0</v>
      </c>
      <c r="E380" s="500">
        <v>1</v>
      </c>
      <c r="F380" s="501"/>
      <c r="G380" s="501"/>
      <c r="I380" s="20"/>
    </row>
    <row r="381" spans="1:9" ht="44.25" customHeight="1">
      <c r="A381" s="451"/>
      <c r="B381" s="451" t="s">
        <v>251</v>
      </c>
      <c r="C381" s="446" t="s">
        <v>966</v>
      </c>
      <c r="D381" s="463" t="s">
        <v>0</v>
      </c>
      <c r="E381" s="500">
        <v>1</v>
      </c>
      <c r="F381" s="501"/>
      <c r="G381" s="501"/>
      <c r="I381" s="20"/>
    </row>
    <row r="382" spans="1:9" ht="14.25" customHeight="1">
      <c r="A382" s="448"/>
      <c r="B382" s="448" t="s">
        <v>251</v>
      </c>
      <c r="C382" s="447" t="s">
        <v>1089</v>
      </c>
      <c r="D382" s="448" t="s">
        <v>689</v>
      </c>
      <c r="E382" s="425">
        <v>1</v>
      </c>
      <c r="F382" s="984">
        <v>0</v>
      </c>
      <c r="G382" s="503">
        <f>F382*E382</f>
        <v>0</v>
      </c>
      <c r="I382" s="20"/>
    </row>
    <row r="383" spans="1:9" ht="14.25" customHeight="1">
      <c r="A383" s="441"/>
      <c r="B383" s="441"/>
      <c r="C383" s="486"/>
      <c r="D383" s="463"/>
      <c r="E383" s="500"/>
      <c r="F383" s="463"/>
      <c r="G383" s="463"/>
      <c r="I383" s="20"/>
    </row>
    <row r="384" spans="1:9" ht="14.25" customHeight="1">
      <c r="A384" s="441"/>
      <c r="B384" s="441"/>
      <c r="C384" s="496" t="s">
        <v>1090</v>
      </c>
      <c r="D384" s="463"/>
      <c r="E384" s="500"/>
      <c r="F384" s="463"/>
      <c r="G384" s="800">
        <f>SUM(G10:G382)</f>
        <v>0</v>
      </c>
      <c r="I384" s="20"/>
    </row>
    <row r="385" spans="1:9" ht="14.25" customHeight="1">
      <c r="A385" s="425"/>
      <c r="B385" s="425"/>
      <c r="C385" s="445"/>
      <c r="D385" s="463"/>
      <c r="E385" s="500"/>
      <c r="F385" s="463"/>
      <c r="G385" s="497"/>
      <c r="I385" s="20"/>
    </row>
    <row r="386" spans="1:9">
      <c r="A386" s="451" t="s">
        <v>802</v>
      </c>
      <c r="B386" s="451"/>
      <c r="C386" s="485" t="s">
        <v>1091</v>
      </c>
      <c r="D386" s="463"/>
      <c r="E386" s="500"/>
      <c r="F386" s="463"/>
      <c r="G386" s="463"/>
    </row>
    <row r="387" spans="1:9" ht="27" customHeight="1">
      <c r="A387" s="441"/>
      <c r="B387" s="441"/>
      <c r="C387" s="486"/>
      <c r="D387" s="463"/>
      <c r="E387" s="500"/>
      <c r="F387" s="463"/>
      <c r="G387" s="463"/>
    </row>
    <row r="388" spans="1:9" ht="39.75" customHeight="1">
      <c r="A388" s="452" t="s">
        <v>1092</v>
      </c>
      <c r="B388" s="452"/>
      <c r="C388" s="453" t="s">
        <v>1093</v>
      </c>
      <c r="D388" s="504"/>
      <c r="E388" s="505"/>
      <c r="F388" s="506"/>
      <c r="G388" s="506" t="s">
        <v>1094</v>
      </c>
    </row>
    <row r="389" spans="1:9" ht="146.25" customHeight="1">
      <c r="A389" s="451"/>
      <c r="B389" s="451"/>
      <c r="C389" s="486" t="s">
        <v>1095</v>
      </c>
      <c r="D389" s="463"/>
      <c r="E389" s="500"/>
      <c r="F389" s="463"/>
      <c r="G389" s="497"/>
    </row>
    <row r="390" spans="1:9" ht="14.25" customHeight="1">
      <c r="A390" s="425" t="s">
        <v>1096</v>
      </c>
      <c r="B390" s="425"/>
      <c r="C390" s="507" t="s">
        <v>1097</v>
      </c>
      <c r="D390" s="463" t="s">
        <v>563</v>
      </c>
      <c r="E390" s="500">
        <v>29</v>
      </c>
      <c r="F390" s="984">
        <v>0</v>
      </c>
      <c r="G390" s="497">
        <f>F390*E390</f>
        <v>0</v>
      </c>
    </row>
    <row r="391" spans="1:9" ht="25.5">
      <c r="A391" s="425" t="s">
        <v>1098</v>
      </c>
      <c r="B391" s="425"/>
      <c r="C391" s="507" t="s">
        <v>1099</v>
      </c>
      <c r="D391" s="463" t="s">
        <v>563</v>
      </c>
      <c r="E391" s="500">
        <v>26</v>
      </c>
      <c r="F391" s="984">
        <v>0</v>
      </c>
      <c r="G391" s="497">
        <f>F391*E391</f>
        <v>0</v>
      </c>
    </row>
    <row r="392" spans="1:9" ht="25.5">
      <c r="A392" s="425" t="s">
        <v>1100</v>
      </c>
      <c r="B392" s="425"/>
      <c r="C392" s="507" t="s">
        <v>1101</v>
      </c>
      <c r="D392" s="463" t="s">
        <v>563</v>
      </c>
      <c r="E392" s="500">
        <v>25</v>
      </c>
      <c r="F392" s="984">
        <v>0</v>
      </c>
      <c r="G392" s="497">
        <f>F392*E392</f>
        <v>0</v>
      </c>
    </row>
    <row r="393" spans="1:9" ht="13.5" customHeight="1">
      <c r="A393" s="425" t="s">
        <v>1102</v>
      </c>
      <c r="B393" s="425"/>
      <c r="C393" s="507" t="s">
        <v>1103</v>
      </c>
      <c r="D393" s="463" t="s">
        <v>563</v>
      </c>
      <c r="E393" s="500">
        <v>29</v>
      </c>
      <c r="F393" s="985">
        <v>0</v>
      </c>
      <c r="G393" s="497">
        <f t="shared" ref="G393:G402" si="0">E393*F393</f>
        <v>0</v>
      </c>
    </row>
    <row r="394" spans="1:9" ht="15" customHeight="1">
      <c r="A394" s="425" t="s">
        <v>1104</v>
      </c>
      <c r="B394" s="425"/>
      <c r="C394" s="486" t="s">
        <v>1105</v>
      </c>
      <c r="D394" s="463" t="s">
        <v>563</v>
      </c>
      <c r="E394" s="500">
        <v>66</v>
      </c>
      <c r="F394" s="985">
        <v>0</v>
      </c>
      <c r="G394" s="497">
        <f t="shared" si="0"/>
        <v>0</v>
      </c>
    </row>
    <row r="395" spans="1:9" ht="25.5">
      <c r="A395" s="425" t="s">
        <v>1106</v>
      </c>
      <c r="B395" s="425"/>
      <c r="C395" s="486" t="s">
        <v>1107</v>
      </c>
      <c r="D395" s="463" t="s">
        <v>563</v>
      </c>
      <c r="E395" s="500">
        <v>66</v>
      </c>
      <c r="F395" s="985">
        <v>0</v>
      </c>
      <c r="G395" s="497">
        <f t="shared" si="0"/>
        <v>0</v>
      </c>
    </row>
    <row r="396" spans="1:9" ht="29.25" customHeight="1">
      <c r="A396" s="425" t="s">
        <v>1108</v>
      </c>
      <c r="B396" s="425"/>
      <c r="C396" s="486" t="s">
        <v>1109</v>
      </c>
      <c r="D396" s="463" t="s">
        <v>563</v>
      </c>
      <c r="E396" s="500">
        <v>66</v>
      </c>
      <c r="F396" s="985">
        <v>0</v>
      </c>
      <c r="G396" s="497">
        <f t="shared" si="0"/>
        <v>0</v>
      </c>
    </row>
    <row r="397" spans="1:9" ht="25.5">
      <c r="A397" s="425" t="s">
        <v>1110</v>
      </c>
      <c r="B397" s="425"/>
      <c r="C397" s="486" t="s">
        <v>1111</v>
      </c>
      <c r="D397" s="463" t="s">
        <v>563</v>
      </c>
      <c r="E397" s="500">
        <v>70</v>
      </c>
      <c r="F397" s="985">
        <v>0</v>
      </c>
      <c r="G397" s="497">
        <f t="shared" si="0"/>
        <v>0</v>
      </c>
    </row>
    <row r="398" spans="1:9" ht="12.75" customHeight="1">
      <c r="A398" s="425" t="s">
        <v>1112</v>
      </c>
      <c r="B398" s="425"/>
      <c r="C398" s="486" t="s">
        <v>1113</v>
      </c>
      <c r="D398" s="463" t="s">
        <v>563</v>
      </c>
      <c r="E398" s="500">
        <v>70</v>
      </c>
      <c r="F398" s="985">
        <v>0</v>
      </c>
      <c r="G398" s="497">
        <f t="shared" si="0"/>
        <v>0</v>
      </c>
    </row>
    <row r="399" spans="1:9" ht="13.5" customHeight="1">
      <c r="A399" s="425" t="s">
        <v>1114</v>
      </c>
      <c r="B399" s="425"/>
      <c r="C399" s="508" t="s">
        <v>1115</v>
      </c>
      <c r="D399" s="509" t="s">
        <v>563</v>
      </c>
      <c r="E399" s="510">
        <v>70</v>
      </c>
      <c r="F399" s="985">
        <v>0</v>
      </c>
      <c r="G399" s="497">
        <f t="shared" si="0"/>
        <v>0</v>
      </c>
    </row>
    <row r="400" spans="1:9" ht="15" customHeight="1">
      <c r="A400" s="425" t="s">
        <v>1116</v>
      </c>
      <c r="B400" s="425"/>
      <c r="C400" s="486" t="s">
        <v>1117</v>
      </c>
      <c r="D400" s="463" t="s">
        <v>563</v>
      </c>
      <c r="E400" s="500">
        <v>70</v>
      </c>
      <c r="F400" s="985">
        <v>0</v>
      </c>
      <c r="G400" s="497">
        <f t="shared" si="0"/>
        <v>0</v>
      </c>
    </row>
    <row r="401" spans="1:7" ht="38.25">
      <c r="A401" s="425" t="s">
        <v>1118</v>
      </c>
      <c r="B401" s="425"/>
      <c r="C401" s="486" t="s">
        <v>1119</v>
      </c>
      <c r="D401" s="463" t="s">
        <v>563</v>
      </c>
      <c r="E401" s="500">
        <v>60</v>
      </c>
      <c r="F401" s="985">
        <v>0</v>
      </c>
      <c r="G401" s="497">
        <f t="shared" si="0"/>
        <v>0</v>
      </c>
    </row>
    <row r="402" spans="1:7" ht="13.5" customHeight="1">
      <c r="A402" s="425" t="s">
        <v>1120</v>
      </c>
      <c r="B402" s="425"/>
      <c r="C402" s="486" t="s">
        <v>1121</v>
      </c>
      <c r="D402" s="463" t="s">
        <v>563</v>
      </c>
      <c r="E402" s="500">
        <v>56</v>
      </c>
      <c r="F402" s="985">
        <v>0</v>
      </c>
      <c r="G402" s="497">
        <f t="shared" si="0"/>
        <v>0</v>
      </c>
    </row>
    <row r="403" spans="1:7" ht="25.5">
      <c r="A403" s="425" t="s">
        <v>1122</v>
      </c>
      <c r="B403" s="425"/>
      <c r="C403" s="486" t="s">
        <v>1123</v>
      </c>
      <c r="D403" s="463" t="s">
        <v>563</v>
      </c>
      <c r="E403" s="500">
        <v>56</v>
      </c>
      <c r="F403" s="985">
        <v>0</v>
      </c>
      <c r="G403" s="497">
        <f>E403*F403</f>
        <v>0</v>
      </c>
    </row>
    <row r="404" spans="1:7" ht="38.25">
      <c r="A404" s="425" t="s">
        <v>1124</v>
      </c>
      <c r="B404" s="425"/>
      <c r="C404" s="507" t="s">
        <v>1125</v>
      </c>
      <c r="D404" s="463" t="s">
        <v>563</v>
      </c>
      <c r="E404" s="500">
        <v>30</v>
      </c>
      <c r="F404" s="985">
        <v>0</v>
      </c>
      <c r="G404" s="497">
        <f>E404*F404</f>
        <v>0</v>
      </c>
    </row>
    <row r="405" spans="1:7" ht="38.25">
      <c r="A405" s="425" t="s">
        <v>1126</v>
      </c>
      <c r="B405" s="425"/>
      <c r="C405" s="507" t="s">
        <v>1127</v>
      </c>
      <c r="D405" s="463" t="s">
        <v>563</v>
      </c>
      <c r="E405" s="500">
        <v>16</v>
      </c>
      <c r="F405" s="985">
        <v>0</v>
      </c>
      <c r="G405" s="497">
        <f>E405*F405</f>
        <v>0</v>
      </c>
    </row>
    <row r="406" spans="1:7" ht="68.25" customHeight="1">
      <c r="A406" s="425" t="s">
        <v>1128</v>
      </c>
      <c r="B406" s="425"/>
      <c r="C406" s="486" t="s">
        <v>1129</v>
      </c>
      <c r="D406" s="671" t="s">
        <v>563</v>
      </c>
      <c r="E406" s="672">
        <v>60</v>
      </c>
      <c r="F406" s="986">
        <v>0</v>
      </c>
      <c r="G406" s="673">
        <f>E406*F406</f>
        <v>0</v>
      </c>
    </row>
    <row r="407" spans="1:7" ht="111" customHeight="1">
      <c r="A407" s="425" t="s">
        <v>2077</v>
      </c>
      <c r="B407" s="441"/>
      <c r="C407" s="486" t="s">
        <v>2078</v>
      </c>
      <c r="D407" s="671" t="s">
        <v>563</v>
      </c>
      <c r="E407" s="672">
        <v>210</v>
      </c>
      <c r="F407" s="986">
        <v>0</v>
      </c>
      <c r="G407" s="673">
        <f t="shared" ref="G407" si="1">E407*F407</f>
        <v>0</v>
      </c>
    </row>
    <row r="408" spans="1:7" ht="32.25" customHeight="1">
      <c r="A408" s="452" t="s">
        <v>1130</v>
      </c>
      <c r="B408" s="452"/>
      <c r="C408" s="453" t="s">
        <v>1131</v>
      </c>
      <c r="D408" s="504"/>
      <c r="E408" s="505"/>
      <c r="F408" s="506"/>
      <c r="G408" s="506" t="s">
        <v>1094</v>
      </c>
    </row>
    <row r="409" spans="1:7" ht="84" customHeight="1">
      <c r="A409" s="452"/>
      <c r="B409" s="452"/>
      <c r="C409" s="454" t="s">
        <v>1132</v>
      </c>
      <c r="D409" s="504"/>
      <c r="E409" s="505"/>
      <c r="F409" s="506"/>
      <c r="G409" s="506"/>
    </row>
    <row r="410" spans="1:7" ht="15" customHeight="1">
      <c r="A410" s="452"/>
      <c r="B410" s="452"/>
      <c r="C410" s="454" t="s">
        <v>1133</v>
      </c>
      <c r="D410" s="504"/>
      <c r="E410" s="511"/>
      <c r="F410" s="506"/>
      <c r="G410" s="983"/>
    </row>
    <row r="411" spans="1:7" ht="15" customHeight="1">
      <c r="A411" s="452" t="s">
        <v>1134</v>
      </c>
      <c r="B411" s="452"/>
      <c r="C411" s="455" t="s">
        <v>1135</v>
      </c>
      <c r="D411" s="675" t="s">
        <v>563</v>
      </c>
      <c r="E411" s="674">
        <v>1725</v>
      </c>
      <c r="F411" s="987">
        <v>0</v>
      </c>
      <c r="G411" s="673">
        <f t="shared" ref="G411:G425" si="2">E411*F411</f>
        <v>0</v>
      </c>
    </row>
    <row r="412" spans="1:7" ht="15" customHeight="1">
      <c r="A412" s="452" t="s">
        <v>1136</v>
      </c>
      <c r="B412" s="452"/>
      <c r="C412" s="455" t="s">
        <v>1137</v>
      </c>
      <c r="D412" s="512" t="s">
        <v>563</v>
      </c>
      <c r="E412" s="674">
        <v>2970</v>
      </c>
      <c r="F412" s="988">
        <v>0</v>
      </c>
      <c r="G412" s="673">
        <f t="shared" si="2"/>
        <v>0</v>
      </c>
    </row>
    <row r="413" spans="1:7" ht="13.5" customHeight="1">
      <c r="A413" s="452" t="s">
        <v>1138</v>
      </c>
      <c r="B413" s="452"/>
      <c r="C413" s="455" t="s">
        <v>1139</v>
      </c>
      <c r="D413" s="512" t="s">
        <v>563</v>
      </c>
      <c r="E413" s="674">
        <v>20</v>
      </c>
      <c r="F413" s="987">
        <v>0</v>
      </c>
      <c r="G413" s="673">
        <f t="shared" si="2"/>
        <v>0</v>
      </c>
    </row>
    <row r="414" spans="1:7" ht="27.75" customHeight="1">
      <c r="A414" s="452" t="s">
        <v>1140</v>
      </c>
      <c r="B414" s="452"/>
      <c r="C414" s="455" t="s">
        <v>1141</v>
      </c>
      <c r="D414" s="512" t="s">
        <v>563</v>
      </c>
      <c r="E414" s="674">
        <v>76</v>
      </c>
      <c r="F414" s="987">
        <v>0</v>
      </c>
      <c r="G414" s="673">
        <f t="shared" si="2"/>
        <v>0</v>
      </c>
    </row>
    <row r="415" spans="1:7" ht="15.75" customHeight="1">
      <c r="A415" s="452" t="s">
        <v>1142</v>
      </c>
      <c r="B415" s="452"/>
      <c r="C415" s="455" t="s">
        <v>1143</v>
      </c>
      <c r="D415" s="512" t="s">
        <v>563</v>
      </c>
      <c r="E415" s="674">
        <v>147</v>
      </c>
      <c r="F415" s="987">
        <v>0</v>
      </c>
      <c r="G415" s="673">
        <f t="shared" si="2"/>
        <v>0</v>
      </c>
    </row>
    <row r="416" spans="1:7" ht="15" customHeight="1">
      <c r="A416" s="452" t="s">
        <v>1144</v>
      </c>
      <c r="B416" s="452"/>
      <c r="C416" s="455" t="s">
        <v>1145</v>
      </c>
      <c r="D416" s="512" t="s">
        <v>563</v>
      </c>
      <c r="E416" s="674">
        <v>431</v>
      </c>
      <c r="F416" s="987">
        <v>0</v>
      </c>
      <c r="G416" s="673">
        <f t="shared" si="2"/>
        <v>0</v>
      </c>
    </row>
    <row r="417" spans="1:9" ht="16.5" customHeight="1">
      <c r="A417" s="452" t="s">
        <v>1146</v>
      </c>
      <c r="B417" s="452"/>
      <c r="C417" s="455" t="s">
        <v>1147</v>
      </c>
      <c r="D417" s="512" t="s">
        <v>563</v>
      </c>
      <c r="E417" s="674">
        <v>994</v>
      </c>
      <c r="F417" s="987">
        <v>0</v>
      </c>
      <c r="G417" s="673">
        <f t="shared" si="2"/>
        <v>0</v>
      </c>
    </row>
    <row r="418" spans="1:9" ht="14.25">
      <c r="A418" s="452" t="s">
        <v>1148</v>
      </c>
      <c r="B418" s="452"/>
      <c r="C418" s="455" t="s">
        <v>1149</v>
      </c>
      <c r="D418" s="512" t="s">
        <v>563</v>
      </c>
      <c r="E418" s="674">
        <v>30</v>
      </c>
      <c r="F418" s="987">
        <v>0</v>
      </c>
      <c r="G418" s="673">
        <f t="shared" si="2"/>
        <v>0</v>
      </c>
    </row>
    <row r="419" spans="1:9" ht="14.25">
      <c r="A419" s="452" t="s">
        <v>1150</v>
      </c>
      <c r="B419" s="452"/>
      <c r="C419" s="455" t="s">
        <v>1151</v>
      </c>
      <c r="D419" s="512" t="s">
        <v>563</v>
      </c>
      <c r="E419" s="674">
        <v>780</v>
      </c>
      <c r="F419" s="987">
        <v>0</v>
      </c>
      <c r="G419" s="673">
        <f t="shared" si="2"/>
        <v>0</v>
      </c>
    </row>
    <row r="420" spans="1:9" ht="28.5" customHeight="1">
      <c r="A420" s="456" t="s">
        <v>1152</v>
      </c>
      <c r="B420" s="456"/>
      <c r="C420" s="455" t="s">
        <v>1153</v>
      </c>
      <c r="D420" s="512" t="s">
        <v>563</v>
      </c>
      <c r="E420" s="674">
        <v>172</v>
      </c>
      <c r="F420" s="987">
        <v>0</v>
      </c>
      <c r="G420" s="673">
        <f t="shared" si="2"/>
        <v>0</v>
      </c>
    </row>
    <row r="421" spans="1:9" ht="18" customHeight="1">
      <c r="A421" s="456" t="s">
        <v>1154</v>
      </c>
      <c r="B421" s="456"/>
      <c r="C421" s="455" t="s">
        <v>1155</v>
      </c>
      <c r="D421" s="512" t="s">
        <v>563</v>
      </c>
      <c r="E421" s="674">
        <v>20</v>
      </c>
      <c r="F421" s="987">
        <v>0</v>
      </c>
      <c r="G421" s="673">
        <f t="shared" si="2"/>
        <v>0</v>
      </c>
    </row>
    <row r="422" spans="1:9" ht="15.75" customHeight="1">
      <c r="A422" s="456" t="s">
        <v>1156</v>
      </c>
      <c r="B422" s="456"/>
      <c r="C422" s="455" t="s">
        <v>1157</v>
      </c>
      <c r="D422" s="512" t="s">
        <v>563</v>
      </c>
      <c r="E422" s="674">
        <v>420</v>
      </c>
      <c r="F422" s="987">
        <v>0</v>
      </c>
      <c r="G422" s="673">
        <f t="shared" si="2"/>
        <v>0</v>
      </c>
    </row>
    <row r="423" spans="1:9" ht="17.25" customHeight="1">
      <c r="A423" s="456" t="s">
        <v>1158</v>
      </c>
      <c r="B423" s="456"/>
      <c r="C423" s="750" t="s">
        <v>2079</v>
      </c>
      <c r="D423" s="547" t="s">
        <v>563</v>
      </c>
      <c r="E423" s="751">
        <v>2100</v>
      </c>
      <c r="F423" s="989">
        <v>0</v>
      </c>
      <c r="G423" s="673">
        <f t="shared" si="2"/>
        <v>0</v>
      </c>
    </row>
    <row r="424" spans="1:9" ht="18" customHeight="1">
      <c r="A424" s="456" t="s">
        <v>1159</v>
      </c>
      <c r="B424" s="456"/>
      <c r="C424" s="750" t="s">
        <v>2080</v>
      </c>
      <c r="D424" s="547" t="s">
        <v>563</v>
      </c>
      <c r="E424" s="751">
        <v>200</v>
      </c>
      <c r="F424" s="989">
        <v>0</v>
      </c>
      <c r="G424" s="673">
        <f t="shared" si="2"/>
        <v>0</v>
      </c>
    </row>
    <row r="425" spans="1:9" ht="30.75" customHeight="1">
      <c r="A425" s="456" t="s">
        <v>1160</v>
      </c>
      <c r="B425" s="456"/>
      <c r="C425" s="750" t="s">
        <v>2081</v>
      </c>
      <c r="D425" s="752" t="s">
        <v>563</v>
      </c>
      <c r="E425" s="751">
        <v>100</v>
      </c>
      <c r="F425" s="989">
        <v>0</v>
      </c>
      <c r="G425" s="673">
        <f t="shared" si="2"/>
        <v>0</v>
      </c>
    </row>
    <row r="426" spans="1:9" ht="18" customHeight="1">
      <c r="A426" s="441"/>
      <c r="B426" s="441"/>
      <c r="C426" s="486"/>
      <c r="D426" s="463"/>
      <c r="E426" s="500"/>
      <c r="F426" s="463"/>
      <c r="G426" s="983"/>
    </row>
    <row r="427" spans="1:9">
      <c r="A427" s="441"/>
      <c r="B427" s="441"/>
      <c r="C427" s="485" t="s">
        <v>1161</v>
      </c>
      <c r="D427" s="463"/>
      <c r="E427" s="500"/>
      <c r="F427" s="463"/>
      <c r="G427" s="800">
        <f>SUM(G387:G425)</f>
        <v>0</v>
      </c>
    </row>
    <row r="428" spans="1:9" ht="15" customHeight="1">
      <c r="A428" s="448"/>
      <c r="B428" s="448"/>
      <c r="C428" s="447"/>
      <c r="D428" s="448"/>
      <c r="E428" s="425"/>
      <c r="F428" s="503"/>
      <c r="G428" s="503"/>
      <c r="H428" s="46"/>
      <c r="I428" s="20"/>
    </row>
    <row r="429" spans="1:9">
      <c r="A429" s="441" t="s">
        <v>803</v>
      </c>
      <c r="B429" s="441"/>
      <c r="C429" s="485" t="s">
        <v>1162</v>
      </c>
      <c r="D429" s="463"/>
      <c r="E429" s="500"/>
      <c r="F429" s="463"/>
      <c r="G429" s="463"/>
    </row>
    <row r="430" spans="1:9">
      <c r="A430" s="441"/>
      <c r="B430" s="441"/>
      <c r="C430" s="486"/>
      <c r="D430" s="463"/>
      <c r="E430" s="500"/>
      <c r="F430" s="463"/>
      <c r="G430" s="463"/>
    </row>
    <row r="431" spans="1:9" ht="15" customHeight="1">
      <c r="A431" s="451" t="s">
        <v>1163</v>
      </c>
      <c r="B431" s="451"/>
      <c r="C431" s="486" t="s">
        <v>580</v>
      </c>
      <c r="D431" s="463"/>
      <c r="E431" s="500"/>
      <c r="F431" s="463"/>
      <c r="G431" s="497"/>
    </row>
    <row r="432" spans="1:9" ht="12.75" customHeight="1">
      <c r="A432" s="441"/>
      <c r="B432" s="441"/>
      <c r="C432" s="486"/>
      <c r="D432" s="463"/>
      <c r="E432" s="500"/>
      <c r="F432" s="463"/>
      <c r="G432" s="497"/>
    </row>
    <row r="433" spans="1:7" ht="25.5">
      <c r="A433" s="451" t="s">
        <v>1164</v>
      </c>
      <c r="B433" s="451"/>
      <c r="C433" s="486" t="s">
        <v>1165</v>
      </c>
      <c r="D433" s="463"/>
      <c r="E433" s="500"/>
      <c r="F433" s="463"/>
      <c r="G433" s="497"/>
    </row>
    <row r="434" spans="1:7" ht="13.5" customHeight="1">
      <c r="A434" s="441"/>
      <c r="B434" s="441"/>
      <c r="C434" s="486" t="s">
        <v>583</v>
      </c>
      <c r="D434" s="463" t="s">
        <v>260</v>
      </c>
      <c r="E434" s="500">
        <v>23</v>
      </c>
      <c r="F434" s="985">
        <v>0</v>
      </c>
      <c r="G434" s="463">
        <f>F434*E434</f>
        <v>0</v>
      </c>
    </row>
    <row r="435" spans="1:7" ht="15" customHeight="1">
      <c r="A435" s="441"/>
      <c r="B435" s="441"/>
      <c r="C435" s="486"/>
      <c r="D435" s="463"/>
      <c r="E435" s="500"/>
      <c r="F435" s="463"/>
      <c r="G435" s="463"/>
    </row>
    <row r="436" spans="1:7" ht="25.5">
      <c r="A436" s="451" t="s">
        <v>1166</v>
      </c>
      <c r="B436" s="451"/>
      <c r="C436" s="486" t="s">
        <v>1167</v>
      </c>
      <c r="D436" s="463"/>
      <c r="E436" s="500"/>
      <c r="F436" s="463"/>
      <c r="G436" s="463"/>
    </row>
    <row r="437" spans="1:7">
      <c r="A437" s="441"/>
      <c r="B437" s="441"/>
      <c r="C437" s="486" t="s">
        <v>583</v>
      </c>
      <c r="D437" s="463" t="s">
        <v>260</v>
      </c>
      <c r="E437" s="500">
        <v>3</v>
      </c>
      <c r="F437" s="985">
        <v>0</v>
      </c>
      <c r="G437" s="463">
        <f>F437*E437</f>
        <v>0</v>
      </c>
    </row>
    <row r="438" spans="1:7" ht="15.75" customHeight="1">
      <c r="A438" s="441"/>
      <c r="B438" s="441"/>
      <c r="C438" s="486"/>
      <c r="D438" s="463"/>
      <c r="E438" s="500"/>
      <c r="F438" s="463"/>
      <c r="G438" s="463"/>
    </row>
    <row r="439" spans="1:7">
      <c r="A439" s="451" t="s">
        <v>1168</v>
      </c>
      <c r="B439" s="451"/>
      <c r="C439" s="486" t="s">
        <v>1169</v>
      </c>
      <c r="D439" s="463"/>
      <c r="E439" s="500"/>
      <c r="F439" s="463"/>
      <c r="G439" s="463"/>
    </row>
    <row r="440" spans="1:7">
      <c r="A440" s="441"/>
      <c r="B440" s="441"/>
      <c r="C440" s="486" t="s">
        <v>583</v>
      </c>
      <c r="D440" s="463" t="s">
        <v>260</v>
      </c>
      <c r="E440" s="500">
        <v>5</v>
      </c>
      <c r="F440" s="985">
        <v>0</v>
      </c>
      <c r="G440" s="463">
        <f>F440*E440</f>
        <v>0</v>
      </c>
    </row>
    <row r="441" spans="1:7">
      <c r="A441" s="441"/>
      <c r="B441" s="441"/>
      <c r="C441" s="486"/>
      <c r="D441" s="463"/>
      <c r="E441" s="500"/>
      <c r="F441" s="463"/>
      <c r="G441" s="463"/>
    </row>
    <row r="442" spans="1:7" ht="14.25" customHeight="1">
      <c r="A442" s="451" t="s">
        <v>1170</v>
      </c>
      <c r="B442" s="451"/>
      <c r="C442" s="486" t="s">
        <v>1171</v>
      </c>
      <c r="D442" s="463"/>
      <c r="E442" s="500"/>
      <c r="F442" s="463"/>
      <c r="G442" s="463"/>
    </row>
    <row r="443" spans="1:7" ht="14.25" customHeight="1">
      <c r="A443" s="441"/>
      <c r="B443" s="441"/>
      <c r="C443" s="486" t="s">
        <v>583</v>
      </c>
      <c r="D443" s="463" t="s">
        <v>260</v>
      </c>
      <c r="E443" s="500">
        <v>5</v>
      </c>
      <c r="F443" s="985">
        <v>0</v>
      </c>
      <c r="G443" s="463">
        <f>F443*E443</f>
        <v>0</v>
      </c>
    </row>
    <row r="444" spans="1:7">
      <c r="A444" s="441"/>
      <c r="B444" s="441"/>
      <c r="C444" s="486"/>
      <c r="D444" s="463"/>
      <c r="E444" s="500"/>
      <c r="F444" s="463"/>
      <c r="G444" s="463"/>
    </row>
    <row r="445" spans="1:7" ht="25.5">
      <c r="A445" s="451" t="s">
        <v>1172</v>
      </c>
      <c r="B445" s="451"/>
      <c r="C445" s="486" t="s">
        <v>1173</v>
      </c>
      <c r="D445" s="463"/>
      <c r="E445" s="500"/>
      <c r="F445" s="463"/>
      <c r="G445" s="463"/>
    </row>
    <row r="446" spans="1:7">
      <c r="A446" s="441"/>
      <c r="B446" s="441"/>
      <c r="C446" s="486" t="s">
        <v>1174</v>
      </c>
      <c r="D446" s="463" t="s">
        <v>260</v>
      </c>
      <c r="E446" s="500">
        <v>43</v>
      </c>
      <c r="F446" s="985">
        <v>0</v>
      </c>
      <c r="G446" s="463">
        <f>F446*E446</f>
        <v>0</v>
      </c>
    </row>
    <row r="447" spans="1:7" ht="17.25" customHeight="1">
      <c r="A447" s="441"/>
      <c r="B447" s="441"/>
      <c r="C447" s="486"/>
      <c r="D447" s="463"/>
      <c r="E447" s="500"/>
      <c r="F447" s="463"/>
      <c r="G447" s="463"/>
    </row>
    <row r="448" spans="1:7" ht="25.5">
      <c r="A448" s="451" t="s">
        <v>1175</v>
      </c>
      <c r="B448" s="451"/>
      <c r="C448" s="486" t="s">
        <v>1176</v>
      </c>
      <c r="D448" s="463"/>
      <c r="E448" s="500"/>
      <c r="F448" s="463"/>
      <c r="G448" s="463"/>
    </row>
    <row r="449" spans="1:7">
      <c r="A449" s="441"/>
      <c r="B449" s="441"/>
      <c r="C449" s="486" t="s">
        <v>1174</v>
      </c>
      <c r="D449" s="463" t="s">
        <v>260</v>
      </c>
      <c r="E449" s="500">
        <v>28</v>
      </c>
      <c r="F449" s="985">
        <v>0</v>
      </c>
      <c r="G449" s="463">
        <f>F449*E449</f>
        <v>0</v>
      </c>
    </row>
    <row r="450" spans="1:7">
      <c r="A450" s="441"/>
      <c r="B450" s="441"/>
      <c r="C450" s="486"/>
      <c r="D450" s="463"/>
      <c r="E450" s="500"/>
      <c r="F450" s="463"/>
      <c r="G450" s="463"/>
    </row>
    <row r="451" spans="1:7" ht="25.5">
      <c r="A451" s="451" t="s">
        <v>1177</v>
      </c>
      <c r="B451" s="451"/>
      <c r="C451" s="486" t="s">
        <v>1178</v>
      </c>
      <c r="D451" s="463"/>
      <c r="E451" s="500"/>
      <c r="F451" s="463"/>
      <c r="G451" s="463"/>
    </row>
    <row r="452" spans="1:7">
      <c r="A452" s="441"/>
      <c r="B452" s="441"/>
      <c r="C452" s="486" t="s">
        <v>1174</v>
      </c>
      <c r="D452" s="463" t="s">
        <v>260</v>
      </c>
      <c r="E452" s="500">
        <v>8</v>
      </c>
      <c r="F452" s="985">
        <v>0</v>
      </c>
      <c r="G452" s="463">
        <f>F452*E452</f>
        <v>0</v>
      </c>
    </row>
    <row r="453" spans="1:7">
      <c r="A453" s="441"/>
      <c r="B453" s="441"/>
      <c r="C453" s="486"/>
      <c r="D453" s="463"/>
      <c r="E453" s="500"/>
      <c r="F453" s="463"/>
      <c r="G453" s="463"/>
    </row>
    <row r="454" spans="1:7">
      <c r="A454" s="451" t="s">
        <v>1179</v>
      </c>
      <c r="B454" s="451"/>
      <c r="C454" s="486" t="s">
        <v>1180</v>
      </c>
      <c r="D454" s="463" t="s">
        <v>260</v>
      </c>
      <c r="E454" s="500">
        <v>11</v>
      </c>
      <c r="F454" s="463"/>
      <c r="G454" s="463"/>
    </row>
    <row r="455" spans="1:7">
      <c r="A455" s="425" t="s">
        <v>251</v>
      </c>
      <c r="B455" s="425"/>
      <c r="C455" s="486" t="s">
        <v>1181</v>
      </c>
      <c r="D455" s="463" t="s">
        <v>260</v>
      </c>
      <c r="E455" s="500">
        <v>22</v>
      </c>
      <c r="F455" s="463"/>
      <c r="G455" s="463"/>
    </row>
    <row r="456" spans="1:7">
      <c r="A456" s="441"/>
      <c r="B456" s="441"/>
      <c r="C456" s="486" t="s">
        <v>574</v>
      </c>
      <c r="D456" s="463" t="s">
        <v>575</v>
      </c>
      <c r="E456" s="500">
        <v>11</v>
      </c>
      <c r="F456" s="985">
        <v>0</v>
      </c>
      <c r="G456" s="463">
        <f>F456*E456</f>
        <v>0</v>
      </c>
    </row>
    <row r="457" spans="1:7">
      <c r="A457" s="441"/>
      <c r="B457" s="441"/>
      <c r="C457" s="486"/>
      <c r="D457" s="463"/>
      <c r="E457" s="500"/>
      <c r="F457" s="463"/>
      <c r="G457" s="497"/>
    </row>
    <row r="458" spans="1:7" ht="25.5">
      <c r="A458" s="451" t="s">
        <v>1182</v>
      </c>
      <c r="B458" s="451"/>
      <c r="C458" s="486" t="s">
        <v>1183</v>
      </c>
      <c r="D458" s="463"/>
      <c r="E458" s="500"/>
      <c r="F458" s="463"/>
      <c r="G458" s="463"/>
    </row>
    <row r="459" spans="1:7">
      <c r="A459" s="441"/>
      <c r="B459" s="441"/>
      <c r="C459" s="486" t="s">
        <v>1174</v>
      </c>
      <c r="D459" s="463" t="s">
        <v>260</v>
      </c>
      <c r="E459" s="500">
        <v>80</v>
      </c>
      <c r="F459" s="985">
        <v>0</v>
      </c>
      <c r="G459" s="463">
        <f>F459*E459</f>
        <v>0</v>
      </c>
    </row>
    <row r="460" spans="1:7">
      <c r="A460" s="441"/>
      <c r="B460" s="441"/>
      <c r="C460" s="486"/>
      <c r="D460" s="463"/>
      <c r="E460" s="500"/>
      <c r="F460" s="463"/>
      <c r="G460" s="497"/>
    </row>
    <row r="461" spans="1:7" ht="25.5">
      <c r="A461" s="451" t="s">
        <v>1184</v>
      </c>
      <c r="B461" s="451"/>
      <c r="C461" s="486" t="s">
        <v>1185</v>
      </c>
      <c r="D461" s="463"/>
      <c r="E461" s="500"/>
      <c r="F461" s="463"/>
      <c r="G461" s="463"/>
    </row>
    <row r="462" spans="1:7">
      <c r="A462" s="441"/>
      <c r="B462" s="441"/>
      <c r="C462" s="486" t="s">
        <v>1174</v>
      </c>
      <c r="D462" s="463" t="s">
        <v>260</v>
      </c>
      <c r="E462" s="500">
        <v>2</v>
      </c>
      <c r="F462" s="985">
        <v>0</v>
      </c>
      <c r="G462" s="463">
        <f>F462*E462</f>
        <v>0</v>
      </c>
    </row>
    <row r="463" spans="1:7">
      <c r="A463" s="441"/>
      <c r="B463" s="441"/>
      <c r="C463" s="486"/>
      <c r="D463" s="463"/>
      <c r="E463" s="500"/>
      <c r="F463" s="463"/>
      <c r="G463" s="497"/>
    </row>
    <row r="464" spans="1:7" ht="25.5">
      <c r="A464" s="451" t="s">
        <v>1186</v>
      </c>
      <c r="B464" s="451"/>
      <c r="C464" s="486" t="s">
        <v>1187</v>
      </c>
      <c r="D464" s="463"/>
      <c r="E464" s="500"/>
      <c r="F464" s="463"/>
      <c r="G464" s="463"/>
    </row>
    <row r="465" spans="1:7">
      <c r="A465" s="441"/>
      <c r="B465" s="441"/>
      <c r="C465" s="486" t="s">
        <v>1174</v>
      </c>
      <c r="D465" s="463" t="s">
        <v>260</v>
      </c>
      <c r="E465" s="500">
        <v>3</v>
      </c>
      <c r="F465" s="985">
        <v>0</v>
      </c>
      <c r="G465" s="463">
        <f>F465*E465</f>
        <v>0</v>
      </c>
    </row>
    <row r="466" spans="1:7">
      <c r="A466" s="441"/>
      <c r="B466" s="441"/>
      <c r="C466" s="486"/>
      <c r="D466" s="463"/>
      <c r="E466" s="500"/>
      <c r="F466" s="463"/>
      <c r="G466" s="497"/>
    </row>
    <row r="467" spans="1:7" ht="25.5">
      <c r="A467" s="451" t="s">
        <v>1188</v>
      </c>
      <c r="B467" s="451"/>
      <c r="C467" s="486" t="s">
        <v>1189</v>
      </c>
      <c r="D467" s="463"/>
      <c r="E467" s="500"/>
      <c r="F467" s="463"/>
      <c r="G467" s="463"/>
    </row>
    <row r="468" spans="1:7">
      <c r="A468" s="441"/>
      <c r="B468" s="441"/>
      <c r="C468" s="486" t="s">
        <v>1174</v>
      </c>
      <c r="D468" s="463" t="s">
        <v>260</v>
      </c>
      <c r="E468" s="500">
        <v>1</v>
      </c>
      <c r="F468" s="985">
        <v>0</v>
      </c>
      <c r="G468" s="463">
        <f>F468*E468</f>
        <v>0</v>
      </c>
    </row>
    <row r="469" spans="1:7">
      <c r="A469" s="441"/>
      <c r="B469" s="441"/>
      <c r="C469" s="486"/>
      <c r="D469" s="463"/>
      <c r="E469" s="500"/>
      <c r="F469" s="463"/>
      <c r="G469" s="497"/>
    </row>
    <row r="470" spans="1:7" ht="25.5">
      <c r="A470" s="451" t="s">
        <v>1190</v>
      </c>
      <c r="B470" s="451"/>
      <c r="C470" s="486" t="s">
        <v>1191</v>
      </c>
      <c r="D470" s="463"/>
      <c r="E470" s="500"/>
      <c r="F470" s="463"/>
      <c r="G470" s="463"/>
    </row>
    <row r="471" spans="1:7" ht="13.5" customHeight="1">
      <c r="A471" s="441"/>
      <c r="B471" s="441"/>
      <c r="C471" s="486" t="s">
        <v>1174</v>
      </c>
      <c r="D471" s="463" t="s">
        <v>260</v>
      </c>
      <c r="E471" s="500">
        <v>4</v>
      </c>
      <c r="F471" s="985">
        <v>0</v>
      </c>
      <c r="G471" s="463">
        <f>F471*E471</f>
        <v>0</v>
      </c>
    </row>
    <row r="472" spans="1:7">
      <c r="A472" s="441"/>
      <c r="B472" s="441"/>
      <c r="C472" s="486"/>
      <c r="D472" s="463"/>
      <c r="E472" s="500"/>
      <c r="F472" s="463"/>
      <c r="G472" s="497"/>
    </row>
    <row r="473" spans="1:7" ht="25.5">
      <c r="A473" s="451" t="s">
        <v>1192</v>
      </c>
      <c r="B473" s="451"/>
      <c r="C473" s="486" t="s">
        <v>1193</v>
      </c>
      <c r="D473" s="463"/>
      <c r="E473" s="500"/>
      <c r="F473" s="463"/>
      <c r="G473" s="463"/>
    </row>
    <row r="474" spans="1:7">
      <c r="A474" s="441"/>
      <c r="B474" s="441"/>
      <c r="C474" s="486" t="s">
        <v>1174</v>
      </c>
      <c r="D474" s="463" t="s">
        <v>260</v>
      </c>
      <c r="E474" s="500">
        <v>1</v>
      </c>
      <c r="F474" s="985">
        <v>0</v>
      </c>
      <c r="G474" s="463">
        <f>F474*E474</f>
        <v>0</v>
      </c>
    </row>
    <row r="475" spans="1:7">
      <c r="A475" s="441"/>
      <c r="B475" s="441"/>
      <c r="C475" s="486"/>
      <c r="D475" s="463"/>
      <c r="E475" s="500"/>
      <c r="F475" s="463"/>
      <c r="G475" s="497"/>
    </row>
    <row r="476" spans="1:7" ht="25.5">
      <c r="A476" s="451" t="s">
        <v>1194</v>
      </c>
      <c r="B476" s="451"/>
      <c r="C476" s="486" t="s">
        <v>1195</v>
      </c>
      <c r="D476" s="463"/>
      <c r="E476" s="500"/>
      <c r="F476" s="463"/>
      <c r="G476" s="463"/>
    </row>
    <row r="477" spans="1:7">
      <c r="A477" s="441"/>
      <c r="B477" s="441"/>
      <c r="C477" s="486" t="s">
        <v>1174</v>
      </c>
      <c r="D477" s="463" t="s">
        <v>260</v>
      </c>
      <c r="E477" s="500">
        <v>1</v>
      </c>
      <c r="F477" s="985">
        <v>0</v>
      </c>
      <c r="G477" s="463">
        <f>F477*E477</f>
        <v>0</v>
      </c>
    </row>
    <row r="478" spans="1:7">
      <c r="A478" s="441"/>
      <c r="B478" s="441"/>
      <c r="C478" s="486"/>
      <c r="D478" s="463"/>
      <c r="E478" s="500"/>
      <c r="F478" s="463"/>
      <c r="G478" s="497"/>
    </row>
    <row r="479" spans="1:7" ht="27" customHeight="1">
      <c r="A479" s="451" t="s">
        <v>1196</v>
      </c>
      <c r="B479" s="451"/>
      <c r="C479" s="486" t="s">
        <v>1197</v>
      </c>
      <c r="D479" s="463"/>
      <c r="E479" s="500"/>
      <c r="F479" s="463"/>
      <c r="G479" s="463"/>
    </row>
    <row r="480" spans="1:7">
      <c r="A480" s="441"/>
      <c r="B480" s="441"/>
      <c r="C480" s="486" t="s">
        <v>1174</v>
      </c>
      <c r="D480" s="463" t="s">
        <v>260</v>
      </c>
      <c r="E480" s="500">
        <v>13</v>
      </c>
      <c r="F480" s="985">
        <v>0</v>
      </c>
      <c r="G480" s="463">
        <f>F480*E480</f>
        <v>0</v>
      </c>
    </row>
    <row r="481" spans="1:9">
      <c r="A481" s="441"/>
      <c r="B481" s="441"/>
      <c r="C481" s="486"/>
      <c r="D481" s="463"/>
      <c r="E481" s="500"/>
      <c r="F481" s="463"/>
      <c r="G481" s="463"/>
    </row>
    <row r="482" spans="1:9" ht="51">
      <c r="A482" s="425" t="s">
        <v>1198</v>
      </c>
      <c r="B482" s="425"/>
      <c r="C482" s="486" t="s">
        <v>1199</v>
      </c>
      <c r="D482" s="463"/>
      <c r="E482" s="500"/>
      <c r="F482" s="463"/>
      <c r="G482" s="463"/>
    </row>
    <row r="483" spans="1:9">
      <c r="A483" s="441"/>
      <c r="B483" s="441"/>
      <c r="C483" s="486" t="s">
        <v>1174</v>
      </c>
      <c r="D483" s="463" t="s">
        <v>260</v>
      </c>
      <c r="E483" s="500">
        <v>75</v>
      </c>
      <c r="F483" s="985">
        <v>0</v>
      </c>
      <c r="G483" s="463">
        <f>F483*E483</f>
        <v>0</v>
      </c>
    </row>
    <row r="484" spans="1:9" ht="13.5" customHeight="1">
      <c r="A484" s="441"/>
      <c r="B484" s="441"/>
      <c r="C484" s="486"/>
      <c r="D484" s="463"/>
      <c r="E484" s="500"/>
      <c r="F484" s="463"/>
      <c r="G484" s="497"/>
    </row>
    <row r="485" spans="1:9" ht="51">
      <c r="A485" s="451" t="s">
        <v>1200</v>
      </c>
      <c r="B485" s="451"/>
      <c r="C485" s="486" t="s">
        <v>1201</v>
      </c>
      <c r="D485" s="463"/>
      <c r="E485" s="500"/>
      <c r="F485" s="463"/>
      <c r="G485" s="463"/>
    </row>
    <row r="486" spans="1:9">
      <c r="A486" s="441"/>
      <c r="B486" s="441"/>
      <c r="C486" s="486" t="s">
        <v>1174</v>
      </c>
      <c r="D486" s="463" t="s">
        <v>260</v>
      </c>
      <c r="E486" s="500">
        <v>9</v>
      </c>
      <c r="F486" s="985">
        <v>0</v>
      </c>
      <c r="G486" s="463">
        <f>F486*E486</f>
        <v>0</v>
      </c>
    </row>
    <row r="487" spans="1:9">
      <c r="A487" s="441"/>
      <c r="B487" s="441"/>
      <c r="C487" s="486"/>
      <c r="D487" s="463"/>
      <c r="E487" s="500"/>
      <c r="F487" s="463"/>
      <c r="G487" s="463"/>
    </row>
    <row r="488" spans="1:9" ht="43.5" customHeight="1">
      <c r="A488" s="451" t="s">
        <v>1202</v>
      </c>
      <c r="B488" s="451"/>
      <c r="C488" s="486" t="s">
        <v>1203</v>
      </c>
      <c r="D488" s="463"/>
      <c r="E488" s="500"/>
      <c r="F488" s="463"/>
      <c r="G488" s="463"/>
    </row>
    <row r="489" spans="1:9">
      <c r="A489" s="441"/>
      <c r="B489" s="441"/>
      <c r="C489" s="486" t="s">
        <v>1174</v>
      </c>
      <c r="D489" s="463" t="s">
        <v>260</v>
      </c>
      <c r="E489" s="500">
        <v>38</v>
      </c>
      <c r="F489" s="985">
        <v>0</v>
      </c>
      <c r="G489" s="463">
        <f>F489*E489</f>
        <v>0</v>
      </c>
    </row>
    <row r="490" spans="1:9" ht="25.5" customHeight="1">
      <c r="A490" s="451" t="s">
        <v>1204</v>
      </c>
      <c r="B490" s="451"/>
      <c r="C490" s="442" t="s">
        <v>1205</v>
      </c>
      <c r="D490" s="497"/>
      <c r="E490" s="498"/>
      <c r="F490" s="463"/>
      <c r="G490" s="497"/>
      <c r="H490" s="33"/>
      <c r="I490" s="33"/>
    </row>
    <row r="491" spans="1:9" ht="16.5" customHeight="1">
      <c r="A491" s="425" t="s">
        <v>1206</v>
      </c>
      <c r="B491" s="425"/>
      <c r="C491" s="442" t="s">
        <v>1207</v>
      </c>
      <c r="D491" s="463" t="s">
        <v>260</v>
      </c>
      <c r="E491" s="500">
        <v>19</v>
      </c>
      <c r="F491" s="985">
        <v>0</v>
      </c>
      <c r="G491" s="463">
        <f>E491*F491</f>
        <v>0</v>
      </c>
      <c r="H491" s="33"/>
      <c r="I491" s="33"/>
    </row>
    <row r="492" spans="1:9" s="40" customFormat="1" ht="15" customHeight="1">
      <c r="A492" s="535" t="s">
        <v>1208</v>
      </c>
      <c r="B492" s="535"/>
      <c r="C492" s="864" t="s">
        <v>1209</v>
      </c>
      <c r="D492" s="867" t="s">
        <v>260</v>
      </c>
      <c r="E492" s="868">
        <v>20</v>
      </c>
      <c r="F492" s="990">
        <v>0</v>
      </c>
      <c r="G492" s="867">
        <f t="shared" ref="G492:G497" si="3">E492*F492</f>
        <v>0</v>
      </c>
      <c r="H492" s="207"/>
      <c r="I492" s="207"/>
    </row>
    <row r="493" spans="1:9" ht="12.75" customHeight="1">
      <c r="A493" s="425" t="s">
        <v>1210</v>
      </c>
      <c r="B493" s="425"/>
      <c r="C493" s="442" t="s">
        <v>1211</v>
      </c>
      <c r="D493" s="463" t="s">
        <v>260</v>
      </c>
      <c r="E493" s="500">
        <v>14</v>
      </c>
      <c r="F493" s="985">
        <v>0</v>
      </c>
      <c r="G493" s="463">
        <f t="shared" si="3"/>
        <v>0</v>
      </c>
      <c r="H493" s="33"/>
      <c r="I493" s="33"/>
    </row>
    <row r="494" spans="1:9" ht="15" customHeight="1">
      <c r="A494" s="425" t="s">
        <v>1212</v>
      </c>
      <c r="B494" s="425"/>
      <c r="C494" s="442" t="s">
        <v>1213</v>
      </c>
      <c r="D494" s="463" t="s">
        <v>260</v>
      </c>
      <c r="E494" s="500">
        <v>2</v>
      </c>
      <c r="F494" s="985">
        <v>0</v>
      </c>
      <c r="G494" s="463">
        <f t="shared" si="3"/>
        <v>0</v>
      </c>
      <c r="H494" s="33"/>
      <c r="I494" s="33"/>
    </row>
    <row r="495" spans="1:9" ht="16.5" customHeight="1">
      <c r="A495" s="425" t="s">
        <v>1214</v>
      </c>
      <c r="B495" s="425"/>
      <c r="C495" s="442" t="s">
        <v>1215</v>
      </c>
      <c r="D495" s="463" t="s">
        <v>260</v>
      </c>
      <c r="E495" s="500">
        <v>6</v>
      </c>
      <c r="F495" s="985">
        <v>0</v>
      </c>
      <c r="G495" s="463">
        <f t="shared" si="3"/>
        <v>0</v>
      </c>
    </row>
    <row r="496" spans="1:9" ht="14.25" customHeight="1">
      <c r="A496" s="457" t="s">
        <v>1216</v>
      </c>
      <c r="B496" s="457"/>
      <c r="C496" s="442" t="s">
        <v>1217</v>
      </c>
      <c r="D496" s="463" t="s">
        <v>260</v>
      </c>
      <c r="E496" s="500">
        <v>8</v>
      </c>
      <c r="F496" s="985">
        <v>0</v>
      </c>
      <c r="G496" s="463">
        <f t="shared" si="3"/>
        <v>0</v>
      </c>
    </row>
    <row r="497" spans="1:10" ht="16.5" customHeight="1">
      <c r="A497" s="425" t="s">
        <v>1218</v>
      </c>
      <c r="B497" s="425"/>
      <c r="C497" s="442" t="s">
        <v>1219</v>
      </c>
      <c r="D497" s="463" t="s">
        <v>260</v>
      </c>
      <c r="E497" s="500">
        <v>1</v>
      </c>
      <c r="F497" s="985">
        <v>0</v>
      </c>
      <c r="G497" s="463">
        <f t="shared" si="3"/>
        <v>0</v>
      </c>
      <c r="H497" s="256"/>
      <c r="J497" s="30"/>
    </row>
    <row r="498" spans="1:10">
      <c r="A498" s="425" t="s">
        <v>1220</v>
      </c>
      <c r="B498" s="425"/>
      <c r="C498" s="442" t="s">
        <v>1221</v>
      </c>
      <c r="D498" s="463" t="s">
        <v>260</v>
      </c>
      <c r="E498" s="500">
        <v>12</v>
      </c>
      <c r="F498" s="985">
        <v>0</v>
      </c>
      <c r="G498" s="463">
        <f>E498*F498</f>
        <v>0</v>
      </c>
      <c r="H498" s="254"/>
      <c r="J498" s="30"/>
    </row>
    <row r="499" spans="1:10" ht="14.25" customHeight="1">
      <c r="A499" s="425" t="s">
        <v>1222</v>
      </c>
      <c r="B499" s="425"/>
      <c r="C499" s="442" t="s">
        <v>1223</v>
      </c>
      <c r="D499" s="463" t="s">
        <v>260</v>
      </c>
      <c r="E499" s="500">
        <v>3</v>
      </c>
      <c r="F499" s="985">
        <v>0</v>
      </c>
      <c r="G499" s="463">
        <f>E499*F499</f>
        <v>0</v>
      </c>
      <c r="H499" s="254"/>
      <c r="J499" s="30"/>
    </row>
    <row r="500" spans="1:10" ht="12.75" customHeight="1">
      <c r="A500" s="441"/>
      <c r="B500" s="441"/>
      <c r="C500" s="486"/>
      <c r="D500" s="463"/>
      <c r="E500" s="500"/>
      <c r="F500" s="463"/>
      <c r="G500" s="463"/>
      <c r="J500" s="30"/>
    </row>
    <row r="501" spans="1:10" ht="54" customHeight="1">
      <c r="A501" s="458" t="s">
        <v>1224</v>
      </c>
      <c r="B501" s="458"/>
      <c r="C501" s="508" t="s">
        <v>1225</v>
      </c>
      <c r="D501" s="509"/>
      <c r="E501" s="510"/>
      <c r="F501" s="463"/>
      <c r="G501" s="463"/>
      <c r="H501" s="46"/>
      <c r="I501" s="20"/>
    </row>
    <row r="502" spans="1:10" ht="25.5" customHeight="1">
      <c r="A502" s="458"/>
      <c r="B502" s="458" t="s">
        <v>251</v>
      </c>
      <c r="C502" s="508" t="s">
        <v>1226</v>
      </c>
      <c r="D502" s="509" t="s">
        <v>260</v>
      </c>
      <c r="E502" s="510">
        <v>1</v>
      </c>
      <c r="F502" s="463"/>
      <c r="G502" s="463"/>
      <c r="H502" s="46"/>
      <c r="I502" s="20"/>
    </row>
    <row r="503" spans="1:10" ht="13.5" customHeight="1">
      <c r="A503" s="458"/>
      <c r="B503" s="458" t="s">
        <v>251</v>
      </c>
      <c r="C503" s="508" t="s">
        <v>1227</v>
      </c>
      <c r="D503" s="509" t="s">
        <v>260</v>
      </c>
      <c r="E503" s="510">
        <v>3</v>
      </c>
      <c r="F503" s="463"/>
      <c r="G503" s="463"/>
      <c r="H503" s="46"/>
      <c r="I503" s="20"/>
    </row>
    <row r="504" spans="1:10" ht="12.75" customHeight="1">
      <c r="A504" s="458"/>
      <c r="B504" s="458" t="s">
        <v>251</v>
      </c>
      <c r="C504" s="508" t="s">
        <v>1228</v>
      </c>
      <c r="D504" s="509" t="s">
        <v>260</v>
      </c>
      <c r="E504" s="510">
        <v>1</v>
      </c>
      <c r="F504" s="463"/>
      <c r="G504" s="463"/>
      <c r="H504" s="46"/>
      <c r="I504" s="20"/>
    </row>
    <row r="505" spans="1:10" ht="12.75" customHeight="1">
      <c r="A505" s="458"/>
      <c r="B505" s="458" t="s">
        <v>251</v>
      </c>
      <c r="C505" s="508" t="s">
        <v>1229</v>
      </c>
      <c r="D505" s="509" t="s">
        <v>260</v>
      </c>
      <c r="E505" s="510">
        <v>1</v>
      </c>
      <c r="F505" s="463"/>
      <c r="G505" s="463"/>
      <c r="H505" s="46"/>
      <c r="I505" s="20"/>
    </row>
    <row r="506" spans="1:10" ht="12.75" customHeight="1">
      <c r="A506" s="459"/>
      <c r="B506" s="459"/>
      <c r="C506" s="508" t="s">
        <v>574</v>
      </c>
      <c r="D506" s="509" t="s">
        <v>575</v>
      </c>
      <c r="E506" s="510">
        <v>46</v>
      </c>
      <c r="F506" s="985">
        <v>0</v>
      </c>
      <c r="G506" s="463">
        <f>F506*E506</f>
        <v>0</v>
      </c>
      <c r="H506" s="46"/>
      <c r="I506" s="20"/>
    </row>
    <row r="507" spans="1:10" ht="13.5" customHeight="1">
      <c r="A507" s="441"/>
      <c r="B507" s="441"/>
      <c r="C507" s="486"/>
      <c r="D507" s="463"/>
      <c r="E507" s="500"/>
      <c r="F507" s="463"/>
      <c r="G507" s="463"/>
      <c r="H507" s="46"/>
      <c r="I507" s="20"/>
    </row>
    <row r="508" spans="1:10" ht="53.25" customHeight="1">
      <c r="A508" s="451" t="s">
        <v>1230</v>
      </c>
      <c r="B508" s="451"/>
      <c r="C508" s="486" t="s">
        <v>1231</v>
      </c>
      <c r="D508" s="463"/>
      <c r="E508" s="500"/>
      <c r="F508" s="463"/>
      <c r="G508" s="463"/>
      <c r="H508" s="46"/>
      <c r="I508" s="20"/>
    </row>
    <row r="509" spans="1:10" ht="29.25" customHeight="1">
      <c r="A509" s="425"/>
      <c r="B509" s="425" t="s">
        <v>251</v>
      </c>
      <c r="C509" s="486" t="s">
        <v>1232</v>
      </c>
      <c r="D509" s="463" t="s">
        <v>260</v>
      </c>
      <c r="E509" s="500">
        <v>1</v>
      </c>
      <c r="F509" s="463"/>
      <c r="G509" s="463"/>
      <c r="H509" s="46"/>
      <c r="I509" s="20"/>
    </row>
    <row r="510" spans="1:10" ht="15.75" customHeight="1">
      <c r="A510" s="425"/>
      <c r="B510" s="425" t="s">
        <v>251</v>
      </c>
      <c r="C510" s="486" t="s">
        <v>1227</v>
      </c>
      <c r="D510" s="463" t="s">
        <v>260</v>
      </c>
      <c r="E510" s="500">
        <v>3</v>
      </c>
      <c r="F510" s="463"/>
      <c r="G510" s="463"/>
      <c r="H510" s="46"/>
      <c r="I510" s="20"/>
    </row>
    <row r="511" spans="1:10" ht="15.75" customHeight="1">
      <c r="A511" s="425"/>
      <c r="B511" s="425" t="s">
        <v>251</v>
      </c>
      <c r="C511" s="486" t="s">
        <v>1228</v>
      </c>
      <c r="D511" s="463" t="s">
        <v>260</v>
      </c>
      <c r="E511" s="500">
        <v>1</v>
      </c>
      <c r="F511" s="463"/>
      <c r="G511" s="463"/>
      <c r="H511" s="46"/>
      <c r="I511" s="20"/>
    </row>
    <row r="512" spans="1:10" ht="15.75" customHeight="1">
      <c r="A512" s="425"/>
      <c r="B512" s="425" t="s">
        <v>251</v>
      </c>
      <c r="C512" s="486" t="s">
        <v>1229</v>
      </c>
      <c r="D512" s="463" t="s">
        <v>260</v>
      </c>
      <c r="E512" s="500">
        <v>1</v>
      </c>
      <c r="F512" s="463"/>
      <c r="G512" s="463"/>
      <c r="H512" s="46"/>
      <c r="I512" s="20"/>
    </row>
    <row r="513" spans="1:9" ht="14.25" customHeight="1">
      <c r="A513" s="425"/>
      <c r="B513" s="425" t="s">
        <v>251</v>
      </c>
      <c r="C513" s="486" t="s">
        <v>1233</v>
      </c>
      <c r="D513" s="463" t="s">
        <v>260</v>
      </c>
      <c r="E513" s="500">
        <v>1</v>
      </c>
      <c r="F513" s="463"/>
      <c r="G513" s="463"/>
      <c r="H513" s="46"/>
      <c r="I513" s="20"/>
    </row>
    <row r="514" spans="1:9" ht="13.5" customHeight="1">
      <c r="A514" s="441"/>
      <c r="B514" s="441"/>
      <c r="C514" s="486" t="s">
        <v>574</v>
      </c>
      <c r="D514" s="463" t="s">
        <v>575</v>
      </c>
      <c r="E514" s="500">
        <v>6</v>
      </c>
      <c r="F514" s="985">
        <v>0</v>
      </c>
      <c r="G514" s="463">
        <f>F514*E514</f>
        <v>0</v>
      </c>
      <c r="H514" s="46"/>
      <c r="I514" s="20"/>
    </row>
    <row r="515" spans="1:9" ht="14.25" customHeight="1">
      <c r="A515" s="441"/>
      <c r="B515" s="441"/>
      <c r="C515" s="486"/>
      <c r="D515" s="463"/>
      <c r="E515" s="500"/>
      <c r="F515" s="463"/>
      <c r="G515" s="463"/>
      <c r="H515" s="46"/>
      <c r="I515" s="20"/>
    </row>
    <row r="516" spans="1:9" ht="13.5" customHeight="1">
      <c r="A516" s="425" t="s">
        <v>1234</v>
      </c>
      <c r="B516" s="425"/>
      <c r="C516" s="442" t="s">
        <v>1235</v>
      </c>
      <c r="D516" s="497"/>
      <c r="E516" s="498"/>
      <c r="F516" s="463"/>
      <c r="G516" s="497"/>
      <c r="H516" s="46"/>
      <c r="I516" s="20"/>
    </row>
    <row r="517" spans="1:9" ht="14.25" customHeight="1">
      <c r="A517" s="460" t="s">
        <v>1236</v>
      </c>
      <c r="B517" s="460"/>
      <c r="C517" s="486" t="s">
        <v>1237</v>
      </c>
      <c r="D517" s="463" t="s">
        <v>260</v>
      </c>
      <c r="E517" s="500">
        <v>26</v>
      </c>
      <c r="F517" s="985">
        <v>0</v>
      </c>
      <c r="G517" s="463">
        <f>E517*F517</f>
        <v>0</v>
      </c>
      <c r="H517" s="46"/>
      <c r="I517" s="20"/>
    </row>
    <row r="518" spans="1:9" ht="27.75" customHeight="1">
      <c r="A518" s="425" t="s">
        <v>1238</v>
      </c>
      <c r="B518" s="425"/>
      <c r="C518" s="507" t="s">
        <v>1239</v>
      </c>
      <c r="D518" s="463" t="s">
        <v>260</v>
      </c>
      <c r="E518" s="500">
        <v>34</v>
      </c>
      <c r="F518" s="985">
        <v>0</v>
      </c>
      <c r="G518" s="463">
        <f t="shared" ref="G518:G524" si="4">E518*F518</f>
        <v>0</v>
      </c>
      <c r="H518" s="46"/>
      <c r="I518" s="20"/>
    </row>
    <row r="519" spans="1:9" ht="14.25" customHeight="1">
      <c r="A519" s="425" t="s">
        <v>1240</v>
      </c>
      <c r="B519" s="425"/>
      <c r="C519" s="486" t="s">
        <v>1241</v>
      </c>
      <c r="D519" s="463" t="s">
        <v>260</v>
      </c>
      <c r="E519" s="500">
        <v>36</v>
      </c>
      <c r="F519" s="985">
        <v>0</v>
      </c>
      <c r="G519" s="463">
        <f t="shared" si="4"/>
        <v>0</v>
      </c>
      <c r="H519" s="46"/>
      <c r="I519" s="20"/>
    </row>
    <row r="520" spans="1:9" ht="25.5" customHeight="1">
      <c r="A520" s="425" t="s">
        <v>1242</v>
      </c>
      <c r="B520" s="425"/>
      <c r="C520" s="486" t="s">
        <v>1243</v>
      </c>
      <c r="D520" s="463" t="s">
        <v>260</v>
      </c>
      <c r="E520" s="500">
        <v>6</v>
      </c>
      <c r="F520" s="985">
        <v>0</v>
      </c>
      <c r="G520" s="463">
        <f t="shared" si="4"/>
        <v>0</v>
      </c>
      <c r="H520" s="46"/>
      <c r="I520" s="20"/>
    </row>
    <row r="521" spans="1:9" ht="12.75" customHeight="1">
      <c r="A521" s="425" t="s">
        <v>1244</v>
      </c>
      <c r="B521" s="425"/>
      <c r="C521" s="486" t="s">
        <v>1245</v>
      </c>
      <c r="D521" s="463" t="s">
        <v>260</v>
      </c>
      <c r="E521" s="500">
        <v>26</v>
      </c>
      <c r="F521" s="985">
        <v>0</v>
      </c>
      <c r="G521" s="463">
        <f t="shared" si="4"/>
        <v>0</v>
      </c>
      <c r="H521" s="46"/>
      <c r="I521" s="20"/>
    </row>
    <row r="522" spans="1:9" ht="26.25" customHeight="1">
      <c r="A522" s="425" t="s">
        <v>1246</v>
      </c>
      <c r="B522" s="425"/>
      <c r="C522" s="507" t="s">
        <v>1247</v>
      </c>
      <c r="D522" s="671" t="s">
        <v>260</v>
      </c>
      <c r="E522" s="672">
        <v>4</v>
      </c>
      <c r="F522" s="986">
        <v>0</v>
      </c>
      <c r="G522" s="671">
        <f>E522*F522</f>
        <v>0</v>
      </c>
      <c r="H522" s="46"/>
      <c r="I522" s="20"/>
    </row>
    <row r="523" spans="1:9" ht="12.75" customHeight="1">
      <c r="A523" s="425" t="s">
        <v>1248</v>
      </c>
      <c r="B523" s="425"/>
      <c r="C523" s="514" t="s">
        <v>1249</v>
      </c>
      <c r="D523" s="463" t="s">
        <v>260</v>
      </c>
      <c r="E523" s="500">
        <v>80</v>
      </c>
      <c r="F523" s="985">
        <v>0</v>
      </c>
      <c r="G523" s="463">
        <f t="shared" si="4"/>
        <v>0</v>
      </c>
      <c r="H523" s="46"/>
      <c r="I523" s="20"/>
    </row>
    <row r="524" spans="1:9" ht="14.25" customHeight="1">
      <c r="A524" s="425" t="s">
        <v>1250</v>
      </c>
      <c r="B524" s="425"/>
      <c r="C524" s="514" t="s">
        <v>1251</v>
      </c>
      <c r="D524" s="463" t="s">
        <v>260</v>
      </c>
      <c r="E524" s="500">
        <v>50</v>
      </c>
      <c r="F524" s="985">
        <v>0</v>
      </c>
      <c r="G524" s="463">
        <f t="shared" si="4"/>
        <v>0</v>
      </c>
      <c r="H524" s="46"/>
      <c r="I524" s="20"/>
    </row>
    <row r="525" spans="1:9" ht="12" customHeight="1">
      <c r="A525" s="425" t="s">
        <v>1252</v>
      </c>
      <c r="B525" s="425"/>
      <c r="C525" s="514" t="s">
        <v>1253</v>
      </c>
      <c r="D525" s="463" t="s">
        <v>260</v>
      </c>
      <c r="E525" s="500">
        <v>40</v>
      </c>
      <c r="F525" s="985">
        <v>0</v>
      </c>
      <c r="G525" s="463">
        <f>E525*F525</f>
        <v>0</v>
      </c>
      <c r="H525" s="46"/>
      <c r="I525" s="20"/>
    </row>
    <row r="526" spans="1:9" ht="27.75" customHeight="1">
      <c r="A526" s="441"/>
      <c r="B526" s="441"/>
      <c r="C526" s="486"/>
      <c r="D526" s="463"/>
      <c r="E526" s="500"/>
      <c r="F526" s="463"/>
      <c r="G526" s="463"/>
      <c r="H526" s="46"/>
      <c r="I526" s="20"/>
    </row>
    <row r="527" spans="1:9" ht="14.25" customHeight="1">
      <c r="A527" s="441"/>
      <c r="B527" s="441"/>
      <c r="C527" s="485" t="s">
        <v>1254</v>
      </c>
      <c r="D527" s="463"/>
      <c r="E527" s="500"/>
      <c r="F527" s="463"/>
      <c r="G527" s="800">
        <f>SUM(G431:G526)</f>
        <v>0</v>
      </c>
      <c r="H527" s="46"/>
      <c r="I527" s="20"/>
    </row>
    <row r="528" spans="1:9" ht="15" customHeight="1">
      <c r="A528" s="448"/>
      <c r="B528" s="448"/>
      <c r="C528" s="447"/>
      <c r="D528" s="448"/>
      <c r="E528" s="425"/>
      <c r="F528" s="503"/>
      <c r="G528" s="503"/>
      <c r="H528" s="46"/>
      <c r="I528" s="20"/>
    </row>
    <row r="529" spans="1:9" ht="52.5" customHeight="1">
      <c r="A529" s="441" t="s">
        <v>805</v>
      </c>
      <c r="B529" s="441"/>
      <c r="C529" s="586" t="s">
        <v>2082</v>
      </c>
      <c r="D529" s="463"/>
      <c r="E529" s="500"/>
      <c r="F529" s="422"/>
      <c r="G529" s="422"/>
      <c r="H529" s="33"/>
      <c r="I529" s="33"/>
    </row>
    <row r="530" spans="1:9" ht="15.75" customHeight="1">
      <c r="A530" s="441"/>
      <c r="B530" s="441"/>
      <c r="C530" s="486"/>
      <c r="D530" s="463"/>
      <c r="E530" s="500"/>
      <c r="F530" s="422"/>
      <c r="G530" s="422"/>
      <c r="H530" s="33"/>
      <c r="I530" s="33"/>
    </row>
    <row r="531" spans="1:9" ht="15.75" customHeight="1">
      <c r="A531" s="441" t="s">
        <v>1256</v>
      </c>
      <c r="B531" s="441"/>
      <c r="C531" s="485" t="s">
        <v>1257</v>
      </c>
      <c r="D531" s="463"/>
      <c r="E531" s="500"/>
      <c r="F531" s="422"/>
      <c r="G531" s="422"/>
      <c r="H531" s="33"/>
      <c r="I531" s="33"/>
    </row>
    <row r="532" spans="1:9" ht="44.25" customHeight="1">
      <c r="A532" s="441"/>
      <c r="B532" s="441"/>
      <c r="C532" s="486" t="s">
        <v>1258</v>
      </c>
      <c r="D532" s="463"/>
      <c r="E532" s="500"/>
      <c r="F532" s="422"/>
      <c r="G532" s="422"/>
      <c r="H532" s="33"/>
      <c r="I532" s="33"/>
    </row>
    <row r="533" spans="1:9" ht="15.75" customHeight="1">
      <c r="A533" s="441"/>
      <c r="B533" s="441"/>
      <c r="C533" s="486" t="s">
        <v>1259</v>
      </c>
      <c r="D533" s="463" t="s">
        <v>563</v>
      </c>
      <c r="E533" s="500">
        <v>780</v>
      </c>
      <c r="F533" s="991">
        <v>0</v>
      </c>
      <c r="G533" s="676">
        <f>E533*F533</f>
        <v>0</v>
      </c>
      <c r="H533" s="33"/>
      <c r="I533" s="33"/>
    </row>
    <row r="534" spans="1:9" ht="15.75" customHeight="1">
      <c r="A534" s="441"/>
      <c r="B534" s="441"/>
      <c r="C534" s="486"/>
      <c r="D534" s="463"/>
      <c r="E534" s="500"/>
      <c r="F534" s="422"/>
      <c r="G534" s="422"/>
      <c r="H534" s="33"/>
      <c r="I534" s="33"/>
    </row>
    <row r="535" spans="1:9" ht="15.75" customHeight="1">
      <c r="A535" s="441" t="s">
        <v>1260</v>
      </c>
      <c r="B535" s="441"/>
      <c r="C535" s="485" t="s">
        <v>1261</v>
      </c>
      <c r="D535" s="463"/>
      <c r="E535" s="500"/>
      <c r="F535" s="422"/>
      <c r="G535" s="422"/>
      <c r="H535" s="33"/>
      <c r="I535" s="33"/>
    </row>
    <row r="536" spans="1:9" ht="39.75" customHeight="1">
      <c r="A536" s="441"/>
      <c r="B536" s="441"/>
      <c r="C536" s="486" t="s">
        <v>1262</v>
      </c>
      <c r="D536" s="463"/>
      <c r="E536" s="500"/>
      <c r="F536" s="422"/>
      <c r="G536" s="422"/>
      <c r="H536" s="33"/>
      <c r="I536" s="33"/>
    </row>
    <row r="537" spans="1:9" ht="15.75" customHeight="1">
      <c r="A537" s="441"/>
      <c r="B537" s="441"/>
      <c r="C537" s="486" t="s">
        <v>1259</v>
      </c>
      <c r="D537" s="463" t="s">
        <v>563</v>
      </c>
      <c r="E537" s="500">
        <v>720</v>
      </c>
      <c r="F537" s="991">
        <v>0</v>
      </c>
      <c r="G537" s="676">
        <f>E537*F537</f>
        <v>0</v>
      </c>
      <c r="H537" s="33"/>
      <c r="I537" s="33"/>
    </row>
    <row r="538" spans="1:9" ht="15" customHeight="1">
      <c r="A538" s="441"/>
      <c r="B538" s="441"/>
      <c r="C538" s="486"/>
      <c r="D538" s="463"/>
      <c r="E538" s="500"/>
      <c r="F538" s="422"/>
      <c r="G538" s="422"/>
      <c r="H538" s="33"/>
      <c r="I538" s="33"/>
    </row>
    <row r="539" spans="1:9" ht="12.75" customHeight="1">
      <c r="A539" s="441" t="s">
        <v>1263</v>
      </c>
      <c r="B539" s="441"/>
      <c r="C539" s="485" t="s">
        <v>1264</v>
      </c>
      <c r="D539" s="463"/>
      <c r="E539" s="500"/>
      <c r="F539" s="422"/>
      <c r="G539" s="422"/>
      <c r="H539" s="33"/>
      <c r="I539" s="33"/>
    </row>
    <row r="540" spans="1:9" ht="39.75" customHeight="1">
      <c r="A540" s="441"/>
      <c r="B540" s="441"/>
      <c r="C540" s="486" t="s">
        <v>1265</v>
      </c>
      <c r="D540" s="463"/>
      <c r="E540" s="500"/>
      <c r="F540" s="422"/>
      <c r="G540" s="422"/>
      <c r="H540" s="33"/>
      <c r="I540" s="33"/>
    </row>
    <row r="541" spans="1:9" s="40" customFormat="1" ht="15" customHeight="1">
      <c r="A541" s="869"/>
      <c r="B541" s="869"/>
      <c r="C541" s="870" t="s">
        <v>1259</v>
      </c>
      <c r="D541" s="867" t="s">
        <v>563</v>
      </c>
      <c r="E541" s="868">
        <v>460</v>
      </c>
      <c r="F541" s="992">
        <v>0</v>
      </c>
      <c r="G541" s="871">
        <f>E541*F541</f>
        <v>0</v>
      </c>
      <c r="H541" s="207"/>
      <c r="I541" s="207"/>
    </row>
    <row r="542" spans="1:9" ht="12.75" customHeight="1">
      <c r="A542" s="461"/>
      <c r="B542" s="461"/>
      <c r="C542" s="515"/>
      <c r="D542" s="516"/>
      <c r="E542" s="517"/>
      <c r="F542" s="422"/>
      <c r="G542" s="422"/>
      <c r="H542" s="33"/>
      <c r="I542" s="33"/>
    </row>
    <row r="543" spans="1:9" ht="15" customHeight="1">
      <c r="A543" s="441" t="s">
        <v>1266</v>
      </c>
      <c r="B543" s="441"/>
      <c r="C543" s="496" t="s">
        <v>1267</v>
      </c>
      <c r="D543" s="463"/>
      <c r="E543" s="500"/>
      <c r="F543" s="422"/>
      <c r="G543" s="422"/>
      <c r="H543" s="33"/>
      <c r="I543" s="33"/>
    </row>
    <row r="544" spans="1:9" ht="46.5" customHeight="1">
      <c r="A544" s="441"/>
      <c r="B544" s="441"/>
      <c r="C544" s="486" t="s">
        <v>1268</v>
      </c>
      <c r="D544" s="463"/>
      <c r="E544" s="500"/>
      <c r="F544" s="422"/>
      <c r="G544" s="422"/>
    </row>
    <row r="545" spans="1:10" ht="14.25" customHeight="1">
      <c r="A545" s="441"/>
      <c r="B545" s="441"/>
      <c r="C545" s="486" t="s">
        <v>1269</v>
      </c>
      <c r="D545" s="463" t="s">
        <v>563</v>
      </c>
      <c r="E545" s="500">
        <v>220</v>
      </c>
      <c r="F545" s="991">
        <v>0</v>
      </c>
      <c r="G545" s="676">
        <f>E545*F545</f>
        <v>0</v>
      </c>
    </row>
    <row r="546" spans="1:10" ht="16.5" customHeight="1">
      <c r="A546" s="441"/>
      <c r="B546" s="441"/>
      <c r="C546" s="486"/>
      <c r="D546" s="463"/>
      <c r="E546" s="500"/>
      <c r="F546" s="422"/>
      <c r="G546" s="422"/>
      <c r="H546" s="256"/>
      <c r="J546" s="30"/>
    </row>
    <row r="547" spans="1:10">
      <c r="A547" s="441" t="s">
        <v>1270</v>
      </c>
      <c r="B547" s="441"/>
      <c r="C547" s="496" t="s">
        <v>1271</v>
      </c>
      <c r="D547" s="463"/>
      <c r="E547" s="500"/>
      <c r="F547" s="422"/>
      <c r="G547" s="422"/>
      <c r="H547" s="254"/>
      <c r="J547" s="30"/>
    </row>
    <row r="548" spans="1:10" ht="46.5" customHeight="1">
      <c r="A548" s="441"/>
      <c r="B548" s="441"/>
      <c r="C548" s="486" t="s">
        <v>1272</v>
      </c>
      <c r="D548" s="463"/>
      <c r="E548" s="500"/>
      <c r="F548" s="422"/>
      <c r="G548" s="422"/>
      <c r="H548" s="254"/>
      <c r="J548" s="30"/>
    </row>
    <row r="549" spans="1:10" ht="17.25" customHeight="1">
      <c r="A549" s="441"/>
      <c r="B549" s="441"/>
      <c r="C549" s="486" t="s">
        <v>1269</v>
      </c>
      <c r="D549" s="463" t="s">
        <v>563</v>
      </c>
      <c r="E549" s="500">
        <v>370</v>
      </c>
      <c r="F549" s="991">
        <v>0</v>
      </c>
      <c r="G549" s="676">
        <f>E549*F549</f>
        <v>0</v>
      </c>
      <c r="J549" s="30"/>
    </row>
    <row r="550" spans="1:10" ht="12.75" customHeight="1">
      <c r="A550" s="441"/>
      <c r="B550" s="441"/>
      <c r="C550" s="486"/>
      <c r="D550" s="463"/>
      <c r="E550" s="500"/>
      <c r="F550" s="422"/>
      <c r="G550" s="422"/>
      <c r="H550" s="46"/>
      <c r="I550" s="20"/>
    </row>
    <row r="551" spans="1:10" ht="13.5" customHeight="1">
      <c r="A551" s="441" t="s">
        <v>1273</v>
      </c>
      <c r="B551" s="441"/>
      <c r="C551" s="496" t="s">
        <v>1274</v>
      </c>
      <c r="D551" s="463"/>
      <c r="E551" s="500"/>
      <c r="F551" s="422"/>
      <c r="G551" s="422"/>
      <c r="H551" s="46"/>
      <c r="I551" s="20"/>
    </row>
    <row r="552" spans="1:10" ht="40.5" customHeight="1">
      <c r="A552" s="441"/>
      <c r="B552" s="441"/>
      <c r="C552" s="486" t="s">
        <v>1275</v>
      </c>
      <c r="D552" s="463"/>
      <c r="E552" s="500"/>
      <c r="F552" s="422"/>
      <c r="G552" s="422"/>
      <c r="H552" s="46"/>
      <c r="I552" s="20"/>
    </row>
    <row r="553" spans="1:10" ht="12.75" customHeight="1">
      <c r="A553" s="441"/>
      <c r="B553" s="441"/>
      <c r="C553" s="486" t="s">
        <v>1269</v>
      </c>
      <c r="D553" s="463" t="s">
        <v>563</v>
      </c>
      <c r="E553" s="500">
        <v>280</v>
      </c>
      <c r="F553" s="991">
        <v>0</v>
      </c>
      <c r="G553" s="676">
        <f>E553*F553</f>
        <v>0</v>
      </c>
      <c r="H553" s="46"/>
      <c r="I553" s="20"/>
    </row>
    <row r="554" spans="1:10" ht="12.75" customHeight="1">
      <c r="A554" s="441"/>
      <c r="B554" s="441"/>
      <c r="C554" s="486"/>
      <c r="D554" s="463"/>
      <c r="E554" s="500"/>
      <c r="F554" s="422"/>
      <c r="G554" s="422"/>
      <c r="H554" s="46"/>
      <c r="I554" s="20"/>
    </row>
    <row r="555" spans="1:10" ht="12.75" customHeight="1">
      <c r="A555" s="441" t="s">
        <v>1276</v>
      </c>
      <c r="B555" s="441"/>
      <c r="C555" s="496" t="s">
        <v>1277</v>
      </c>
      <c r="D555" s="463"/>
      <c r="E555" s="500"/>
      <c r="F555" s="422"/>
      <c r="G555" s="422"/>
      <c r="H555" s="46"/>
      <c r="I555" s="20"/>
    </row>
    <row r="556" spans="1:10" ht="44.25" customHeight="1">
      <c r="A556" s="441"/>
      <c r="B556" s="441"/>
      <c r="C556" s="486" t="s">
        <v>1278</v>
      </c>
      <c r="D556" s="463"/>
      <c r="E556" s="500"/>
      <c r="F556" s="422"/>
      <c r="G556" s="422"/>
      <c r="H556" s="46"/>
      <c r="I556" s="20"/>
    </row>
    <row r="557" spans="1:10" ht="13.5" customHeight="1">
      <c r="A557" s="441"/>
      <c r="B557" s="441"/>
      <c r="C557" s="486" t="s">
        <v>1269</v>
      </c>
      <c r="D557" s="463" t="s">
        <v>563</v>
      </c>
      <c r="E557" s="500">
        <v>80</v>
      </c>
      <c r="F557" s="991">
        <v>0</v>
      </c>
      <c r="G557" s="676">
        <f>E557*F557</f>
        <v>0</v>
      </c>
      <c r="H557" s="46"/>
      <c r="I557" s="20"/>
    </row>
    <row r="558" spans="1:10" ht="13.5" customHeight="1">
      <c r="A558" s="461"/>
      <c r="B558" s="461"/>
      <c r="C558" s="515"/>
      <c r="D558" s="516"/>
      <c r="E558" s="517"/>
      <c r="F558" s="422"/>
      <c r="G558" s="422"/>
      <c r="H558" s="46"/>
      <c r="I558" s="20"/>
    </row>
    <row r="559" spans="1:10" ht="15.75" customHeight="1">
      <c r="A559" s="459" t="s">
        <v>1279</v>
      </c>
      <c r="B559" s="459"/>
      <c r="C559" s="518" t="s">
        <v>1280</v>
      </c>
      <c r="D559" s="519"/>
      <c r="E559" s="520"/>
      <c r="F559" s="521"/>
      <c r="G559" s="521"/>
      <c r="H559" s="46"/>
      <c r="I559" s="20"/>
    </row>
    <row r="560" spans="1:10" ht="45" customHeight="1">
      <c r="A560" s="459"/>
      <c r="B560" s="459"/>
      <c r="C560" s="522" t="s">
        <v>1281</v>
      </c>
      <c r="D560" s="519"/>
      <c r="E560" s="520"/>
      <c r="F560" s="521"/>
      <c r="G560" s="521"/>
      <c r="H560" s="46"/>
      <c r="I560" s="20"/>
    </row>
    <row r="561" spans="1:9" ht="27" customHeight="1">
      <c r="A561" s="459"/>
      <c r="B561" s="459"/>
      <c r="C561" s="522" t="s">
        <v>1259</v>
      </c>
      <c r="D561" s="519" t="s">
        <v>563</v>
      </c>
      <c r="E561" s="520">
        <v>650</v>
      </c>
      <c r="F561" s="993">
        <v>0</v>
      </c>
      <c r="G561" s="676">
        <f>E561*F561</f>
        <v>0</v>
      </c>
      <c r="H561" s="46"/>
      <c r="I561" s="20"/>
    </row>
    <row r="562" spans="1:9" ht="14.25" customHeight="1">
      <c r="A562" s="459"/>
      <c r="B562" s="459"/>
      <c r="C562" s="522"/>
      <c r="D562" s="519"/>
      <c r="E562" s="520"/>
      <c r="F562" s="521"/>
      <c r="G562" s="521"/>
      <c r="H562" s="46"/>
      <c r="I562" s="20"/>
    </row>
    <row r="563" spans="1:9" ht="13.5" customHeight="1">
      <c r="A563" s="441" t="s">
        <v>1282</v>
      </c>
      <c r="B563" s="441"/>
      <c r="C563" s="496" t="s">
        <v>1283</v>
      </c>
      <c r="D563" s="523"/>
      <c r="E563" s="524"/>
      <c r="F563" s="521"/>
      <c r="G563" s="521"/>
      <c r="H563" s="46"/>
      <c r="I563" s="20"/>
    </row>
    <row r="564" spans="1:9" ht="41.25" customHeight="1">
      <c r="A564" s="441"/>
      <c r="B564" s="441"/>
      <c r="C564" s="525" t="s">
        <v>1284</v>
      </c>
      <c r="D564" s="523"/>
      <c r="E564" s="524"/>
      <c r="F564" s="521"/>
      <c r="G564" s="521"/>
      <c r="H564" s="46"/>
      <c r="I564" s="20"/>
    </row>
    <row r="565" spans="1:9" ht="13.5" customHeight="1">
      <c r="A565" s="441"/>
      <c r="B565" s="441"/>
      <c r="C565" s="525" t="s">
        <v>1259</v>
      </c>
      <c r="D565" s="523" t="s">
        <v>563</v>
      </c>
      <c r="E565" s="524">
        <v>280</v>
      </c>
      <c r="F565" s="993">
        <v>0</v>
      </c>
      <c r="G565" s="676">
        <f>E565*F565</f>
        <v>0</v>
      </c>
      <c r="H565" s="46"/>
      <c r="I565" s="20"/>
    </row>
    <row r="566" spans="1:9" ht="14.25" customHeight="1">
      <c r="A566" s="461"/>
      <c r="B566" s="461"/>
      <c r="C566" s="515"/>
      <c r="D566" s="516"/>
      <c r="E566" s="517"/>
      <c r="F566" s="422"/>
      <c r="G566" s="422"/>
      <c r="H566" s="46"/>
      <c r="I566" s="20"/>
    </row>
    <row r="567" spans="1:9" ht="14.25" customHeight="1">
      <c r="A567" s="459" t="s">
        <v>1285</v>
      </c>
      <c r="B567" s="459"/>
      <c r="C567" s="526" t="s">
        <v>1286</v>
      </c>
      <c r="D567" s="509"/>
      <c r="E567" s="510"/>
      <c r="F567" s="422"/>
      <c r="G567" s="422"/>
      <c r="H567" s="46"/>
      <c r="I567" s="20"/>
    </row>
    <row r="568" spans="1:9" ht="42" customHeight="1">
      <c r="A568" s="459"/>
      <c r="B568" s="459"/>
      <c r="C568" s="508" t="s">
        <v>1287</v>
      </c>
      <c r="D568" s="509"/>
      <c r="E568" s="510"/>
      <c r="F568" s="422"/>
      <c r="G568" s="422"/>
      <c r="H568" s="46"/>
      <c r="I568" s="20"/>
    </row>
    <row r="569" spans="1:9" ht="12.75" customHeight="1">
      <c r="A569" s="459"/>
      <c r="B569" s="459"/>
      <c r="C569" s="508" t="s">
        <v>1259</v>
      </c>
      <c r="D569" s="509" t="s">
        <v>563</v>
      </c>
      <c r="E569" s="510">
        <v>20</v>
      </c>
      <c r="F569" s="991">
        <v>0</v>
      </c>
      <c r="G569" s="676">
        <f>E569*F569</f>
        <v>0</v>
      </c>
      <c r="H569" s="46"/>
      <c r="I569" s="20"/>
    </row>
    <row r="570" spans="1:9" ht="12.75" customHeight="1">
      <c r="A570" s="461"/>
      <c r="B570" s="461"/>
      <c r="C570" s="515"/>
      <c r="D570" s="516"/>
      <c r="E570" s="517"/>
      <c r="F570" s="422"/>
      <c r="G570" s="422"/>
      <c r="H570" s="46"/>
      <c r="I570" s="20"/>
    </row>
    <row r="571" spans="1:9" ht="13.5" customHeight="1">
      <c r="A571" s="441" t="s">
        <v>1288</v>
      </c>
      <c r="B571" s="441"/>
      <c r="C571" s="485" t="s">
        <v>1289</v>
      </c>
      <c r="D571" s="463"/>
      <c r="E571" s="500"/>
      <c r="F571" s="422"/>
      <c r="G571" s="422"/>
      <c r="H571" s="46"/>
      <c r="I571" s="20"/>
    </row>
    <row r="572" spans="1:9" ht="53.25" customHeight="1">
      <c r="A572" s="441"/>
      <c r="B572" s="441"/>
      <c r="C572" s="486" t="s">
        <v>1290</v>
      </c>
      <c r="D572" s="463"/>
      <c r="E572" s="500"/>
      <c r="F572" s="422"/>
      <c r="G572" s="422"/>
      <c r="H572" s="46"/>
      <c r="I572" s="20"/>
    </row>
    <row r="573" spans="1:9" ht="14.25" customHeight="1">
      <c r="A573" s="441"/>
      <c r="B573" s="441"/>
      <c r="C573" s="486" t="s">
        <v>1174</v>
      </c>
      <c r="D573" s="463" t="s">
        <v>260</v>
      </c>
      <c r="E573" s="500">
        <v>450</v>
      </c>
      <c r="F573" s="991">
        <v>0</v>
      </c>
      <c r="G573" s="676">
        <f>E573*F573</f>
        <v>0</v>
      </c>
      <c r="H573" s="46"/>
      <c r="I573" s="20"/>
    </row>
    <row r="574" spans="1:9" ht="12" customHeight="1">
      <c r="A574" s="441"/>
      <c r="B574" s="441"/>
      <c r="C574" s="486"/>
      <c r="D574" s="463"/>
      <c r="E574" s="500"/>
      <c r="F574" s="422"/>
      <c r="G574" s="422"/>
      <c r="H574" s="46"/>
      <c r="I574" s="20"/>
    </row>
    <row r="575" spans="1:9" ht="66.75" customHeight="1">
      <c r="A575" s="441"/>
      <c r="B575" s="441"/>
      <c r="C575" s="485" t="s">
        <v>2083</v>
      </c>
      <c r="D575" s="497"/>
      <c r="E575" s="498"/>
      <c r="F575" s="362"/>
      <c r="G575" s="801">
        <f>SUM(G532:G573)</f>
        <v>0</v>
      </c>
      <c r="H575" s="46"/>
      <c r="I575" s="20"/>
    </row>
    <row r="576" spans="1:9" ht="15" customHeight="1">
      <c r="A576" s="448"/>
      <c r="B576" s="448"/>
      <c r="C576" s="447"/>
      <c r="D576" s="448"/>
      <c r="E576" s="425"/>
      <c r="F576" s="503"/>
      <c r="G576" s="503"/>
      <c r="H576" s="46"/>
      <c r="I576" s="20"/>
    </row>
    <row r="577" spans="1:10" ht="12.75" customHeight="1">
      <c r="A577" s="441" t="s">
        <v>806</v>
      </c>
      <c r="B577" s="441"/>
      <c r="C577" s="527" t="s">
        <v>1291</v>
      </c>
      <c r="D577" s="497"/>
      <c r="E577" s="498"/>
      <c r="F577" s="497"/>
      <c r="G577" s="528"/>
      <c r="H577" s="33"/>
      <c r="I577" s="33"/>
    </row>
    <row r="578" spans="1:10" ht="12" customHeight="1">
      <c r="A578" s="441"/>
      <c r="B578" s="441"/>
      <c r="C578" s="486"/>
      <c r="D578" s="463"/>
      <c r="E578" s="500"/>
      <c r="F578" s="463"/>
      <c r="G578" s="464"/>
      <c r="H578" s="33"/>
      <c r="I578" s="33"/>
    </row>
    <row r="579" spans="1:10" s="40" customFormat="1" ht="15" customHeight="1">
      <c r="A579" s="869" t="s">
        <v>1292</v>
      </c>
      <c r="B579" s="869"/>
      <c r="C579" s="872" t="s">
        <v>1293</v>
      </c>
      <c r="D579" s="865"/>
      <c r="E579" s="866"/>
      <c r="F579" s="865"/>
      <c r="G579" s="865"/>
      <c r="H579" s="207"/>
      <c r="I579" s="207"/>
    </row>
    <row r="580" spans="1:10" ht="150.75" customHeight="1">
      <c r="A580" s="441"/>
      <c r="B580" s="441"/>
      <c r="C580" s="486" t="s">
        <v>1294</v>
      </c>
      <c r="D580" s="463"/>
      <c r="E580" s="463"/>
      <c r="F580" s="463"/>
      <c r="G580" s="463"/>
      <c r="H580" s="33"/>
      <c r="I580" s="33"/>
    </row>
    <row r="581" spans="1:10" ht="15" customHeight="1">
      <c r="A581" s="441"/>
      <c r="B581" s="441"/>
      <c r="C581" s="486" t="s">
        <v>583</v>
      </c>
      <c r="D581" s="463" t="s">
        <v>260</v>
      </c>
      <c r="E581" s="500">
        <v>1</v>
      </c>
      <c r="F581" s="985">
        <v>0</v>
      </c>
      <c r="G581" s="867">
        <f>F581*E581</f>
        <v>0</v>
      </c>
      <c r="H581" s="33"/>
      <c r="I581" s="33"/>
    </row>
    <row r="582" spans="1:10" ht="16.5" customHeight="1">
      <c r="A582" s="441"/>
      <c r="B582" s="441"/>
      <c r="C582" s="486"/>
      <c r="D582" s="463"/>
      <c r="E582" s="500"/>
      <c r="F582" s="463"/>
      <c r="G582" s="464"/>
    </row>
    <row r="583" spans="1:10" ht="14.25" customHeight="1">
      <c r="A583" s="441"/>
      <c r="B583" s="441"/>
      <c r="C583" s="485" t="s">
        <v>1295</v>
      </c>
      <c r="D583" s="497"/>
      <c r="E583" s="498"/>
      <c r="F583" s="497"/>
      <c r="G583" s="800">
        <f>SUM(G579:G582)</f>
        <v>0</v>
      </c>
    </row>
    <row r="584" spans="1:10" ht="16.5" customHeight="1">
      <c r="A584" s="441"/>
      <c r="B584" s="441"/>
      <c r="C584" s="486"/>
      <c r="D584" s="463"/>
      <c r="E584" s="500"/>
      <c r="F584" s="463"/>
      <c r="G584" s="497"/>
      <c r="H584" s="256"/>
      <c r="J584" s="30"/>
    </row>
    <row r="585" spans="1:10">
      <c r="A585" s="441"/>
      <c r="B585" s="441"/>
      <c r="C585" s="486"/>
      <c r="D585" s="463"/>
      <c r="E585" s="500"/>
      <c r="F585" s="463"/>
      <c r="G585" s="497"/>
      <c r="H585" s="254"/>
      <c r="J585" s="30"/>
    </row>
    <row r="586" spans="1:10" ht="15.75" customHeight="1">
      <c r="A586" s="462" t="s">
        <v>807</v>
      </c>
      <c r="B586" s="462"/>
      <c r="C586" s="527" t="s">
        <v>1296</v>
      </c>
      <c r="D586" s="528"/>
      <c r="E586" s="529"/>
      <c r="F586" s="528"/>
      <c r="G586" s="528"/>
      <c r="H586" s="254"/>
      <c r="J586" s="30"/>
    </row>
    <row r="587" spans="1:10" ht="17.25" customHeight="1">
      <c r="A587" s="462"/>
      <c r="B587" s="462"/>
      <c r="C587" s="514"/>
      <c r="D587" s="464"/>
      <c r="E587" s="530"/>
      <c r="F587" s="464"/>
      <c r="G587" s="464"/>
      <c r="J587" s="30"/>
    </row>
    <row r="588" spans="1:10" ht="12.75" customHeight="1">
      <c r="A588" s="462" t="s">
        <v>1297</v>
      </c>
      <c r="B588" s="462"/>
      <c r="C588" s="527" t="s">
        <v>1298</v>
      </c>
      <c r="D588" s="528"/>
      <c r="E588" s="529"/>
      <c r="F588" s="528"/>
      <c r="G588" s="528"/>
      <c r="H588" s="46"/>
      <c r="I588" s="20"/>
    </row>
    <row r="589" spans="1:10" ht="95.25" customHeight="1">
      <c r="A589" s="462"/>
      <c r="B589" s="462"/>
      <c r="C589" s="310" t="s">
        <v>1299</v>
      </c>
      <c r="D589" s="464"/>
      <c r="E589" s="530"/>
      <c r="F589" s="464"/>
      <c r="G589" s="464"/>
      <c r="H589" s="46"/>
      <c r="I589" s="20"/>
    </row>
    <row r="590" spans="1:10" ht="13.5" customHeight="1">
      <c r="A590" s="462"/>
      <c r="B590" s="462"/>
      <c r="C590" s="514" t="s">
        <v>583</v>
      </c>
      <c r="D590" s="464" t="s">
        <v>260</v>
      </c>
      <c r="E590" s="530">
        <v>1</v>
      </c>
      <c r="F590" s="994">
        <v>0</v>
      </c>
      <c r="G590" s="464">
        <f>F590</f>
        <v>0</v>
      </c>
      <c r="H590" s="46"/>
      <c r="I590" s="20"/>
    </row>
    <row r="591" spans="1:10" ht="12.75" customHeight="1">
      <c r="A591" s="462"/>
      <c r="B591" s="462"/>
      <c r="C591" s="514"/>
      <c r="D591" s="464"/>
      <c r="E591" s="530"/>
      <c r="F591" s="464"/>
      <c r="G591" s="464"/>
      <c r="H591" s="46"/>
      <c r="I591" s="20"/>
    </row>
    <row r="592" spans="1:10" ht="12.75" customHeight="1">
      <c r="A592" s="462" t="s">
        <v>1300</v>
      </c>
      <c r="B592" s="462"/>
      <c r="C592" s="531" t="s">
        <v>1301</v>
      </c>
      <c r="D592" s="528"/>
      <c r="E592" s="529"/>
      <c r="F592" s="528"/>
      <c r="G592" s="528"/>
      <c r="H592" s="46"/>
      <c r="I592" s="20"/>
    </row>
    <row r="593" spans="1:9" ht="45" customHeight="1">
      <c r="A593" s="462"/>
      <c r="B593" s="462"/>
      <c r="C593" s="514" t="s">
        <v>1302</v>
      </c>
      <c r="D593" s="532"/>
      <c r="E593" s="532"/>
      <c r="F593" s="532"/>
      <c r="G593" s="532"/>
      <c r="H593" s="46"/>
      <c r="I593" s="20"/>
    </row>
    <row r="594" spans="1:9" ht="13.5" customHeight="1">
      <c r="A594" s="462"/>
      <c r="B594" s="462"/>
      <c r="C594" s="514" t="s">
        <v>583</v>
      </c>
      <c r="D594" s="464" t="s">
        <v>260</v>
      </c>
      <c r="E594" s="530">
        <v>1</v>
      </c>
      <c r="F594" s="994">
        <v>0</v>
      </c>
      <c r="G594" s="464">
        <f>F594</f>
        <v>0</v>
      </c>
      <c r="H594" s="46"/>
      <c r="I594" s="20"/>
    </row>
    <row r="595" spans="1:9" ht="13.5" customHeight="1">
      <c r="A595" s="462"/>
      <c r="B595" s="462"/>
      <c r="C595" s="514"/>
      <c r="D595" s="464"/>
      <c r="E595" s="530"/>
      <c r="F595" s="464"/>
      <c r="G595" s="464"/>
      <c r="H595" s="46"/>
      <c r="I595" s="20"/>
    </row>
    <row r="596" spans="1:9" ht="24" customHeight="1">
      <c r="A596" s="462"/>
      <c r="B596" s="462"/>
      <c r="C596" s="527" t="s">
        <v>1303</v>
      </c>
      <c r="D596" s="528"/>
      <c r="E596" s="529"/>
      <c r="F596" s="528"/>
      <c r="G596" s="800">
        <f>SUM(G589:G594)</f>
        <v>0</v>
      </c>
      <c r="H596" s="46"/>
      <c r="I596" s="20"/>
    </row>
    <row r="597" spans="1:9" ht="15.75" customHeight="1">
      <c r="A597" s="441"/>
      <c r="B597" s="441"/>
      <c r="C597" s="486"/>
      <c r="D597" s="463"/>
      <c r="E597" s="500"/>
      <c r="F597" s="463"/>
      <c r="G597" s="497"/>
      <c r="H597" s="46"/>
      <c r="I597" s="20"/>
    </row>
    <row r="598" spans="1:9" ht="15.75" customHeight="1">
      <c r="A598" s="441"/>
      <c r="B598" s="441"/>
      <c r="C598" s="486"/>
      <c r="D598" s="463"/>
      <c r="E598" s="500"/>
      <c r="F598" s="463"/>
      <c r="G598" s="497"/>
      <c r="H598" s="46"/>
      <c r="I598" s="20"/>
    </row>
    <row r="599" spans="1:9" ht="27" customHeight="1">
      <c r="A599" s="463" t="s">
        <v>809</v>
      </c>
      <c r="B599" s="463"/>
      <c r="C599" s="485" t="s">
        <v>1304</v>
      </c>
      <c r="D599" s="463"/>
      <c r="E599" s="498"/>
      <c r="F599" s="463"/>
      <c r="G599" s="497"/>
      <c r="H599" s="46"/>
      <c r="I599" s="20"/>
    </row>
    <row r="600" spans="1:9" ht="14.25" customHeight="1">
      <c r="A600" s="463"/>
      <c r="B600" s="463"/>
      <c r="C600" s="486"/>
      <c r="D600" s="463"/>
      <c r="E600" s="498"/>
      <c r="F600" s="463"/>
      <c r="G600" s="497"/>
      <c r="H600" s="46"/>
      <c r="I600" s="20"/>
    </row>
    <row r="601" spans="1:9" ht="13.5" customHeight="1">
      <c r="A601" s="463" t="s">
        <v>780</v>
      </c>
      <c r="B601" s="463"/>
      <c r="C601" s="485" t="s">
        <v>1305</v>
      </c>
      <c r="D601" s="463"/>
      <c r="E601" s="500"/>
      <c r="F601" s="463"/>
      <c r="G601" s="464"/>
      <c r="H601" s="46"/>
      <c r="I601" s="20"/>
    </row>
    <row r="602" spans="1:9" ht="14.25" customHeight="1">
      <c r="A602" s="464"/>
      <c r="B602" s="464"/>
      <c r="C602" s="533" t="s">
        <v>1306</v>
      </c>
      <c r="D602" s="532"/>
      <c r="E602" s="532"/>
      <c r="F602" s="532"/>
      <c r="G602" s="532"/>
      <c r="H602" s="46"/>
      <c r="I602" s="20"/>
    </row>
    <row r="603" spans="1:9" ht="13.5" customHeight="1">
      <c r="A603" s="425" t="s">
        <v>251</v>
      </c>
      <c r="B603" s="425" t="s">
        <v>251</v>
      </c>
      <c r="C603" s="465" t="s">
        <v>1307</v>
      </c>
      <c r="D603" s="425" t="s">
        <v>260</v>
      </c>
      <c r="E603" s="425">
        <v>1</v>
      </c>
      <c r="F603" s="463"/>
      <c r="G603" s="464"/>
      <c r="H603" s="46"/>
      <c r="I603" s="20"/>
    </row>
    <row r="604" spans="1:9" ht="14.25" customHeight="1">
      <c r="A604" s="425" t="s">
        <v>251</v>
      </c>
      <c r="B604" s="425" t="s">
        <v>251</v>
      </c>
      <c r="C604" s="465" t="s">
        <v>1308</v>
      </c>
      <c r="D604" s="425" t="s">
        <v>260</v>
      </c>
      <c r="E604" s="425">
        <v>1</v>
      </c>
      <c r="F604" s="463"/>
      <c r="G604" s="464"/>
      <c r="H604" s="46"/>
      <c r="I604" s="20"/>
    </row>
    <row r="605" spans="1:9" ht="14.25" customHeight="1">
      <c r="A605" s="425" t="s">
        <v>251</v>
      </c>
      <c r="B605" s="425" t="s">
        <v>251</v>
      </c>
      <c r="C605" s="465" t="s">
        <v>1309</v>
      </c>
      <c r="D605" s="425" t="s">
        <v>260</v>
      </c>
      <c r="E605" s="425">
        <v>1</v>
      </c>
      <c r="F605" s="463"/>
      <c r="G605" s="464"/>
      <c r="H605" s="46"/>
      <c r="I605" s="20"/>
    </row>
    <row r="606" spans="1:9" ht="14.25" customHeight="1">
      <c r="A606" s="425" t="s">
        <v>251</v>
      </c>
      <c r="B606" s="425" t="s">
        <v>251</v>
      </c>
      <c r="C606" s="465" t="s">
        <v>1310</v>
      </c>
      <c r="D606" s="425" t="s">
        <v>260</v>
      </c>
      <c r="E606" s="425">
        <v>1</v>
      </c>
      <c r="F606" s="463"/>
      <c r="G606" s="464"/>
      <c r="H606" s="46"/>
      <c r="I606" s="20"/>
    </row>
    <row r="607" spans="1:9" ht="12.75" customHeight="1">
      <c r="A607" s="425" t="s">
        <v>251</v>
      </c>
      <c r="B607" s="425" t="s">
        <v>251</v>
      </c>
      <c r="C607" s="465" t="s">
        <v>1311</v>
      </c>
      <c r="D607" s="425" t="s">
        <v>260</v>
      </c>
      <c r="E607" s="425">
        <v>9</v>
      </c>
      <c r="F607" s="463"/>
      <c r="G607" s="464"/>
      <c r="H607" s="46"/>
      <c r="I607" s="20"/>
    </row>
    <row r="608" spans="1:9" ht="12.75" customHeight="1">
      <c r="A608" s="425" t="s">
        <v>251</v>
      </c>
      <c r="B608" s="425" t="s">
        <v>251</v>
      </c>
      <c r="C608" s="465" t="s">
        <v>1312</v>
      </c>
      <c r="D608" s="425" t="s">
        <v>260</v>
      </c>
      <c r="E608" s="425">
        <v>2</v>
      </c>
      <c r="F608" s="463"/>
      <c r="G608" s="464"/>
      <c r="H608" s="46"/>
      <c r="I608" s="20"/>
    </row>
    <row r="609" spans="1:9" ht="13.5" customHeight="1">
      <c r="A609" s="425" t="s">
        <v>251</v>
      </c>
      <c r="B609" s="425" t="s">
        <v>251</v>
      </c>
      <c r="C609" s="465" t="s">
        <v>1313</v>
      </c>
      <c r="D609" s="425" t="s">
        <v>260</v>
      </c>
      <c r="E609" s="425">
        <v>1</v>
      </c>
      <c r="F609" s="463"/>
      <c r="G609" s="464"/>
      <c r="H609" s="46"/>
      <c r="I609" s="20"/>
    </row>
    <row r="610" spans="1:9" ht="12.75" customHeight="1">
      <c r="A610" s="425" t="s">
        <v>251</v>
      </c>
      <c r="B610" s="425" t="s">
        <v>251</v>
      </c>
      <c r="C610" s="465" t="s">
        <v>1314</v>
      </c>
      <c r="D610" s="425" t="s">
        <v>260</v>
      </c>
      <c r="E610" s="425">
        <v>1</v>
      </c>
      <c r="F610" s="463"/>
      <c r="G610" s="464"/>
      <c r="H610" s="46"/>
      <c r="I610" s="20"/>
    </row>
    <row r="611" spans="1:9" ht="14.25" customHeight="1">
      <c r="A611" s="425" t="s">
        <v>251</v>
      </c>
      <c r="B611" s="425" t="s">
        <v>251</v>
      </c>
      <c r="C611" s="465" t="s">
        <v>1315</v>
      </c>
      <c r="D611" s="425" t="s">
        <v>260</v>
      </c>
      <c r="E611" s="425">
        <v>1</v>
      </c>
      <c r="F611" s="463"/>
      <c r="G611" s="464"/>
      <c r="H611" s="46"/>
      <c r="I611" s="20"/>
    </row>
    <row r="612" spans="1:9" ht="12" customHeight="1">
      <c r="A612" s="425" t="s">
        <v>251</v>
      </c>
      <c r="B612" s="425" t="s">
        <v>251</v>
      </c>
      <c r="C612" s="465" t="s">
        <v>1316</v>
      </c>
      <c r="D612" s="425" t="s">
        <v>260</v>
      </c>
      <c r="E612" s="425">
        <v>1</v>
      </c>
      <c r="F612" s="463"/>
      <c r="G612" s="464"/>
      <c r="H612" s="46"/>
      <c r="I612" s="20"/>
    </row>
    <row r="613" spans="1:9" ht="27.75" customHeight="1">
      <c r="A613" s="425" t="s">
        <v>251</v>
      </c>
      <c r="B613" s="425" t="s">
        <v>251</v>
      </c>
      <c r="C613" s="465" t="s">
        <v>1317</v>
      </c>
      <c r="D613" s="425" t="s">
        <v>260</v>
      </c>
      <c r="E613" s="425">
        <v>1</v>
      </c>
      <c r="F613" s="463"/>
      <c r="G613" s="464"/>
      <c r="H613" s="46"/>
      <c r="I613" s="20"/>
    </row>
    <row r="614" spans="1:9" ht="14.25" customHeight="1">
      <c r="A614" s="425" t="s">
        <v>251</v>
      </c>
      <c r="B614" s="425" t="s">
        <v>251</v>
      </c>
      <c r="C614" s="465" t="s">
        <v>1318</v>
      </c>
      <c r="D614" s="425" t="s">
        <v>260</v>
      </c>
      <c r="E614" s="425">
        <v>1</v>
      </c>
      <c r="F614" s="463"/>
      <c r="G614" s="464"/>
      <c r="H614" s="46"/>
      <c r="I614" s="20"/>
    </row>
    <row r="615" spans="1:9" ht="14.25" customHeight="1">
      <c r="A615" s="425" t="s">
        <v>251</v>
      </c>
      <c r="B615" s="425" t="s">
        <v>251</v>
      </c>
      <c r="C615" s="465" t="s">
        <v>1319</v>
      </c>
      <c r="D615" s="425" t="s">
        <v>260</v>
      </c>
      <c r="E615" s="425">
        <v>1</v>
      </c>
      <c r="F615" s="463"/>
      <c r="G615" s="464"/>
      <c r="H615" s="46"/>
      <c r="I615" s="20"/>
    </row>
    <row r="616" spans="1:9" ht="14.25" customHeight="1">
      <c r="A616" s="425" t="s">
        <v>251</v>
      </c>
      <c r="B616" s="425" t="s">
        <v>251</v>
      </c>
      <c r="C616" s="465" t="s">
        <v>1320</v>
      </c>
      <c r="D616" s="425" t="s">
        <v>260</v>
      </c>
      <c r="E616" s="425">
        <v>1</v>
      </c>
      <c r="F616" s="463"/>
      <c r="G616" s="464"/>
      <c r="H616" s="46"/>
      <c r="I616" s="20"/>
    </row>
    <row r="617" spans="1:9" ht="13.5" customHeight="1">
      <c r="A617" s="425" t="s">
        <v>251</v>
      </c>
      <c r="B617" s="425" t="s">
        <v>251</v>
      </c>
      <c r="C617" s="465" t="s">
        <v>1321</v>
      </c>
      <c r="D617" s="425" t="s">
        <v>260</v>
      </c>
      <c r="E617" s="425">
        <v>1</v>
      </c>
      <c r="F617" s="463"/>
      <c r="G617" s="464"/>
      <c r="H617" s="46"/>
      <c r="I617" s="20"/>
    </row>
    <row r="618" spans="1:9" ht="12.75" customHeight="1">
      <c r="A618" s="425" t="s">
        <v>251</v>
      </c>
      <c r="B618" s="425" t="s">
        <v>251</v>
      </c>
      <c r="C618" s="465" t="s">
        <v>1322</v>
      </c>
      <c r="D618" s="425" t="s">
        <v>260</v>
      </c>
      <c r="E618" s="425">
        <v>10</v>
      </c>
      <c r="F618" s="463"/>
      <c r="G618" s="464"/>
      <c r="H618" s="46"/>
      <c r="I618" s="20"/>
    </row>
    <row r="619" spans="1:9" ht="12.75" customHeight="1">
      <c r="A619" s="425" t="s">
        <v>251</v>
      </c>
      <c r="B619" s="425" t="s">
        <v>251</v>
      </c>
      <c r="C619" s="465" t="s">
        <v>1323</v>
      </c>
      <c r="D619" s="425" t="s">
        <v>260</v>
      </c>
      <c r="E619" s="425">
        <v>1</v>
      </c>
      <c r="F619" s="463"/>
      <c r="G619" s="464"/>
      <c r="H619" s="46"/>
      <c r="I619" s="20"/>
    </row>
    <row r="620" spans="1:9" ht="12.75" customHeight="1">
      <c r="A620" s="425" t="s">
        <v>251</v>
      </c>
      <c r="B620" s="425" t="s">
        <v>251</v>
      </c>
      <c r="C620" s="465" t="s">
        <v>1324</v>
      </c>
      <c r="D620" s="425" t="s">
        <v>260</v>
      </c>
      <c r="E620" s="425">
        <v>1</v>
      </c>
      <c r="F620" s="463"/>
      <c r="G620" s="464"/>
      <c r="H620" s="46"/>
      <c r="I620" s="20"/>
    </row>
    <row r="621" spans="1:9" ht="12.75" customHeight="1">
      <c r="A621" s="425" t="s">
        <v>251</v>
      </c>
      <c r="B621" s="425" t="s">
        <v>251</v>
      </c>
      <c r="C621" s="465" t="s">
        <v>1325</v>
      </c>
      <c r="D621" s="425" t="s">
        <v>260</v>
      </c>
      <c r="E621" s="425">
        <v>80</v>
      </c>
      <c r="F621" s="463"/>
      <c r="G621" s="464"/>
      <c r="H621" s="46"/>
      <c r="I621" s="20"/>
    </row>
    <row r="622" spans="1:9" ht="12.75" customHeight="1">
      <c r="A622" s="425" t="s">
        <v>251</v>
      </c>
      <c r="B622" s="425" t="s">
        <v>251</v>
      </c>
      <c r="C622" s="465" t="s">
        <v>1325</v>
      </c>
      <c r="D622" s="425" t="s">
        <v>260</v>
      </c>
      <c r="E622" s="425">
        <v>80</v>
      </c>
      <c r="F622" s="463"/>
      <c r="G622" s="464"/>
      <c r="H622" s="46"/>
      <c r="I622" s="20"/>
    </row>
    <row r="623" spans="1:9" ht="12.75" customHeight="1">
      <c r="A623" s="425" t="s">
        <v>251</v>
      </c>
      <c r="B623" s="425" t="s">
        <v>251</v>
      </c>
      <c r="C623" s="465" t="s">
        <v>1325</v>
      </c>
      <c r="D623" s="425" t="s">
        <v>260</v>
      </c>
      <c r="E623" s="425">
        <v>60</v>
      </c>
      <c r="F623" s="463"/>
      <c r="G623" s="464"/>
      <c r="H623" s="46"/>
      <c r="I623" s="20"/>
    </row>
    <row r="624" spans="1:9" ht="14.25" customHeight="1">
      <c r="A624" s="425" t="s">
        <v>251</v>
      </c>
      <c r="B624" s="425" t="s">
        <v>251</v>
      </c>
      <c r="C624" s="465" t="s">
        <v>1326</v>
      </c>
      <c r="D624" s="425" t="s">
        <v>260</v>
      </c>
      <c r="E624" s="425">
        <v>1</v>
      </c>
      <c r="F624" s="463"/>
      <c r="G624" s="464"/>
      <c r="H624" s="46"/>
      <c r="I624" s="20"/>
    </row>
    <row r="625" spans="1:9" ht="14.25" customHeight="1">
      <c r="A625" s="425" t="s">
        <v>251</v>
      </c>
      <c r="B625" s="425" t="s">
        <v>251</v>
      </c>
      <c r="C625" s="465" t="s">
        <v>1327</v>
      </c>
      <c r="D625" s="425"/>
      <c r="E625" s="425"/>
      <c r="F625" s="463"/>
      <c r="G625" s="464"/>
      <c r="H625" s="46"/>
      <c r="I625" s="20"/>
    </row>
    <row r="626" spans="1:9" ht="13.5" customHeight="1">
      <c r="A626" s="425" t="s">
        <v>251</v>
      </c>
      <c r="B626" s="425" t="s">
        <v>251</v>
      </c>
      <c r="C626" s="465" t="s">
        <v>1328</v>
      </c>
      <c r="D626" s="534" t="s">
        <v>423</v>
      </c>
      <c r="E626" s="535">
        <v>1</v>
      </c>
      <c r="F626" s="463"/>
      <c r="G626" s="464"/>
      <c r="H626" s="46"/>
      <c r="I626" s="20"/>
    </row>
    <row r="627" spans="1:9" ht="14.25" customHeight="1">
      <c r="A627" s="463"/>
      <c r="B627" s="463"/>
      <c r="C627" s="514" t="s">
        <v>574</v>
      </c>
      <c r="D627" s="464" t="s">
        <v>260</v>
      </c>
      <c r="E627" s="530">
        <v>1</v>
      </c>
      <c r="F627" s="994">
        <v>0</v>
      </c>
      <c r="G627" s="464">
        <f>F627*E627</f>
        <v>0</v>
      </c>
      <c r="H627" s="46"/>
      <c r="I627" s="20"/>
    </row>
    <row r="628" spans="1:9" ht="13.5" customHeight="1">
      <c r="A628" s="463"/>
      <c r="B628" s="463"/>
      <c r="C628" s="514"/>
      <c r="D628" s="464"/>
      <c r="E628" s="530"/>
      <c r="F628" s="536"/>
      <c r="G628" s="536"/>
      <c r="H628" s="46"/>
      <c r="I628" s="20"/>
    </row>
    <row r="629" spans="1:9" ht="16.5" customHeight="1">
      <c r="A629" s="463" t="s">
        <v>802</v>
      </c>
      <c r="B629" s="463"/>
      <c r="C629" s="485" t="s">
        <v>1329</v>
      </c>
      <c r="D629" s="497"/>
      <c r="E629" s="498"/>
      <c r="F629" s="362"/>
      <c r="G629" s="537"/>
      <c r="H629" s="46"/>
      <c r="I629" s="20"/>
    </row>
    <row r="630" spans="1:9" ht="40.5" customHeight="1">
      <c r="A630" s="463"/>
      <c r="B630" s="463"/>
      <c r="C630" s="486" t="s">
        <v>1330</v>
      </c>
      <c r="D630" s="538"/>
      <c r="E630" s="538"/>
      <c r="F630" s="539"/>
      <c r="G630" s="539"/>
      <c r="H630" s="46"/>
      <c r="I630" s="20"/>
    </row>
    <row r="631" spans="1:9" ht="14.25" customHeight="1">
      <c r="A631" s="463"/>
      <c r="B631" s="463"/>
      <c r="C631" s="486" t="s">
        <v>1331</v>
      </c>
      <c r="D631" s="463" t="s">
        <v>563</v>
      </c>
      <c r="E631" s="500">
        <v>6800</v>
      </c>
      <c r="F631" s="991">
        <v>0</v>
      </c>
      <c r="G631" s="677">
        <f>F631*E631</f>
        <v>0</v>
      </c>
      <c r="H631" s="46"/>
      <c r="I631" s="20"/>
    </row>
    <row r="632" spans="1:9" ht="14.25" customHeight="1">
      <c r="A632" s="463"/>
      <c r="B632" s="463"/>
      <c r="C632" s="486"/>
      <c r="D632" s="463"/>
      <c r="E632" s="500"/>
      <c r="F632" s="422"/>
      <c r="G632" s="536"/>
      <c r="H632" s="46"/>
      <c r="I632" s="20"/>
    </row>
    <row r="633" spans="1:9" ht="13.5" customHeight="1">
      <c r="A633" s="463" t="s">
        <v>803</v>
      </c>
      <c r="B633" s="463"/>
      <c r="C633" s="485" t="s">
        <v>1332</v>
      </c>
      <c r="D633" s="497"/>
      <c r="E633" s="498"/>
      <c r="F633" s="362"/>
      <c r="G633" s="537"/>
      <c r="H633" s="46"/>
      <c r="I633" s="20"/>
    </row>
    <row r="634" spans="1:9" ht="45" customHeight="1">
      <c r="A634" s="463"/>
      <c r="B634" s="463"/>
      <c r="C634" s="486" t="s">
        <v>1333</v>
      </c>
      <c r="D634" s="538"/>
      <c r="E634" s="538"/>
      <c r="F634" s="539"/>
      <c r="G634" s="539"/>
      <c r="H634" s="46"/>
      <c r="I634" s="20"/>
    </row>
    <row r="635" spans="1:9" ht="14.25" customHeight="1">
      <c r="A635" s="463"/>
      <c r="B635" s="463"/>
      <c r="C635" s="486" t="s">
        <v>1331</v>
      </c>
      <c r="D635" s="463" t="s">
        <v>563</v>
      </c>
      <c r="E635" s="500">
        <v>900</v>
      </c>
      <c r="F635" s="991">
        <v>0</v>
      </c>
      <c r="G635" s="677">
        <f>F635*E635</f>
        <v>0</v>
      </c>
      <c r="H635" s="46"/>
      <c r="I635" s="20"/>
    </row>
    <row r="636" spans="1:9" ht="14.25" customHeight="1">
      <c r="A636" s="463"/>
      <c r="B636" s="463"/>
      <c r="C636" s="486"/>
      <c r="D636" s="463"/>
      <c r="E636" s="500"/>
      <c r="F636" s="422"/>
      <c r="G636" s="536"/>
      <c r="H636" s="46"/>
      <c r="I636" s="20"/>
    </row>
    <row r="637" spans="1:9" ht="14.25" customHeight="1">
      <c r="A637" s="463" t="s">
        <v>805</v>
      </c>
      <c r="B637" s="463"/>
      <c r="C637" s="485" t="s">
        <v>1334</v>
      </c>
      <c r="D637" s="497"/>
      <c r="E637" s="498"/>
      <c r="F637" s="362"/>
      <c r="G637" s="537"/>
      <c r="H637" s="46"/>
      <c r="I637" s="20"/>
    </row>
    <row r="638" spans="1:9" ht="57.75" customHeight="1">
      <c r="A638" s="464"/>
      <c r="B638" s="464"/>
      <c r="C638" s="514" t="s">
        <v>1335</v>
      </c>
      <c r="D638" s="532"/>
      <c r="E638" s="532"/>
      <c r="F638" s="540"/>
      <c r="G638" s="540"/>
      <c r="H638" s="46"/>
      <c r="I638" s="20"/>
    </row>
    <row r="639" spans="1:9" ht="14.25" customHeight="1">
      <c r="A639" s="464"/>
      <c r="B639" s="464"/>
      <c r="C639" s="514" t="s">
        <v>583</v>
      </c>
      <c r="D639" s="464" t="s">
        <v>260</v>
      </c>
      <c r="E639" s="530">
        <v>10</v>
      </c>
      <c r="F639" s="995">
        <v>0</v>
      </c>
      <c r="G639" s="677">
        <f>F639*E639</f>
        <v>0</v>
      </c>
      <c r="H639" s="46"/>
      <c r="I639" s="20"/>
    </row>
    <row r="640" spans="1:9" ht="14.25" customHeight="1">
      <c r="A640" s="463"/>
      <c r="B640" s="463"/>
      <c r="C640" s="486"/>
      <c r="D640" s="463"/>
      <c r="E640" s="500"/>
      <c r="F640" s="422"/>
      <c r="G640" s="536"/>
      <c r="H640" s="46"/>
      <c r="I640" s="20"/>
    </row>
    <row r="641" spans="1:9" ht="13.5" customHeight="1">
      <c r="A641" s="463" t="s">
        <v>806</v>
      </c>
      <c r="B641" s="463"/>
      <c r="C641" s="485" t="s">
        <v>1336</v>
      </c>
      <c r="D641" s="497"/>
      <c r="E641" s="498"/>
      <c r="F641" s="362"/>
      <c r="G641" s="537"/>
      <c r="H641" s="46"/>
      <c r="I641" s="20"/>
    </row>
    <row r="642" spans="1:9" ht="54" customHeight="1">
      <c r="A642" s="464"/>
      <c r="B642" s="464"/>
      <c r="C642" s="514" t="s">
        <v>1337</v>
      </c>
      <c r="D642" s="532"/>
      <c r="E642" s="532"/>
      <c r="F642" s="540"/>
      <c r="G642" s="540"/>
      <c r="H642" s="46"/>
      <c r="I642" s="20"/>
    </row>
    <row r="643" spans="1:9" ht="14.25" customHeight="1">
      <c r="A643" s="464"/>
      <c r="B643" s="464"/>
      <c r="C643" s="514" t="s">
        <v>583</v>
      </c>
      <c r="D643" s="464" t="s">
        <v>260</v>
      </c>
      <c r="E643" s="530">
        <v>10</v>
      </c>
      <c r="F643" s="995">
        <v>0</v>
      </c>
      <c r="G643" s="677">
        <f>F643*E643</f>
        <v>0</v>
      </c>
      <c r="H643" s="46"/>
      <c r="I643" s="20"/>
    </row>
    <row r="644" spans="1:9" ht="14.25" customHeight="1">
      <c r="A644" s="463"/>
      <c r="B644" s="463"/>
      <c r="C644" s="486"/>
      <c r="D644" s="463"/>
      <c r="E644" s="500"/>
      <c r="F644" s="422"/>
      <c r="G644" s="536"/>
      <c r="H644" s="46"/>
      <c r="I644" s="20"/>
    </row>
    <row r="645" spans="1:9" ht="14.25" customHeight="1">
      <c r="A645" s="463" t="s">
        <v>807</v>
      </c>
      <c r="B645" s="463"/>
      <c r="C645" s="485" t="s">
        <v>1338</v>
      </c>
      <c r="D645" s="497"/>
      <c r="E645" s="498"/>
      <c r="F645" s="362"/>
      <c r="G645" s="537"/>
      <c r="H645" s="46"/>
      <c r="I645" s="20"/>
    </row>
    <row r="646" spans="1:9" ht="45.75" customHeight="1">
      <c r="A646" s="463"/>
      <c r="B646" s="463"/>
      <c r="C646" s="486" t="s">
        <v>1339</v>
      </c>
      <c r="D646" s="538"/>
      <c r="E646" s="538"/>
      <c r="F646" s="539"/>
      <c r="G646" s="539"/>
      <c r="H646" s="46"/>
      <c r="I646" s="20"/>
    </row>
    <row r="647" spans="1:9" ht="14.25" customHeight="1">
      <c r="A647" s="463"/>
      <c r="B647" s="463"/>
      <c r="C647" s="514" t="s">
        <v>583</v>
      </c>
      <c r="D647" s="463" t="s">
        <v>260</v>
      </c>
      <c r="E647" s="500">
        <v>1</v>
      </c>
      <c r="F647" s="996">
        <v>0</v>
      </c>
      <c r="G647" s="677">
        <f>F647*E647</f>
        <v>0</v>
      </c>
      <c r="H647" s="46"/>
      <c r="I647" s="20"/>
    </row>
    <row r="648" spans="1:9" ht="14.25" customHeight="1">
      <c r="A648" s="463"/>
      <c r="B648" s="463"/>
      <c r="C648" s="486"/>
      <c r="D648" s="463"/>
      <c r="E648" s="500"/>
      <c r="F648" s="422"/>
      <c r="G648" s="536"/>
      <c r="H648" s="46"/>
      <c r="I648" s="20"/>
    </row>
    <row r="649" spans="1:9" ht="14.25" customHeight="1">
      <c r="A649" s="463" t="s">
        <v>809</v>
      </c>
      <c r="B649" s="463"/>
      <c r="C649" s="496" t="s">
        <v>1340</v>
      </c>
      <c r="D649" s="463"/>
      <c r="E649" s="500"/>
      <c r="F649" s="422"/>
      <c r="G649" s="536"/>
      <c r="H649" s="46"/>
      <c r="I649" s="20"/>
    </row>
    <row r="650" spans="1:9" ht="29.25" customHeight="1">
      <c r="A650" s="462"/>
      <c r="B650" s="462"/>
      <c r="C650" s="533" t="s">
        <v>1341</v>
      </c>
      <c r="D650" s="464"/>
      <c r="E650" s="530"/>
      <c r="F650" s="536"/>
      <c r="G650" s="536"/>
      <c r="H650" s="46"/>
      <c r="I650" s="20"/>
    </row>
    <row r="651" spans="1:9" ht="14.25" customHeight="1">
      <c r="A651" s="441"/>
      <c r="B651" s="441"/>
      <c r="C651" s="514" t="s">
        <v>583</v>
      </c>
      <c r="D651" s="464" t="s">
        <v>260</v>
      </c>
      <c r="E651" s="530">
        <v>1</v>
      </c>
      <c r="F651" s="997">
        <v>0</v>
      </c>
      <c r="G651" s="677">
        <f>F651*E651</f>
        <v>0</v>
      </c>
      <c r="H651" s="46"/>
      <c r="I651" s="20"/>
    </row>
    <row r="652" spans="1:9" ht="14.25" customHeight="1">
      <c r="A652" s="441"/>
      <c r="B652" s="441"/>
      <c r="C652" s="514"/>
      <c r="D652" s="464"/>
      <c r="E652" s="530"/>
      <c r="F652" s="677"/>
      <c r="G652" s="677"/>
      <c r="H652" s="46"/>
      <c r="I652" s="20"/>
    </row>
    <row r="653" spans="1:9" ht="40.5" customHeight="1">
      <c r="A653" s="441"/>
      <c r="B653" s="441"/>
      <c r="C653" s="485" t="s">
        <v>1342</v>
      </c>
      <c r="D653" s="497"/>
      <c r="E653" s="498"/>
      <c r="F653" s="362"/>
      <c r="G653" s="802">
        <f>SUM(G602:G651)</f>
        <v>0</v>
      </c>
      <c r="H653" s="46"/>
      <c r="I653" s="20"/>
    </row>
    <row r="654" spans="1:9" ht="15" customHeight="1">
      <c r="A654" s="448"/>
      <c r="B654" s="448"/>
      <c r="C654" s="447"/>
      <c r="D654" s="448"/>
      <c r="E654" s="425"/>
      <c r="F654" s="503"/>
      <c r="G654" s="503"/>
      <c r="H654" s="46"/>
      <c r="I654" s="20"/>
    </row>
    <row r="655" spans="1:9" ht="12.75" customHeight="1">
      <c r="A655" s="466" t="s">
        <v>811</v>
      </c>
      <c r="B655" s="466"/>
      <c r="C655" s="467" t="s">
        <v>1343</v>
      </c>
      <c r="D655" s="541"/>
      <c r="E655" s="542"/>
      <c r="F655" s="542"/>
      <c r="G655" s="542"/>
      <c r="I655" s="33"/>
    </row>
    <row r="656" spans="1:9" s="40" customFormat="1" ht="12" customHeight="1">
      <c r="A656" s="873"/>
      <c r="B656" s="873"/>
      <c r="C656" s="874"/>
      <c r="D656" s="504"/>
      <c r="E656" s="875"/>
      <c r="F656" s="875"/>
      <c r="G656" s="875"/>
      <c r="I656" s="207"/>
    </row>
    <row r="657" spans="1:10" ht="12.75" customHeight="1">
      <c r="A657" s="452" t="s">
        <v>1344</v>
      </c>
      <c r="B657" s="452"/>
      <c r="C657" s="453" t="s">
        <v>1345</v>
      </c>
      <c r="D657" s="504"/>
      <c r="E657" s="543"/>
      <c r="F657" s="506"/>
      <c r="G657" s="506"/>
      <c r="I657" s="33"/>
    </row>
    <row r="658" spans="1:10" ht="27.75" customHeight="1">
      <c r="A658" s="452"/>
      <c r="B658" s="452"/>
      <c r="C658" s="454" t="s">
        <v>1346</v>
      </c>
      <c r="D658" s="504"/>
      <c r="E658" s="543"/>
      <c r="F658" s="506"/>
      <c r="G658" s="506"/>
      <c r="I658" s="33"/>
    </row>
    <row r="659" spans="1:10" ht="16.5" customHeight="1">
      <c r="A659" s="425"/>
      <c r="B659" s="425" t="s">
        <v>251</v>
      </c>
      <c r="C659" s="468" t="s">
        <v>1347</v>
      </c>
      <c r="D659" s="544" t="s">
        <v>260</v>
      </c>
      <c r="E659" s="544">
        <v>1</v>
      </c>
      <c r="F659" s="513"/>
      <c r="G659" s="513"/>
    </row>
    <row r="660" spans="1:10" ht="14.25" customHeight="1">
      <c r="A660" s="425"/>
      <c r="B660" s="425" t="s">
        <v>251</v>
      </c>
      <c r="C660" s="468" t="s">
        <v>1348</v>
      </c>
      <c r="D660" s="544" t="s">
        <v>260</v>
      </c>
      <c r="E660" s="544">
        <v>1</v>
      </c>
      <c r="F660" s="513"/>
      <c r="G660" s="513"/>
    </row>
    <row r="661" spans="1:10" ht="16.5" customHeight="1">
      <c r="A661" s="425"/>
      <c r="B661" s="425" t="s">
        <v>251</v>
      </c>
      <c r="C661" s="468" t="s">
        <v>1349</v>
      </c>
      <c r="D661" s="544" t="s">
        <v>260</v>
      </c>
      <c r="E661" s="544">
        <v>2</v>
      </c>
      <c r="F661" s="513"/>
      <c r="G661" s="513"/>
      <c r="J661" s="30"/>
    </row>
    <row r="662" spans="1:10">
      <c r="A662" s="425"/>
      <c r="B662" s="425" t="s">
        <v>251</v>
      </c>
      <c r="C662" s="468" t="s">
        <v>1350</v>
      </c>
      <c r="D662" s="544" t="s">
        <v>260</v>
      </c>
      <c r="E662" s="544">
        <v>1</v>
      </c>
      <c r="F662" s="513"/>
      <c r="G662" s="513"/>
      <c r="J662" s="30"/>
    </row>
    <row r="663" spans="1:10" ht="13.5" customHeight="1">
      <c r="A663" s="425"/>
      <c r="B663" s="425" t="s">
        <v>251</v>
      </c>
      <c r="C663" s="468" t="s">
        <v>1351</v>
      </c>
      <c r="D663" s="544" t="s">
        <v>260</v>
      </c>
      <c r="E663" s="544">
        <v>2</v>
      </c>
      <c r="F663" s="513"/>
      <c r="G663" s="513"/>
      <c r="J663" s="30"/>
    </row>
    <row r="664" spans="1:10" ht="14.25" customHeight="1">
      <c r="A664" s="425"/>
      <c r="B664" s="425" t="s">
        <v>251</v>
      </c>
      <c r="C664" s="468" t="s">
        <v>1352</v>
      </c>
      <c r="D664" s="544" t="s">
        <v>260</v>
      </c>
      <c r="E664" s="544">
        <v>1</v>
      </c>
      <c r="F664" s="513"/>
      <c r="G664" s="513"/>
      <c r="J664" s="30"/>
    </row>
    <row r="665" spans="1:10" ht="12.75" customHeight="1">
      <c r="A665" s="425"/>
      <c r="B665" s="425" t="s">
        <v>251</v>
      </c>
      <c r="C665" s="468" t="s">
        <v>1353</v>
      </c>
      <c r="D665" s="544" t="s">
        <v>260</v>
      </c>
      <c r="E665" s="544">
        <v>1</v>
      </c>
      <c r="F665" s="513"/>
      <c r="G665" s="513"/>
      <c r="I665" s="20"/>
    </row>
    <row r="666" spans="1:10" ht="13.5" customHeight="1">
      <c r="A666" s="425"/>
      <c r="B666" s="425" t="s">
        <v>251</v>
      </c>
      <c r="C666" s="468" t="s">
        <v>1354</v>
      </c>
      <c r="D666" s="544" t="s">
        <v>260</v>
      </c>
      <c r="E666" s="544">
        <v>1</v>
      </c>
      <c r="F666" s="513"/>
      <c r="G666" s="513"/>
      <c r="I666" s="20"/>
    </row>
    <row r="667" spans="1:10" ht="13.5" customHeight="1">
      <c r="A667" s="425"/>
      <c r="B667" s="425" t="s">
        <v>251</v>
      </c>
      <c r="C667" s="468" t="s">
        <v>1355</v>
      </c>
      <c r="D667" s="544" t="s">
        <v>260</v>
      </c>
      <c r="E667" s="544">
        <v>1</v>
      </c>
      <c r="F667" s="513"/>
      <c r="G667" s="513"/>
      <c r="I667" s="20"/>
    </row>
    <row r="668" spans="1:10" ht="12.75" customHeight="1">
      <c r="A668" s="425"/>
      <c r="B668" s="425" t="s">
        <v>251</v>
      </c>
      <c r="C668" s="468" t="s">
        <v>1356</v>
      </c>
      <c r="D668" s="544" t="s">
        <v>260</v>
      </c>
      <c r="E668" s="544">
        <v>1</v>
      </c>
      <c r="F668" s="513"/>
      <c r="G668" s="513"/>
      <c r="I668" s="20"/>
    </row>
    <row r="669" spans="1:10" ht="12.75" customHeight="1">
      <c r="A669" s="425"/>
      <c r="B669" s="425" t="s">
        <v>251</v>
      </c>
      <c r="C669" s="468" t="s">
        <v>1357</v>
      </c>
      <c r="D669" s="544" t="s">
        <v>260</v>
      </c>
      <c r="E669" s="544">
        <v>2</v>
      </c>
      <c r="F669" s="513"/>
      <c r="G669" s="513"/>
      <c r="I669" s="20"/>
    </row>
    <row r="670" spans="1:10" ht="12.75" customHeight="1">
      <c r="A670" s="425"/>
      <c r="B670" s="425" t="s">
        <v>251</v>
      </c>
      <c r="C670" s="468" t="s">
        <v>1358</v>
      </c>
      <c r="D670" s="544" t="s">
        <v>260</v>
      </c>
      <c r="E670" s="544">
        <v>1</v>
      </c>
      <c r="F670" s="513"/>
      <c r="G670" s="513"/>
      <c r="I670" s="20"/>
    </row>
    <row r="671" spans="1:10" ht="13.5" customHeight="1">
      <c r="A671" s="425"/>
      <c r="B671" s="425" t="s">
        <v>251</v>
      </c>
      <c r="C671" s="468" t="s">
        <v>1359</v>
      </c>
      <c r="D671" s="544" t="s">
        <v>563</v>
      </c>
      <c r="E671" s="544">
        <v>50</v>
      </c>
      <c r="F671" s="513"/>
      <c r="G671" s="513"/>
      <c r="I671" s="20"/>
    </row>
    <row r="672" spans="1:10" ht="13.5" customHeight="1">
      <c r="A672" s="463"/>
      <c r="B672" s="463"/>
      <c r="C672" s="682" t="s">
        <v>574</v>
      </c>
      <c r="D672" s="684" t="s">
        <v>575</v>
      </c>
      <c r="E672" s="683">
        <v>1</v>
      </c>
      <c r="F672" s="994">
        <v>0</v>
      </c>
      <c r="G672" s="677">
        <f>F672*E672</f>
        <v>0</v>
      </c>
      <c r="I672" s="20"/>
    </row>
    <row r="673" spans="1:9" ht="13.5" customHeight="1">
      <c r="A673" s="463"/>
      <c r="B673" s="463"/>
      <c r="C673" s="514"/>
      <c r="D673" s="464"/>
      <c r="E673" s="530"/>
      <c r="F673" s="464"/>
      <c r="G673" s="464"/>
      <c r="I673" s="20"/>
    </row>
    <row r="674" spans="1:9" ht="15.75" customHeight="1">
      <c r="A674" s="452" t="s">
        <v>1360</v>
      </c>
      <c r="B674" s="452"/>
      <c r="C674" s="453" t="s">
        <v>1361</v>
      </c>
      <c r="D674" s="512"/>
      <c r="E674" s="545"/>
      <c r="F674" s="513"/>
      <c r="G674" s="513"/>
      <c r="I674" s="20"/>
    </row>
    <row r="675" spans="1:9" ht="52.5" customHeight="1">
      <c r="A675" s="452"/>
      <c r="B675" s="452"/>
      <c r="C675" s="454" t="s">
        <v>1362</v>
      </c>
      <c r="D675" s="504"/>
      <c r="E675" s="543"/>
      <c r="F675" s="506"/>
      <c r="G675" s="506"/>
      <c r="I675" s="20"/>
    </row>
    <row r="676" spans="1:9" ht="27" customHeight="1">
      <c r="A676" s="425"/>
      <c r="B676" s="425" t="s">
        <v>251</v>
      </c>
      <c r="C676" s="546" t="s">
        <v>1363</v>
      </c>
      <c r="D676" s="425" t="s">
        <v>260</v>
      </c>
      <c r="E676" s="543">
        <v>1</v>
      </c>
      <c r="F676" s="506"/>
      <c r="G676" s="506"/>
      <c r="I676" s="20"/>
    </row>
    <row r="677" spans="1:9" ht="14.25" customHeight="1">
      <c r="A677" s="425"/>
      <c r="B677" s="425" t="s">
        <v>251</v>
      </c>
      <c r="C677" s="546" t="s">
        <v>1364</v>
      </c>
      <c r="D677" s="425" t="s">
        <v>260</v>
      </c>
      <c r="E677" s="543">
        <v>1</v>
      </c>
      <c r="F677" s="506"/>
      <c r="G677" s="506"/>
      <c r="I677" s="20"/>
    </row>
    <row r="678" spans="1:9" ht="13.5" customHeight="1">
      <c r="A678" s="425"/>
      <c r="B678" s="425" t="s">
        <v>251</v>
      </c>
      <c r="C678" s="546" t="s">
        <v>1365</v>
      </c>
      <c r="D678" s="425" t="s">
        <v>260</v>
      </c>
      <c r="E678" s="543">
        <v>1</v>
      </c>
      <c r="F678" s="506"/>
      <c r="G678" s="506"/>
      <c r="I678" s="20"/>
    </row>
    <row r="679" spans="1:9" ht="14.25" customHeight="1">
      <c r="A679" s="425"/>
      <c r="B679" s="425" t="s">
        <v>251</v>
      </c>
      <c r="C679" s="546" t="s">
        <v>1366</v>
      </c>
      <c r="D679" s="425" t="s">
        <v>260</v>
      </c>
      <c r="E679" s="543">
        <v>1</v>
      </c>
      <c r="F679" s="506"/>
      <c r="G679" s="506"/>
      <c r="I679" s="20"/>
    </row>
    <row r="680" spans="1:9" ht="13.5" customHeight="1">
      <c r="A680" s="425"/>
      <c r="B680" s="425" t="s">
        <v>251</v>
      </c>
      <c r="C680" s="546" t="s">
        <v>1367</v>
      </c>
      <c r="D680" s="425" t="s">
        <v>260</v>
      </c>
      <c r="E680" s="543">
        <v>1</v>
      </c>
      <c r="F680" s="506"/>
      <c r="G680" s="506"/>
      <c r="I680" s="20"/>
    </row>
    <row r="681" spans="1:9" ht="14.25" customHeight="1">
      <c r="A681" s="425"/>
      <c r="B681" s="425" t="s">
        <v>251</v>
      </c>
      <c r="C681" s="546" t="s">
        <v>1368</v>
      </c>
      <c r="D681" s="425" t="s">
        <v>260</v>
      </c>
      <c r="E681" s="543">
        <v>6</v>
      </c>
      <c r="F681" s="506"/>
      <c r="G681" s="506"/>
      <c r="I681" s="20"/>
    </row>
    <row r="682" spans="1:9" ht="14.25" customHeight="1">
      <c r="A682" s="425"/>
      <c r="B682" s="425" t="s">
        <v>251</v>
      </c>
      <c r="C682" s="546" t="s">
        <v>1369</v>
      </c>
      <c r="D682" s="425" t="s">
        <v>260</v>
      </c>
      <c r="E682" s="543">
        <v>100</v>
      </c>
      <c r="F682" s="506"/>
      <c r="G682" s="506"/>
      <c r="I682" s="20"/>
    </row>
    <row r="683" spans="1:9" ht="14.25" customHeight="1">
      <c r="A683" s="463"/>
      <c r="B683" s="463"/>
      <c r="C683" s="682" t="s">
        <v>574</v>
      </c>
      <c r="D683" s="680" t="s">
        <v>575</v>
      </c>
      <c r="E683" s="683">
        <v>1</v>
      </c>
      <c r="F683" s="994">
        <v>0</v>
      </c>
      <c r="G683" s="677">
        <f>F683*E683</f>
        <v>0</v>
      </c>
      <c r="I683" s="20"/>
    </row>
    <row r="684" spans="1:9" ht="12.75" customHeight="1">
      <c r="A684" s="452"/>
      <c r="B684" s="452"/>
      <c r="C684" s="454"/>
      <c r="D684" s="547"/>
      <c r="E684" s="543"/>
      <c r="F684" s="506"/>
      <c r="G684" s="464"/>
      <c r="I684" s="20"/>
    </row>
    <row r="685" spans="1:9" ht="12.75" customHeight="1">
      <c r="A685" s="469" t="s">
        <v>1370</v>
      </c>
      <c r="B685" s="469"/>
      <c r="C685" s="470" t="s">
        <v>1371</v>
      </c>
      <c r="D685" s="541"/>
      <c r="E685" s="548"/>
      <c r="F685" s="549"/>
      <c r="G685" s="464"/>
      <c r="I685" s="20"/>
    </row>
    <row r="686" spans="1:9" ht="40.5" customHeight="1">
      <c r="A686" s="469"/>
      <c r="B686" s="469"/>
      <c r="C686" s="471" t="s">
        <v>1372</v>
      </c>
      <c r="D686" s="541"/>
      <c r="E686" s="548"/>
      <c r="F686" s="549"/>
      <c r="G686" s="464"/>
      <c r="I686" s="20"/>
    </row>
    <row r="687" spans="1:9" ht="15" customHeight="1">
      <c r="A687" s="469"/>
      <c r="B687" s="469"/>
      <c r="C687" s="472" t="s">
        <v>1373</v>
      </c>
      <c r="D687" s="550" t="s">
        <v>563</v>
      </c>
      <c r="E687" s="551">
        <v>290</v>
      </c>
      <c r="F687" s="998">
        <v>0</v>
      </c>
      <c r="G687" s="677">
        <f>F687*E687</f>
        <v>0</v>
      </c>
      <c r="I687" s="20"/>
    </row>
    <row r="688" spans="1:9" ht="14.25" customHeight="1">
      <c r="A688" s="469"/>
      <c r="B688" s="469"/>
      <c r="C688" s="471"/>
      <c r="D688" s="552"/>
      <c r="E688" s="548"/>
      <c r="F688" s="549"/>
      <c r="G688" s="464"/>
      <c r="I688" s="20"/>
    </row>
    <row r="689" spans="1:9" ht="12" customHeight="1">
      <c r="A689" s="473" t="s">
        <v>1374</v>
      </c>
      <c r="B689" s="473"/>
      <c r="C689" s="553" t="s">
        <v>1375</v>
      </c>
      <c r="D689" s="554"/>
      <c r="E689" s="554"/>
      <c r="F689" s="555"/>
      <c r="G689" s="464"/>
      <c r="I689" s="20"/>
    </row>
    <row r="690" spans="1:9" ht="27.75" customHeight="1">
      <c r="A690" s="473"/>
      <c r="B690" s="473"/>
      <c r="C690" s="556" t="s">
        <v>1376</v>
      </c>
      <c r="D690" s="547"/>
      <c r="E690" s="543"/>
      <c r="F690" s="543"/>
      <c r="G690" s="464"/>
      <c r="I690" s="20"/>
    </row>
    <row r="691" spans="1:9" ht="14.25" customHeight="1">
      <c r="A691" s="473"/>
      <c r="B691" s="473"/>
      <c r="C691" s="454" t="s">
        <v>1377</v>
      </c>
      <c r="D691" s="554" t="s">
        <v>260</v>
      </c>
      <c r="E691" s="554">
        <v>2</v>
      </c>
      <c r="F691" s="998">
        <v>0</v>
      </c>
      <c r="G691" s="677">
        <f>F691*E691</f>
        <v>0</v>
      </c>
      <c r="I691" s="20"/>
    </row>
    <row r="692" spans="1:9" ht="14.25" customHeight="1">
      <c r="A692" s="473"/>
      <c r="B692" s="473"/>
      <c r="C692" s="454"/>
      <c r="D692" s="547"/>
      <c r="E692" s="543"/>
      <c r="F692" s="543"/>
      <c r="G692" s="464"/>
      <c r="I692" s="20"/>
    </row>
    <row r="693" spans="1:9" ht="14.25" customHeight="1">
      <c r="A693" s="473" t="s">
        <v>1378</v>
      </c>
      <c r="B693" s="473"/>
      <c r="C693" s="553" t="s">
        <v>1379</v>
      </c>
      <c r="D693" s="478"/>
      <c r="E693" s="478"/>
      <c r="F693" s="478"/>
      <c r="G693" s="464"/>
      <c r="I693" s="20"/>
    </row>
    <row r="694" spans="1:9" ht="25.5" customHeight="1">
      <c r="A694" s="473"/>
      <c r="B694" s="473"/>
      <c r="C694" s="556" t="s">
        <v>1380</v>
      </c>
      <c r="D694" s="547"/>
      <c r="E694" s="543"/>
      <c r="F694" s="543"/>
      <c r="G694" s="464"/>
      <c r="I694" s="20"/>
    </row>
    <row r="695" spans="1:9" ht="12.75" customHeight="1">
      <c r="A695" s="473"/>
      <c r="B695" s="473"/>
      <c r="C695" s="454" t="s">
        <v>1381</v>
      </c>
      <c r="D695" s="547"/>
      <c r="E695" s="543"/>
      <c r="F695" s="543"/>
      <c r="G695" s="464"/>
      <c r="I695" s="20"/>
    </row>
    <row r="696" spans="1:9" ht="12.75" customHeight="1">
      <c r="A696" s="474"/>
      <c r="B696" s="474"/>
      <c r="C696" s="557" t="s">
        <v>1382</v>
      </c>
      <c r="D696" s="558" t="s">
        <v>260</v>
      </c>
      <c r="E696" s="559">
        <v>15</v>
      </c>
      <c r="F696" s="999">
        <v>0</v>
      </c>
      <c r="G696" s="677">
        <f>F696*E696</f>
        <v>0</v>
      </c>
      <c r="I696" s="20"/>
    </row>
    <row r="697" spans="1:9" ht="14.25" customHeight="1">
      <c r="A697" s="474"/>
      <c r="B697" s="474"/>
      <c r="C697" s="557" t="s">
        <v>1383</v>
      </c>
      <c r="D697" s="558" t="s">
        <v>260</v>
      </c>
      <c r="E697" s="559">
        <v>20</v>
      </c>
      <c r="F697" s="999">
        <v>0</v>
      </c>
      <c r="G697" s="677">
        <f>F697*E697</f>
        <v>0</v>
      </c>
      <c r="I697" s="20"/>
    </row>
    <row r="698" spans="1:9" ht="14.25" customHeight="1">
      <c r="A698" s="473"/>
      <c r="B698" s="473"/>
      <c r="C698" s="454"/>
      <c r="D698" s="547"/>
      <c r="E698" s="543"/>
      <c r="F698" s="543"/>
      <c r="G698" s="464"/>
      <c r="I698" s="20"/>
    </row>
    <row r="699" spans="1:9" ht="13.5" customHeight="1">
      <c r="A699" s="473" t="s">
        <v>1384</v>
      </c>
      <c r="B699" s="473"/>
      <c r="C699" s="475" t="s">
        <v>1385</v>
      </c>
      <c r="D699" s="512"/>
      <c r="E699" s="545"/>
      <c r="F699" s="545"/>
      <c r="G699" s="464"/>
      <c r="I699" s="20"/>
    </row>
    <row r="700" spans="1:9" ht="78.75" customHeight="1">
      <c r="A700" s="473"/>
      <c r="B700" s="473"/>
      <c r="C700" s="476" t="s">
        <v>1386</v>
      </c>
      <c r="D700" s="547"/>
      <c r="E700" s="543"/>
      <c r="F700" s="543"/>
      <c r="G700" s="464"/>
      <c r="I700" s="20"/>
    </row>
    <row r="701" spans="1:9" ht="13.5" customHeight="1">
      <c r="A701" s="473"/>
      <c r="B701" s="473"/>
      <c r="C701" s="679" t="s">
        <v>1387</v>
      </c>
      <c r="D701" s="680" t="s">
        <v>575</v>
      </c>
      <c r="E701" s="681">
        <v>1</v>
      </c>
      <c r="F701" s="999">
        <v>0</v>
      </c>
      <c r="G701" s="677">
        <f>F701*E701</f>
        <v>0</v>
      </c>
      <c r="I701" s="20"/>
    </row>
    <row r="702" spans="1:9" ht="16.5" customHeight="1">
      <c r="A702" s="473"/>
      <c r="B702" s="473"/>
      <c r="C702" s="454"/>
      <c r="D702" s="547"/>
      <c r="E702" s="543"/>
      <c r="F702" s="543"/>
      <c r="G702" s="543"/>
      <c r="I702" s="20"/>
    </row>
    <row r="703" spans="1:9" ht="15" customHeight="1">
      <c r="A703" s="477"/>
      <c r="B703" s="477"/>
      <c r="C703" s="467" t="s">
        <v>1388</v>
      </c>
      <c r="D703" s="541"/>
      <c r="E703" s="541"/>
      <c r="F703" s="541"/>
      <c r="G703" s="800">
        <f>SUM(G672:G702)</f>
        <v>0</v>
      </c>
      <c r="I703" s="20"/>
    </row>
    <row r="704" spans="1:9" ht="14.25" customHeight="1">
      <c r="A704" s="441"/>
      <c r="B704" s="441"/>
      <c r="C704" s="485"/>
      <c r="D704" s="497"/>
      <c r="E704" s="498"/>
      <c r="F704" s="362"/>
      <c r="G704" s="362"/>
      <c r="I704" s="20"/>
    </row>
    <row r="705" spans="1:10" ht="15" customHeight="1">
      <c r="A705" s="448"/>
      <c r="B705" s="448"/>
      <c r="C705" s="447"/>
      <c r="D705" s="448"/>
      <c r="E705" s="425"/>
      <c r="F705" s="503"/>
      <c r="G705" s="503"/>
      <c r="H705" s="46"/>
      <c r="I705" s="20"/>
    </row>
    <row r="706" spans="1:10" ht="12.75" customHeight="1">
      <c r="A706" s="478" t="s">
        <v>813</v>
      </c>
      <c r="B706" s="478"/>
      <c r="C706" s="560" t="s">
        <v>1897</v>
      </c>
      <c r="D706" s="561"/>
      <c r="E706" s="562"/>
      <c r="F706" s="563"/>
      <c r="G706" s="678"/>
      <c r="H706" s="33"/>
      <c r="I706" s="33"/>
    </row>
    <row r="707" spans="1:10" ht="11.25" customHeight="1">
      <c r="A707" s="479"/>
      <c r="B707" s="479"/>
      <c r="C707" s="560"/>
      <c r="D707" s="561"/>
      <c r="E707" s="562"/>
      <c r="F707" s="563"/>
      <c r="G707" s="564"/>
      <c r="H707" s="33"/>
      <c r="I707" s="33"/>
    </row>
    <row r="708" spans="1:10" s="40" customFormat="1" ht="15" customHeight="1">
      <c r="A708" s="876" t="s">
        <v>1390</v>
      </c>
      <c r="B708" s="876"/>
      <c r="C708" s="877" t="s">
        <v>1391</v>
      </c>
      <c r="D708" s="876"/>
      <c r="E708" s="876"/>
      <c r="F708" s="878"/>
      <c r="G708" s="878"/>
      <c r="H708" s="207"/>
      <c r="I708" s="207"/>
    </row>
    <row r="709" spans="1:10" ht="12.75" customHeight="1">
      <c r="A709" s="478"/>
      <c r="B709" s="478"/>
      <c r="C709" s="566" t="s">
        <v>293</v>
      </c>
      <c r="D709" s="478" t="s">
        <v>563</v>
      </c>
      <c r="E709" s="478">
        <v>50</v>
      </c>
      <c r="F709" s="1000">
        <v>0</v>
      </c>
      <c r="G709" s="677">
        <f>F709*E709</f>
        <v>0</v>
      </c>
      <c r="H709" s="33"/>
      <c r="I709" s="33"/>
    </row>
    <row r="710" spans="1:10" ht="15" customHeight="1">
      <c r="A710" s="478"/>
      <c r="B710" s="478"/>
      <c r="C710" s="566"/>
      <c r="D710" s="478"/>
      <c r="E710" s="478"/>
      <c r="F710" s="565"/>
      <c r="G710" s="565"/>
      <c r="H710" s="33"/>
      <c r="I710" s="33"/>
    </row>
    <row r="711" spans="1:10" ht="16.5" customHeight="1">
      <c r="A711" s="478" t="s">
        <v>1392</v>
      </c>
      <c r="B711" s="478"/>
      <c r="C711" s="567" t="s">
        <v>1393</v>
      </c>
      <c r="D711" s="568"/>
      <c r="E711" s="569"/>
      <c r="F711" s="564"/>
      <c r="G711" s="565"/>
    </row>
    <row r="712" spans="1:10" ht="41.25" customHeight="1">
      <c r="A712" s="479"/>
      <c r="B712" s="479"/>
      <c r="C712" s="480" t="s">
        <v>1394</v>
      </c>
      <c r="D712" s="570"/>
      <c r="E712" s="570"/>
      <c r="F712" s="571"/>
      <c r="G712" s="565"/>
    </row>
    <row r="713" spans="1:10" ht="16.5" customHeight="1">
      <c r="A713" s="478"/>
      <c r="B713" s="478"/>
      <c r="C713" s="566" t="s">
        <v>1395</v>
      </c>
      <c r="D713" s="478" t="s">
        <v>26</v>
      </c>
      <c r="E713" s="478">
        <v>21</v>
      </c>
      <c r="F713" s="1000">
        <v>0</v>
      </c>
      <c r="G713" s="677">
        <f>F713*E713</f>
        <v>0</v>
      </c>
      <c r="H713" s="256"/>
      <c r="J713" s="30"/>
    </row>
    <row r="714" spans="1:10">
      <c r="A714" s="478"/>
      <c r="B714" s="478"/>
      <c r="C714" s="560"/>
      <c r="D714" s="478"/>
      <c r="E714" s="478"/>
      <c r="F714" s="565"/>
      <c r="G714" s="565"/>
      <c r="H714" s="254"/>
      <c r="J714" s="30"/>
    </row>
    <row r="715" spans="1:10" ht="18" customHeight="1">
      <c r="A715" s="478" t="s">
        <v>1396</v>
      </c>
      <c r="B715" s="478"/>
      <c r="C715" s="481" t="s">
        <v>1397</v>
      </c>
      <c r="D715" s="478"/>
      <c r="E715" s="478"/>
      <c r="F715" s="565"/>
      <c r="G715" s="565"/>
      <c r="H715" s="254"/>
      <c r="J715" s="30"/>
    </row>
    <row r="716" spans="1:10" ht="17.25" customHeight="1">
      <c r="A716" s="478"/>
      <c r="B716" s="478"/>
      <c r="C716" s="566" t="s">
        <v>1398</v>
      </c>
      <c r="D716" s="478" t="s">
        <v>355</v>
      </c>
      <c r="E716" s="478">
        <v>20</v>
      </c>
      <c r="F716" s="1000">
        <v>0</v>
      </c>
      <c r="G716" s="677">
        <f>F716*E716</f>
        <v>0</v>
      </c>
      <c r="J716" s="30"/>
    </row>
    <row r="717" spans="1:10" ht="12.75" customHeight="1">
      <c r="A717" s="478"/>
      <c r="B717" s="478"/>
      <c r="C717" s="482"/>
      <c r="D717" s="478"/>
      <c r="E717" s="478"/>
      <c r="F717" s="565"/>
      <c r="G717" s="677"/>
      <c r="H717" s="46"/>
      <c r="I717" s="20"/>
    </row>
    <row r="718" spans="1:10" ht="13.5" customHeight="1">
      <c r="A718" s="478" t="s">
        <v>1399</v>
      </c>
      <c r="B718" s="478"/>
      <c r="C718" s="481" t="s">
        <v>1400</v>
      </c>
      <c r="D718" s="478"/>
      <c r="E718" s="478"/>
      <c r="F718" s="565"/>
      <c r="G718" s="565"/>
      <c r="H718" s="46"/>
      <c r="I718" s="20"/>
    </row>
    <row r="719" spans="1:10" ht="84.75" customHeight="1">
      <c r="A719" s="478"/>
      <c r="B719" s="478"/>
      <c r="C719" s="572" t="s">
        <v>1401</v>
      </c>
      <c r="D719" s="478"/>
      <c r="E719" s="478"/>
      <c r="F719" s="565"/>
      <c r="G719" s="565"/>
      <c r="H719" s="46"/>
      <c r="I719" s="20"/>
    </row>
    <row r="720" spans="1:10" ht="12.75" customHeight="1">
      <c r="A720" s="478"/>
      <c r="B720" s="478"/>
      <c r="C720" s="566" t="s">
        <v>583</v>
      </c>
      <c r="D720" s="478" t="s">
        <v>260</v>
      </c>
      <c r="E720" s="478">
        <v>2</v>
      </c>
      <c r="F720" s="1000">
        <v>0</v>
      </c>
      <c r="G720" s="565">
        <f>E720*F720</f>
        <v>0</v>
      </c>
      <c r="H720" s="46"/>
      <c r="I720" s="20"/>
    </row>
    <row r="721" spans="1:9" ht="12.75" customHeight="1">
      <c r="A721" s="478"/>
      <c r="B721" s="478"/>
      <c r="C721" s="566"/>
      <c r="D721" s="478"/>
      <c r="E721" s="478"/>
      <c r="F721" s="565"/>
      <c r="G721" s="565"/>
      <c r="H721" s="46"/>
      <c r="I721" s="20"/>
    </row>
    <row r="722" spans="1:9" ht="12.75" customHeight="1">
      <c r="A722" s="478" t="s">
        <v>1402</v>
      </c>
      <c r="B722" s="478"/>
      <c r="C722" s="481" t="s">
        <v>1403</v>
      </c>
      <c r="D722" s="478"/>
      <c r="E722" s="478"/>
      <c r="F722" s="565"/>
      <c r="G722" s="565"/>
      <c r="H722" s="46"/>
      <c r="I722" s="20"/>
    </row>
    <row r="723" spans="1:9" ht="73.5" customHeight="1">
      <c r="A723" s="478"/>
      <c r="B723" s="478"/>
      <c r="C723" s="572" t="s">
        <v>1404</v>
      </c>
      <c r="D723" s="478"/>
      <c r="E723" s="478"/>
      <c r="F723" s="565"/>
      <c r="G723" s="565"/>
      <c r="H723" s="46"/>
      <c r="I723" s="20"/>
    </row>
    <row r="724" spans="1:9" ht="13.5" customHeight="1">
      <c r="A724" s="478"/>
      <c r="B724" s="478"/>
      <c r="C724" s="566" t="s">
        <v>1395</v>
      </c>
      <c r="D724" s="478" t="s">
        <v>26</v>
      </c>
      <c r="E724" s="478">
        <v>4</v>
      </c>
      <c r="F724" s="1000">
        <v>0</v>
      </c>
      <c r="G724" s="565">
        <f>E724*F724</f>
        <v>0</v>
      </c>
      <c r="H724" s="46"/>
      <c r="I724" s="20"/>
    </row>
    <row r="725" spans="1:9" ht="13.5" customHeight="1">
      <c r="A725" s="478"/>
      <c r="B725" s="478"/>
      <c r="C725" s="566"/>
      <c r="D725" s="478"/>
      <c r="E725" s="478"/>
      <c r="F725" s="565"/>
      <c r="G725" s="565"/>
      <c r="H725" s="46"/>
      <c r="I725" s="20"/>
    </row>
    <row r="726" spans="1:9" ht="15.75" customHeight="1">
      <c r="A726" s="478" t="s">
        <v>1405</v>
      </c>
      <c r="B726" s="478"/>
      <c r="C726" s="481" t="s">
        <v>1406</v>
      </c>
      <c r="D726" s="478"/>
      <c r="E726" s="478"/>
      <c r="F726" s="565"/>
      <c r="G726" s="565"/>
      <c r="H726" s="46"/>
      <c r="I726" s="20"/>
    </row>
    <row r="727" spans="1:9" ht="27.75" customHeight="1">
      <c r="A727" s="478"/>
      <c r="B727" s="478"/>
      <c r="C727" s="572" t="s">
        <v>1407</v>
      </c>
      <c r="D727" s="478"/>
      <c r="E727" s="478"/>
      <c r="F727" s="565"/>
      <c r="G727" s="565"/>
      <c r="H727" s="46"/>
      <c r="I727" s="20"/>
    </row>
    <row r="728" spans="1:9" ht="17.25" customHeight="1">
      <c r="A728" s="478"/>
      <c r="B728" s="478"/>
      <c r="C728" s="566" t="s">
        <v>293</v>
      </c>
      <c r="D728" s="478" t="s">
        <v>563</v>
      </c>
      <c r="E728" s="478">
        <v>100</v>
      </c>
      <c r="F728" s="1000">
        <v>0</v>
      </c>
      <c r="G728" s="685">
        <f>E728*F728</f>
        <v>0</v>
      </c>
      <c r="H728" s="46"/>
      <c r="I728" s="20"/>
    </row>
    <row r="729" spans="1:9" ht="14.25" customHeight="1">
      <c r="A729" s="478"/>
      <c r="B729" s="478"/>
      <c r="C729" s="566"/>
      <c r="D729" s="478"/>
      <c r="E729" s="478"/>
      <c r="F729" s="565"/>
      <c r="G729" s="565"/>
      <c r="H729" s="46"/>
      <c r="I729" s="20"/>
    </row>
    <row r="730" spans="1:9" ht="16.5" customHeight="1">
      <c r="A730" s="478" t="s">
        <v>1408</v>
      </c>
      <c r="B730" s="478"/>
      <c r="C730" s="567" t="s">
        <v>1409</v>
      </c>
      <c r="D730" s="478"/>
      <c r="E730" s="478"/>
      <c r="F730" s="565"/>
      <c r="G730" s="565"/>
      <c r="H730" s="46"/>
      <c r="I730" s="20"/>
    </row>
    <row r="731" spans="1:9" ht="30" customHeight="1">
      <c r="A731" s="478"/>
      <c r="B731" s="478"/>
      <c r="C731" s="572" t="s">
        <v>1410</v>
      </c>
      <c r="D731" s="478"/>
      <c r="E731" s="478"/>
      <c r="F731" s="565"/>
      <c r="G731" s="565"/>
      <c r="H731" s="46"/>
      <c r="I731" s="20"/>
    </row>
    <row r="732" spans="1:9" ht="13.5" customHeight="1">
      <c r="A732" s="478"/>
      <c r="B732" s="478"/>
      <c r="C732" s="566" t="s">
        <v>293</v>
      </c>
      <c r="D732" s="478" t="s">
        <v>563</v>
      </c>
      <c r="E732" s="478">
        <v>100</v>
      </c>
      <c r="F732" s="1000">
        <v>0</v>
      </c>
      <c r="G732" s="685">
        <f>E732*F732</f>
        <v>0</v>
      </c>
      <c r="H732" s="46"/>
      <c r="I732" s="20"/>
    </row>
    <row r="733" spans="1:9" ht="14.25" customHeight="1">
      <c r="A733" s="478"/>
      <c r="B733" s="478"/>
      <c r="C733" s="566"/>
      <c r="D733" s="478"/>
      <c r="E733" s="478"/>
      <c r="F733" s="565"/>
      <c r="G733" s="565"/>
      <c r="H733" s="46"/>
      <c r="I733" s="20"/>
    </row>
    <row r="734" spans="1:9" ht="14.25" customHeight="1">
      <c r="A734" s="478" t="s">
        <v>1411</v>
      </c>
      <c r="B734" s="478"/>
      <c r="C734" s="481" t="s">
        <v>1412</v>
      </c>
      <c r="D734" s="478"/>
      <c r="E734" s="478"/>
      <c r="F734" s="565"/>
      <c r="G734" s="565"/>
      <c r="H734" s="46"/>
      <c r="I734" s="20"/>
    </row>
    <row r="735" spans="1:9" ht="40.5" customHeight="1">
      <c r="A735" s="478"/>
      <c r="B735" s="478"/>
      <c r="C735" s="572" t="s">
        <v>1413</v>
      </c>
      <c r="D735" s="478"/>
      <c r="E735" s="478"/>
      <c r="F735" s="565"/>
      <c r="G735" s="565"/>
      <c r="H735" s="46"/>
      <c r="I735" s="20"/>
    </row>
    <row r="736" spans="1:9" ht="12.75" customHeight="1">
      <c r="A736" s="478"/>
      <c r="B736" s="478"/>
      <c r="C736" s="566" t="s">
        <v>1395</v>
      </c>
      <c r="D736" s="478" t="s">
        <v>26</v>
      </c>
      <c r="E736" s="478">
        <v>15</v>
      </c>
      <c r="F736" s="1000">
        <v>0</v>
      </c>
      <c r="G736" s="685">
        <f>E736*F736</f>
        <v>0</v>
      </c>
      <c r="H736" s="46"/>
      <c r="I736" s="20"/>
    </row>
    <row r="737" spans="1:9" ht="12.75" customHeight="1">
      <c r="A737" s="478"/>
      <c r="B737" s="478"/>
      <c r="C737" s="566"/>
      <c r="D737" s="478"/>
      <c r="E737" s="478"/>
      <c r="F737" s="565"/>
      <c r="G737" s="565"/>
      <c r="H737" s="46"/>
      <c r="I737" s="20"/>
    </row>
    <row r="738" spans="1:9" ht="32.25" customHeight="1">
      <c r="A738" s="483" t="s">
        <v>1414</v>
      </c>
      <c r="B738" s="483"/>
      <c r="C738" s="481" t="s">
        <v>1415</v>
      </c>
      <c r="D738" s="478"/>
      <c r="E738" s="478"/>
      <c r="F738" s="565"/>
      <c r="G738" s="565"/>
      <c r="H738" s="46"/>
      <c r="I738" s="20"/>
    </row>
    <row r="739" spans="1:9" ht="12.75" customHeight="1">
      <c r="A739" s="478"/>
      <c r="B739" s="478"/>
      <c r="C739" s="566" t="s">
        <v>293</v>
      </c>
      <c r="D739" s="478" t="s">
        <v>563</v>
      </c>
      <c r="E739" s="478">
        <v>100</v>
      </c>
      <c r="F739" s="1000">
        <v>0</v>
      </c>
      <c r="G739" s="685">
        <f>E739*F739</f>
        <v>0</v>
      </c>
      <c r="H739" s="46"/>
      <c r="I739" s="20"/>
    </row>
    <row r="740" spans="1:9" ht="14.25" customHeight="1">
      <c r="A740" s="478"/>
      <c r="B740" s="478"/>
      <c r="C740" s="566"/>
      <c r="D740" s="478"/>
      <c r="E740" s="478"/>
      <c r="F740" s="565"/>
      <c r="G740" s="565"/>
      <c r="H740" s="46"/>
      <c r="I740" s="20"/>
    </row>
    <row r="741" spans="1:9" ht="32.25" customHeight="1">
      <c r="A741" s="478" t="s">
        <v>1416</v>
      </c>
      <c r="B741" s="478"/>
      <c r="C741" s="481" t="s">
        <v>1417</v>
      </c>
      <c r="D741" s="478"/>
      <c r="E741" s="478"/>
      <c r="F741" s="565"/>
      <c r="G741" s="565"/>
      <c r="H741" s="46"/>
      <c r="I741" s="20"/>
    </row>
    <row r="742" spans="1:9" ht="17.25" customHeight="1">
      <c r="A742" s="478"/>
      <c r="B742" s="478"/>
      <c r="C742" s="566" t="s">
        <v>293</v>
      </c>
      <c r="D742" s="478" t="s">
        <v>563</v>
      </c>
      <c r="E742" s="478">
        <v>100</v>
      </c>
      <c r="F742" s="1000">
        <v>0</v>
      </c>
      <c r="G742" s="685">
        <f>E742*F742</f>
        <v>0</v>
      </c>
      <c r="H742" s="46"/>
      <c r="I742" s="20"/>
    </row>
    <row r="743" spans="1:9" ht="14.25" customHeight="1">
      <c r="A743" s="478"/>
      <c r="B743" s="478"/>
      <c r="C743" s="566"/>
      <c r="D743" s="478"/>
      <c r="E743" s="478"/>
      <c r="F743" s="565"/>
      <c r="G743" s="565"/>
      <c r="H743" s="46"/>
      <c r="I743" s="20"/>
    </row>
    <row r="744" spans="1:9" ht="14.25" customHeight="1">
      <c r="A744" s="483" t="s">
        <v>1418</v>
      </c>
      <c r="B744" s="483"/>
      <c r="C744" s="481" t="s">
        <v>1419</v>
      </c>
      <c r="D744" s="478"/>
      <c r="E744" s="478"/>
      <c r="F744" s="565"/>
      <c r="G744" s="565"/>
      <c r="H744" s="46"/>
      <c r="I744" s="20"/>
    </row>
    <row r="745" spans="1:9" ht="14.25" customHeight="1">
      <c r="A745" s="478"/>
      <c r="B745" s="478"/>
      <c r="C745" s="566" t="s">
        <v>293</v>
      </c>
      <c r="D745" s="478" t="s">
        <v>563</v>
      </c>
      <c r="E745" s="478">
        <v>200</v>
      </c>
      <c r="F745" s="1000">
        <v>0</v>
      </c>
      <c r="G745" s="685">
        <f>E745*F745</f>
        <v>0</v>
      </c>
      <c r="H745" s="46"/>
      <c r="I745" s="20"/>
    </row>
    <row r="746" spans="1:9" ht="13.5" customHeight="1">
      <c r="A746" s="478"/>
      <c r="B746" s="478"/>
      <c r="C746" s="482"/>
      <c r="D746" s="478"/>
      <c r="E746" s="478"/>
      <c r="F746" s="565"/>
      <c r="G746" s="565"/>
      <c r="H746" s="46"/>
      <c r="I746" s="20"/>
    </row>
    <row r="747" spans="1:9" ht="12.75" customHeight="1">
      <c r="A747" s="478" t="s">
        <v>1420</v>
      </c>
      <c r="B747" s="478"/>
      <c r="C747" s="481" t="s">
        <v>1421</v>
      </c>
      <c r="D747" s="478"/>
      <c r="E747" s="478"/>
      <c r="F747" s="565"/>
      <c r="G747" s="565"/>
      <c r="H747" s="46"/>
      <c r="I747" s="20"/>
    </row>
    <row r="748" spans="1:9" ht="12.75" customHeight="1">
      <c r="A748" s="478"/>
      <c r="B748" s="478"/>
      <c r="C748" s="566" t="s">
        <v>293</v>
      </c>
      <c r="D748" s="478" t="s">
        <v>563</v>
      </c>
      <c r="E748" s="478">
        <v>100</v>
      </c>
      <c r="F748" s="1000">
        <v>0</v>
      </c>
      <c r="G748" s="685">
        <f>E748*F748</f>
        <v>0</v>
      </c>
      <c r="H748" s="46"/>
      <c r="I748" s="20"/>
    </row>
    <row r="749" spans="1:9" ht="14.25" customHeight="1">
      <c r="A749" s="478"/>
      <c r="B749" s="478"/>
      <c r="C749" s="566"/>
      <c r="D749" s="478"/>
      <c r="E749" s="478"/>
      <c r="F749" s="565"/>
      <c r="G749" s="565"/>
      <c r="H749" s="46"/>
      <c r="I749" s="20"/>
    </row>
    <row r="750" spans="1:9" ht="14.25" customHeight="1">
      <c r="A750" s="573"/>
      <c r="B750" s="573"/>
      <c r="C750" s="560" t="s">
        <v>1422</v>
      </c>
      <c r="D750" s="574"/>
      <c r="E750" s="574"/>
      <c r="F750" s="575"/>
      <c r="G750" s="803">
        <f>SUM(G709:G749)</f>
        <v>0</v>
      </c>
      <c r="H750" s="46"/>
      <c r="I750" s="20"/>
    </row>
    <row r="751" spans="1:9" ht="13.5" customHeight="1">
      <c r="A751" s="479"/>
      <c r="B751" s="479"/>
      <c r="C751" s="560"/>
      <c r="D751" s="561"/>
      <c r="E751" s="562"/>
      <c r="F751" s="563"/>
      <c r="G751" s="564"/>
      <c r="H751" s="46"/>
      <c r="I751" s="20"/>
    </row>
    <row r="752" spans="1:9" ht="15" customHeight="1">
      <c r="A752" s="448"/>
      <c r="B752" s="448"/>
      <c r="C752" s="447"/>
      <c r="D752" s="448"/>
      <c r="E752" s="425"/>
      <c r="F752" s="503"/>
      <c r="G752" s="503"/>
      <c r="H752" s="46"/>
      <c r="I752" s="20"/>
    </row>
    <row r="753" spans="1:7" ht="26.25" customHeight="1">
      <c r="A753" s="478" t="s">
        <v>822</v>
      </c>
      <c r="B753" s="478"/>
      <c r="C753" s="485" t="s">
        <v>581</v>
      </c>
      <c r="D753" s="463"/>
      <c r="E753" s="498"/>
      <c r="F753" s="463"/>
      <c r="G753" s="497"/>
    </row>
    <row r="754" spans="1:7">
      <c r="A754" s="441"/>
      <c r="B754" s="441"/>
      <c r="C754" s="486"/>
      <c r="D754" s="463"/>
      <c r="E754" s="498"/>
      <c r="F754" s="463"/>
      <c r="G754" s="497"/>
    </row>
    <row r="755" spans="1:7" ht="25.5">
      <c r="A755" s="451"/>
      <c r="B755" s="451"/>
      <c r="C755" s="486" t="s">
        <v>1423</v>
      </c>
      <c r="D755" s="463"/>
      <c r="E755" s="500"/>
      <c r="F755" s="463"/>
      <c r="G755" s="463"/>
    </row>
    <row r="756" spans="1:7">
      <c r="A756" s="451"/>
      <c r="B756" s="451"/>
      <c r="C756" s="486"/>
      <c r="D756" s="463"/>
      <c r="E756" s="500"/>
      <c r="F756" s="463"/>
      <c r="G756" s="463"/>
    </row>
    <row r="757" spans="1:7">
      <c r="A757" s="425" t="s">
        <v>1424</v>
      </c>
      <c r="B757" s="425"/>
      <c r="C757" s="576" t="s">
        <v>1425</v>
      </c>
      <c r="D757" s="577" t="s">
        <v>563</v>
      </c>
      <c r="E757" s="578">
        <v>360</v>
      </c>
      <c r="F757" s="991">
        <v>0</v>
      </c>
      <c r="G757" s="579">
        <f>SUM(E757*F757)</f>
        <v>0</v>
      </c>
    </row>
    <row r="758" spans="1:7">
      <c r="A758" s="425"/>
      <c r="B758" s="425"/>
      <c r="C758" s="576"/>
      <c r="D758" s="577"/>
      <c r="E758" s="578"/>
      <c r="F758" s="422"/>
      <c r="G758" s="579"/>
    </row>
    <row r="759" spans="1:7" ht="25.5">
      <c r="A759" s="500" t="s">
        <v>1426</v>
      </c>
      <c r="B759" s="500"/>
      <c r="C759" s="399" t="s">
        <v>1427</v>
      </c>
      <c r="D759" s="577" t="s">
        <v>260</v>
      </c>
      <c r="E759" s="578">
        <v>30</v>
      </c>
      <c r="F759" s="991">
        <v>0</v>
      </c>
      <c r="G759" s="579">
        <f>SUM(E759*F759)</f>
        <v>0</v>
      </c>
    </row>
    <row r="760" spans="1:7">
      <c r="A760" s="425"/>
      <c r="B760" s="425"/>
      <c r="C760" s="576"/>
      <c r="D760" s="577"/>
      <c r="E760" s="578"/>
      <c r="F760" s="422"/>
      <c r="G760" s="579"/>
    </row>
    <row r="761" spans="1:7" ht="25.5">
      <c r="A761" s="425" t="s">
        <v>1428</v>
      </c>
      <c r="B761" s="425"/>
      <c r="C761" s="399" t="s">
        <v>1429</v>
      </c>
      <c r="D761" s="577" t="s">
        <v>260</v>
      </c>
      <c r="E761" s="578">
        <v>120</v>
      </c>
      <c r="F761" s="991">
        <v>0</v>
      </c>
      <c r="G761" s="579">
        <f>SUM(E761*F761)</f>
        <v>0</v>
      </c>
    </row>
    <row r="762" spans="1:7">
      <c r="A762" s="425"/>
      <c r="B762" s="425"/>
      <c r="C762" s="576"/>
      <c r="D762" s="577"/>
      <c r="E762" s="578"/>
      <c r="F762" s="422"/>
      <c r="G762" s="579"/>
    </row>
    <row r="763" spans="1:7" ht="25.5">
      <c r="A763" s="425" t="s">
        <v>1430</v>
      </c>
      <c r="B763" s="425"/>
      <c r="C763" s="580" t="s">
        <v>1431</v>
      </c>
      <c r="D763" s="577" t="s">
        <v>563</v>
      </c>
      <c r="E763" s="578">
        <v>36</v>
      </c>
      <c r="F763" s="991">
        <v>0</v>
      </c>
      <c r="G763" s="579">
        <f>SUM(E763*F763)</f>
        <v>0</v>
      </c>
    </row>
    <row r="764" spans="1:7">
      <c r="A764" s="425"/>
      <c r="B764" s="425"/>
      <c r="C764" s="581"/>
      <c r="D764" s="577"/>
      <c r="E764" s="578"/>
      <c r="F764" s="422"/>
      <c r="G764" s="579"/>
    </row>
    <row r="765" spans="1:7">
      <c r="A765" s="425" t="s">
        <v>1432</v>
      </c>
      <c r="B765" s="425"/>
      <c r="C765" s="399" t="s">
        <v>1433</v>
      </c>
      <c r="D765" s="577" t="s">
        <v>260</v>
      </c>
      <c r="E765" s="578">
        <v>12</v>
      </c>
      <c r="F765" s="991">
        <v>0</v>
      </c>
      <c r="G765" s="579">
        <f>SUM(E765*F765)</f>
        <v>0</v>
      </c>
    </row>
    <row r="766" spans="1:7">
      <c r="A766" s="425"/>
      <c r="B766" s="425"/>
      <c r="C766" s="576"/>
      <c r="D766" s="577"/>
      <c r="E766" s="578"/>
      <c r="F766" s="422"/>
      <c r="G766" s="579"/>
    </row>
    <row r="767" spans="1:7">
      <c r="A767" s="425" t="s">
        <v>1434</v>
      </c>
      <c r="B767" s="425"/>
      <c r="C767" s="399" t="s">
        <v>1435</v>
      </c>
      <c r="D767" s="577" t="s">
        <v>260</v>
      </c>
      <c r="E767" s="578">
        <v>12</v>
      </c>
      <c r="F767" s="991">
        <v>0</v>
      </c>
      <c r="G767" s="579">
        <f>SUM(F767*E767)</f>
        <v>0</v>
      </c>
    </row>
    <row r="768" spans="1:7">
      <c r="A768" s="425"/>
      <c r="B768" s="425"/>
      <c r="C768" s="582"/>
      <c r="D768" s="577"/>
      <c r="E768" s="578"/>
      <c r="F768" s="422"/>
      <c r="G768" s="579"/>
    </row>
    <row r="769" spans="1:7" ht="25.5">
      <c r="A769" s="425" t="s">
        <v>1436</v>
      </c>
      <c r="B769" s="425"/>
      <c r="C769" s="581" t="s">
        <v>1437</v>
      </c>
      <c r="D769" s="577" t="s">
        <v>563</v>
      </c>
      <c r="E769" s="578">
        <v>90</v>
      </c>
      <c r="F769" s="991">
        <v>0</v>
      </c>
      <c r="G769" s="579">
        <f>SUM(E769*F769)</f>
        <v>0</v>
      </c>
    </row>
    <row r="770" spans="1:7">
      <c r="A770" s="500"/>
      <c r="B770" s="500"/>
      <c r="C770" s="576"/>
      <c r="D770" s="577"/>
      <c r="E770" s="578"/>
      <c r="F770" s="422"/>
      <c r="G770" s="579"/>
    </row>
    <row r="771" spans="1:7" ht="25.5">
      <c r="A771" s="500" t="s">
        <v>1438</v>
      </c>
      <c r="B771" s="500"/>
      <c r="C771" s="583" t="s">
        <v>1439</v>
      </c>
      <c r="D771" s="577" t="s">
        <v>260</v>
      </c>
      <c r="E771" s="578">
        <v>115</v>
      </c>
      <c r="F771" s="991">
        <v>0</v>
      </c>
      <c r="G771" s="579">
        <f>SUM(E771*F771)</f>
        <v>0</v>
      </c>
    </row>
    <row r="772" spans="1:7">
      <c r="A772" s="500"/>
      <c r="B772" s="500"/>
      <c r="C772" s="584"/>
      <c r="D772" s="577"/>
      <c r="E772" s="578"/>
      <c r="F772" s="422"/>
      <c r="G772" s="579"/>
    </row>
    <row r="773" spans="1:7" ht="25.5">
      <c r="A773" s="500" t="s">
        <v>1440</v>
      </c>
      <c r="B773" s="500"/>
      <c r="C773" s="583" t="s">
        <v>1441</v>
      </c>
      <c r="D773" s="577" t="s">
        <v>260</v>
      </c>
      <c r="E773" s="578">
        <v>12</v>
      </c>
      <c r="F773" s="991">
        <v>0</v>
      </c>
      <c r="G773" s="579">
        <f>SUM(E773*F773)</f>
        <v>0</v>
      </c>
    </row>
    <row r="774" spans="1:7">
      <c r="A774" s="500"/>
      <c r="B774" s="500"/>
      <c r="C774" s="576"/>
      <c r="D774" s="577"/>
      <c r="E774" s="578"/>
      <c r="F774" s="422"/>
      <c r="G774" s="579"/>
    </row>
    <row r="775" spans="1:7" ht="25.5">
      <c r="A775" s="500" t="s">
        <v>1442</v>
      </c>
      <c r="B775" s="500"/>
      <c r="C775" s="583" t="s">
        <v>1443</v>
      </c>
      <c r="D775" s="577" t="s">
        <v>260</v>
      </c>
      <c r="E775" s="578">
        <v>240</v>
      </c>
      <c r="F775" s="991">
        <v>0</v>
      </c>
      <c r="G775" s="579">
        <f>SUM(E775*F775)</f>
        <v>0</v>
      </c>
    </row>
    <row r="776" spans="1:7">
      <c r="A776" s="500"/>
      <c r="B776" s="500"/>
      <c r="C776" s="580"/>
      <c r="D776" s="577"/>
      <c r="E776" s="578"/>
      <c r="F776" s="422"/>
      <c r="G776" s="579"/>
    </row>
    <row r="777" spans="1:7">
      <c r="A777" s="500" t="s">
        <v>1444</v>
      </c>
      <c r="B777" s="500"/>
      <c r="C777" s="399" t="s">
        <v>1445</v>
      </c>
      <c r="D777" s="577" t="s">
        <v>260</v>
      </c>
      <c r="E777" s="578">
        <v>12</v>
      </c>
      <c r="F777" s="991">
        <v>0</v>
      </c>
      <c r="G777" s="579">
        <f>SUM(E777*F777)</f>
        <v>0</v>
      </c>
    </row>
    <row r="778" spans="1:7">
      <c r="A778" s="500"/>
      <c r="B778" s="500"/>
      <c r="C778" s="580"/>
      <c r="D778" s="577"/>
      <c r="E778" s="578"/>
      <c r="F778" s="422"/>
      <c r="G778" s="579"/>
    </row>
    <row r="779" spans="1:7">
      <c r="A779" s="500" t="s">
        <v>1446</v>
      </c>
      <c r="B779" s="500"/>
      <c r="C779" s="399" t="s">
        <v>1447</v>
      </c>
      <c r="D779" s="577" t="s">
        <v>563</v>
      </c>
      <c r="E779" s="578">
        <v>360</v>
      </c>
      <c r="F779" s="991">
        <v>0</v>
      </c>
      <c r="G779" s="579">
        <f>SUM(E779*F779)</f>
        <v>0</v>
      </c>
    </row>
    <row r="780" spans="1:7" ht="16.5" customHeight="1">
      <c r="A780" s="500"/>
      <c r="B780" s="500"/>
      <c r="C780" s="580"/>
      <c r="D780" s="577"/>
      <c r="E780" s="578"/>
      <c r="F780" s="422"/>
      <c r="G780" s="579"/>
    </row>
    <row r="781" spans="1:7">
      <c r="A781" s="500" t="s">
        <v>1448</v>
      </c>
      <c r="B781" s="500"/>
      <c r="C781" s="583" t="s">
        <v>1449</v>
      </c>
      <c r="D781" s="577" t="s">
        <v>260</v>
      </c>
      <c r="E781" s="578">
        <v>440</v>
      </c>
      <c r="F781" s="991">
        <v>0</v>
      </c>
      <c r="G781" s="579">
        <f>SUM(E781*F781)</f>
        <v>0</v>
      </c>
    </row>
    <row r="782" spans="1:7">
      <c r="A782" s="500"/>
      <c r="B782" s="500"/>
      <c r="C782" s="580"/>
      <c r="D782" s="577"/>
      <c r="E782" s="578"/>
      <c r="F782" s="422"/>
      <c r="G782" s="579"/>
    </row>
    <row r="783" spans="1:7">
      <c r="A783" s="425" t="s">
        <v>1450</v>
      </c>
      <c r="B783" s="425"/>
      <c r="C783" s="399" t="s">
        <v>1451</v>
      </c>
      <c r="D783" s="577" t="s">
        <v>260</v>
      </c>
      <c r="E783" s="578">
        <v>24</v>
      </c>
      <c r="F783" s="991">
        <v>0</v>
      </c>
      <c r="G783" s="579">
        <f>SUM(E783*F783)</f>
        <v>0</v>
      </c>
    </row>
    <row r="784" spans="1:7">
      <c r="A784" s="451"/>
      <c r="B784" s="451"/>
      <c r="C784" s="486"/>
      <c r="D784" s="463"/>
      <c r="E784" s="500"/>
      <c r="F784" s="463"/>
      <c r="G784" s="463"/>
    </row>
    <row r="785" spans="1:7">
      <c r="A785" s="441"/>
      <c r="B785" s="441"/>
      <c r="C785" s="527" t="s">
        <v>1452</v>
      </c>
      <c r="D785" s="463"/>
      <c r="E785" s="500"/>
      <c r="F785" s="422"/>
      <c r="G785" s="362"/>
    </row>
    <row r="786" spans="1:7">
      <c r="A786" s="441"/>
      <c r="B786" s="441"/>
      <c r="C786" s="527"/>
      <c r="D786" s="463"/>
      <c r="E786" s="500"/>
      <c r="F786" s="422"/>
      <c r="G786" s="362"/>
    </row>
    <row r="787" spans="1:7">
      <c r="A787" s="425" t="s">
        <v>1453</v>
      </c>
      <c r="B787" s="425"/>
      <c r="C787" s="514" t="s">
        <v>1454</v>
      </c>
      <c r="D787" s="463"/>
      <c r="E787" s="500"/>
      <c r="F787" s="422"/>
      <c r="G787" s="362"/>
    </row>
    <row r="788" spans="1:7" ht="68.25">
      <c r="A788" s="462"/>
      <c r="B788" s="462"/>
      <c r="C788" s="585" t="s">
        <v>1455</v>
      </c>
      <c r="D788" s="464" t="s">
        <v>53</v>
      </c>
      <c r="E788" s="530">
        <v>1</v>
      </c>
      <c r="F788" s="997">
        <v>0</v>
      </c>
      <c r="G788" s="677">
        <f>F788*E788</f>
        <v>0</v>
      </c>
    </row>
    <row r="789" spans="1:7">
      <c r="A789" s="462"/>
      <c r="B789" s="462"/>
      <c r="C789" s="585"/>
      <c r="D789" s="464"/>
      <c r="E789" s="530"/>
      <c r="F789" s="536"/>
      <c r="G789" s="536"/>
    </row>
    <row r="790" spans="1:7" ht="52.5">
      <c r="A790" s="425" t="s">
        <v>1456</v>
      </c>
      <c r="B790" s="425"/>
      <c r="C790" s="484" t="s">
        <v>1457</v>
      </c>
      <c r="D790" s="532"/>
      <c r="E790" s="532"/>
      <c r="F790" s="1001"/>
      <c r="G790" s="540"/>
    </row>
    <row r="791" spans="1:7">
      <c r="A791" s="462"/>
      <c r="B791" s="462"/>
      <c r="C791" s="585" t="s">
        <v>583</v>
      </c>
      <c r="D791" s="464" t="s">
        <v>32</v>
      </c>
      <c r="E791" s="530">
        <v>60</v>
      </c>
      <c r="F791" s="995">
        <v>0</v>
      </c>
      <c r="G791" s="677">
        <f>F791*E791</f>
        <v>0</v>
      </c>
    </row>
    <row r="792" spans="1:7">
      <c r="A792" s="462"/>
      <c r="B792" s="462"/>
      <c r="C792" s="585"/>
      <c r="D792" s="464"/>
      <c r="E792" s="530"/>
      <c r="F792" s="536"/>
      <c r="G792" s="536"/>
    </row>
    <row r="793" spans="1:7" ht="63.75">
      <c r="A793" s="425" t="s">
        <v>1458</v>
      </c>
      <c r="B793" s="425"/>
      <c r="C793" s="484" t="s">
        <v>1459</v>
      </c>
      <c r="D793" s="532"/>
      <c r="E793" s="532"/>
      <c r="F793" s="540"/>
      <c r="G793" s="540"/>
    </row>
    <row r="794" spans="1:7">
      <c r="A794" s="462"/>
      <c r="B794" s="462"/>
      <c r="C794" s="585" t="s">
        <v>583</v>
      </c>
      <c r="D794" s="464" t="s">
        <v>260</v>
      </c>
      <c r="E794" s="530">
        <v>13</v>
      </c>
      <c r="F794" s="995">
        <v>0</v>
      </c>
      <c r="G794" s="677">
        <f>F794*E794</f>
        <v>0</v>
      </c>
    </row>
    <row r="795" spans="1:7">
      <c r="A795" s="441"/>
      <c r="B795" s="441"/>
      <c r="C795" s="486"/>
      <c r="D795" s="463"/>
      <c r="E795" s="500"/>
      <c r="F795" s="422"/>
      <c r="G795" s="536"/>
    </row>
    <row r="796" spans="1:7" ht="63.75">
      <c r="A796" s="425" t="s">
        <v>1460</v>
      </c>
      <c r="B796" s="425"/>
      <c r="C796" s="484" t="s">
        <v>1461</v>
      </c>
      <c r="D796" s="532"/>
      <c r="E796" s="532"/>
      <c r="F796" s="540"/>
      <c r="G796" s="540"/>
    </row>
    <row r="797" spans="1:7">
      <c r="A797" s="462"/>
      <c r="B797" s="462"/>
      <c r="C797" s="585" t="s">
        <v>583</v>
      </c>
      <c r="D797" s="464" t="s">
        <v>32</v>
      </c>
      <c r="E797" s="530">
        <v>1</v>
      </c>
      <c r="F797" s="995">
        <v>0</v>
      </c>
      <c r="G797" s="677">
        <f>F797*E797</f>
        <v>0</v>
      </c>
    </row>
    <row r="798" spans="1:7">
      <c r="A798" s="462"/>
      <c r="B798" s="462"/>
      <c r="C798" s="514"/>
      <c r="D798" s="464"/>
      <c r="E798" s="530"/>
      <c r="F798" s="536"/>
      <c r="G798" s="536"/>
    </row>
    <row r="799" spans="1:7" ht="51">
      <c r="A799" s="425" t="s">
        <v>1462</v>
      </c>
      <c r="B799" s="425"/>
      <c r="C799" s="310" t="s">
        <v>1463</v>
      </c>
      <c r="D799" s="532"/>
      <c r="E799" s="532"/>
      <c r="F799" s="540"/>
      <c r="G799" s="540"/>
    </row>
    <row r="800" spans="1:7">
      <c r="A800" s="462"/>
      <c r="B800" s="462"/>
      <c r="C800" s="585" t="s">
        <v>583</v>
      </c>
      <c r="D800" s="464" t="s">
        <v>260</v>
      </c>
      <c r="E800" s="530">
        <v>1</v>
      </c>
      <c r="F800" s="995">
        <v>0</v>
      </c>
      <c r="G800" s="677">
        <f>F800*E800</f>
        <v>0</v>
      </c>
    </row>
    <row r="801" spans="1:8">
      <c r="A801" s="744"/>
      <c r="B801" s="462"/>
      <c r="C801" s="514"/>
      <c r="D801" s="464"/>
      <c r="E801" s="530"/>
      <c r="F801" s="536"/>
      <c r="G801" s="536"/>
      <c r="H801" s="2"/>
    </row>
    <row r="802" spans="1:8" ht="38.25">
      <c r="A802" s="741" t="s">
        <v>1464</v>
      </c>
      <c r="B802" s="425"/>
      <c r="C802" s="310" t="s">
        <v>1465</v>
      </c>
      <c r="D802" s="532"/>
      <c r="E802" s="532"/>
      <c r="F802" s="540"/>
      <c r="G802" s="540"/>
      <c r="H802" s="2"/>
    </row>
    <row r="803" spans="1:8">
      <c r="A803" s="462"/>
      <c r="B803" s="462"/>
      <c r="C803" s="585" t="s">
        <v>583</v>
      </c>
      <c r="D803" s="464" t="s">
        <v>260</v>
      </c>
      <c r="E803" s="530">
        <v>10</v>
      </c>
      <c r="F803" s="995">
        <v>0</v>
      </c>
      <c r="G803" s="677">
        <f>F803*E803</f>
        <v>0</v>
      </c>
    </row>
    <row r="804" spans="1:8">
      <c r="A804" s="462"/>
      <c r="B804" s="462"/>
      <c r="C804" s="514"/>
      <c r="D804" s="464"/>
      <c r="E804" s="530"/>
      <c r="F804" s="536"/>
      <c r="G804" s="536"/>
    </row>
    <row r="805" spans="1:8" ht="25.5">
      <c r="A805" s="425" t="s">
        <v>1466</v>
      </c>
      <c r="B805" s="425"/>
      <c r="C805" s="484" t="s">
        <v>1467</v>
      </c>
      <c r="D805" s="532"/>
      <c r="E805" s="532"/>
      <c r="F805" s="540"/>
      <c r="G805" s="540"/>
    </row>
    <row r="806" spans="1:8">
      <c r="A806" s="462"/>
      <c r="B806" s="462"/>
      <c r="C806" s="585" t="s">
        <v>583</v>
      </c>
      <c r="D806" s="464" t="s">
        <v>260</v>
      </c>
      <c r="E806" s="530">
        <v>55</v>
      </c>
      <c r="F806" s="995">
        <v>0</v>
      </c>
      <c r="G806" s="677">
        <f>F806*E806</f>
        <v>0</v>
      </c>
    </row>
    <row r="807" spans="1:8" ht="11.25" customHeight="1">
      <c r="A807" s="462"/>
      <c r="B807" s="462"/>
      <c r="C807" s="514"/>
      <c r="D807" s="464"/>
      <c r="E807" s="530"/>
      <c r="F807" s="536"/>
      <c r="G807" s="536"/>
    </row>
    <row r="808" spans="1:8" ht="13.5" customHeight="1">
      <c r="A808" s="425" t="s">
        <v>1468</v>
      </c>
      <c r="B808" s="425"/>
      <c r="C808" s="484" t="s">
        <v>1469</v>
      </c>
      <c r="D808" s="532"/>
      <c r="E808" s="532"/>
      <c r="F808" s="540"/>
      <c r="G808" s="540"/>
    </row>
    <row r="809" spans="1:8">
      <c r="A809" s="462"/>
      <c r="B809" s="462"/>
      <c r="C809" s="585" t="s">
        <v>583</v>
      </c>
      <c r="D809" s="464" t="s">
        <v>260</v>
      </c>
      <c r="E809" s="530">
        <v>4</v>
      </c>
      <c r="F809" s="995">
        <v>0</v>
      </c>
      <c r="G809" s="677">
        <f>F809*E809</f>
        <v>0</v>
      </c>
    </row>
    <row r="810" spans="1:8">
      <c r="A810" s="462"/>
      <c r="B810" s="462"/>
      <c r="C810" s="514"/>
      <c r="D810" s="464"/>
      <c r="E810" s="530"/>
      <c r="F810" s="536"/>
      <c r="G810" s="536"/>
    </row>
    <row r="811" spans="1:8" ht="30" customHeight="1">
      <c r="A811" s="425" t="s">
        <v>1470</v>
      </c>
      <c r="B811" s="425"/>
      <c r="C811" s="484" t="s">
        <v>1471</v>
      </c>
      <c r="D811" s="532"/>
      <c r="E811" s="532"/>
      <c r="F811" s="540"/>
      <c r="G811" s="540"/>
    </row>
    <row r="812" spans="1:8" ht="14.25" customHeight="1">
      <c r="A812" s="462"/>
      <c r="B812" s="462"/>
      <c r="C812" s="585" t="s">
        <v>1472</v>
      </c>
      <c r="D812" s="464" t="s">
        <v>220</v>
      </c>
      <c r="E812" s="530">
        <v>1</v>
      </c>
      <c r="F812" s="995">
        <v>0</v>
      </c>
      <c r="G812" s="677">
        <f>F812*E812</f>
        <v>0</v>
      </c>
    </row>
    <row r="813" spans="1:8" ht="12" customHeight="1">
      <c r="A813" s="462"/>
      <c r="B813" s="462"/>
      <c r="C813" s="514"/>
      <c r="D813" s="464"/>
      <c r="E813" s="530"/>
      <c r="F813" s="536"/>
      <c r="G813" s="536"/>
    </row>
    <row r="814" spans="1:8" ht="38.25">
      <c r="A814" s="425" t="s">
        <v>1473</v>
      </c>
      <c r="B814" s="425"/>
      <c r="C814" s="514" t="s">
        <v>1474</v>
      </c>
      <c r="D814" s="532"/>
      <c r="E814" s="532"/>
      <c r="F814" s="540"/>
      <c r="G814" s="540"/>
    </row>
    <row r="815" spans="1:8">
      <c r="A815" s="462"/>
      <c r="B815" s="462"/>
      <c r="C815" s="585" t="s">
        <v>583</v>
      </c>
      <c r="D815" s="464" t="s">
        <v>260</v>
      </c>
      <c r="E815" s="530">
        <v>1</v>
      </c>
      <c r="F815" s="995">
        <v>0</v>
      </c>
      <c r="G815" s="677">
        <f>F815*E815</f>
        <v>0</v>
      </c>
    </row>
    <row r="816" spans="1:8" ht="12.75" customHeight="1">
      <c r="A816" s="451"/>
      <c r="B816" s="451"/>
      <c r="C816" s="486"/>
      <c r="D816" s="463"/>
      <c r="E816" s="500"/>
      <c r="F816" s="463"/>
      <c r="G816" s="463"/>
    </row>
    <row r="817" spans="1:9" ht="38.25">
      <c r="A817" s="451"/>
      <c r="B817" s="451"/>
      <c r="C817" s="586" t="s">
        <v>1475</v>
      </c>
      <c r="D817" s="463"/>
      <c r="E817" s="500"/>
      <c r="F817" s="463"/>
      <c r="G817" s="800">
        <f>SUM(G757:G816)</f>
        <v>0</v>
      </c>
    </row>
    <row r="818" spans="1:9">
      <c r="A818" s="451"/>
      <c r="B818" s="451"/>
      <c r="C818" s="486"/>
      <c r="D818" s="463"/>
      <c r="E818" s="500"/>
      <c r="F818" s="463"/>
      <c r="G818" s="463"/>
    </row>
    <row r="819" spans="1:9" ht="14.25" customHeight="1">
      <c r="A819" s="451"/>
      <c r="B819" s="451"/>
      <c r="C819" s="310"/>
      <c r="D819" s="463"/>
      <c r="E819" s="500"/>
      <c r="F819" s="501"/>
      <c r="G819" s="501"/>
      <c r="H819" s="46"/>
      <c r="I819" s="20"/>
    </row>
    <row r="820" spans="1:9" ht="14.25" customHeight="1">
      <c r="A820" s="451"/>
      <c r="B820" s="451"/>
      <c r="C820" s="310"/>
      <c r="D820" s="463"/>
      <c r="E820" s="500"/>
      <c r="F820" s="501"/>
      <c r="G820" s="501"/>
      <c r="H820" s="46"/>
      <c r="I820" s="20"/>
    </row>
    <row r="821" spans="1:9" ht="14.25" customHeight="1">
      <c r="A821" s="451"/>
      <c r="B821" s="451"/>
      <c r="C821" s="310"/>
      <c r="D821" s="463"/>
      <c r="E821" s="500"/>
      <c r="F821" s="501"/>
      <c r="G821" s="501"/>
      <c r="H821" s="46"/>
      <c r="I821" s="20"/>
    </row>
    <row r="822" spans="1:9" ht="14.25" customHeight="1">
      <c r="A822" s="451"/>
      <c r="B822" s="451"/>
      <c r="C822" s="310"/>
      <c r="D822" s="463"/>
      <c r="E822" s="500"/>
      <c r="F822" s="501"/>
      <c r="G822" s="501"/>
      <c r="H822" s="46"/>
      <c r="I822" s="20"/>
    </row>
    <row r="823" spans="1:9">
      <c r="C823" s="590"/>
      <c r="D823" s="68"/>
      <c r="E823" s="68"/>
      <c r="F823" s="487"/>
    </row>
    <row r="824" spans="1:9">
      <c r="C824" s="590"/>
      <c r="D824" s="68"/>
      <c r="E824" s="68"/>
      <c r="F824" s="487"/>
    </row>
    <row r="825" spans="1:9">
      <c r="C825" s="590"/>
      <c r="D825" s="68"/>
      <c r="E825" s="68"/>
      <c r="F825" s="487"/>
    </row>
    <row r="826" spans="1:9">
      <c r="C826" s="590"/>
      <c r="D826" s="68"/>
      <c r="E826" s="68"/>
      <c r="F826" s="487"/>
    </row>
    <row r="827" spans="1:9">
      <c r="C827" s="590"/>
      <c r="D827" s="68"/>
      <c r="E827" s="68"/>
      <c r="F827" s="487"/>
    </row>
    <row r="828" spans="1:9">
      <c r="C828" s="590"/>
      <c r="D828" s="68"/>
      <c r="E828" s="68"/>
      <c r="F828" s="487"/>
    </row>
    <row r="829" spans="1:9">
      <c r="C829" s="590"/>
      <c r="D829" s="68"/>
      <c r="E829" s="68"/>
      <c r="F829" s="487"/>
    </row>
    <row r="830" spans="1:9">
      <c r="C830" s="590"/>
      <c r="D830" s="68"/>
      <c r="E830" s="68"/>
      <c r="F830" s="487"/>
    </row>
    <row r="831" spans="1:9" ht="15.75" customHeight="1">
      <c r="C831" s="590"/>
      <c r="D831" s="68"/>
      <c r="E831" s="68"/>
      <c r="F831" s="487"/>
    </row>
    <row r="832" spans="1:9">
      <c r="C832" s="590"/>
      <c r="D832" s="68"/>
      <c r="E832" s="68"/>
      <c r="F832" s="487"/>
    </row>
    <row r="833" spans="3:6">
      <c r="C833" s="590"/>
      <c r="D833" s="68"/>
      <c r="E833" s="68"/>
      <c r="F833" s="487"/>
    </row>
    <row r="834" spans="3:6" ht="13.5" customHeight="1">
      <c r="C834" s="590"/>
      <c r="D834" s="68"/>
      <c r="E834" s="68"/>
      <c r="F834" s="487"/>
    </row>
    <row r="835" spans="3:6">
      <c r="C835" s="590"/>
      <c r="D835" s="68"/>
      <c r="E835" s="68"/>
      <c r="F835" s="487"/>
    </row>
    <row r="836" spans="3:6">
      <c r="C836" s="590"/>
      <c r="D836" s="68"/>
      <c r="E836" s="68"/>
      <c r="F836" s="487"/>
    </row>
    <row r="837" spans="3:6">
      <c r="C837" s="590"/>
      <c r="D837" s="68"/>
      <c r="E837" s="68"/>
      <c r="F837" s="487"/>
    </row>
    <row r="838" spans="3:6">
      <c r="C838" s="590"/>
      <c r="D838" s="68"/>
      <c r="E838" s="68"/>
      <c r="F838" s="487"/>
    </row>
    <row r="839" spans="3:6">
      <c r="C839" s="590"/>
      <c r="D839" s="68"/>
      <c r="E839" s="68"/>
      <c r="F839" s="487"/>
    </row>
    <row r="840" spans="3:6">
      <c r="C840" s="590"/>
      <c r="D840" s="68"/>
      <c r="E840" s="68"/>
      <c r="F840" s="487"/>
    </row>
    <row r="841" spans="3:6">
      <c r="C841" s="590"/>
      <c r="D841" s="68"/>
      <c r="E841" s="68"/>
      <c r="F841" s="487"/>
    </row>
    <row r="842" spans="3:6">
      <c r="C842" s="590"/>
      <c r="D842" s="68"/>
      <c r="E842" s="68"/>
      <c r="F842" s="487"/>
    </row>
    <row r="843" spans="3:6">
      <c r="C843" s="590"/>
      <c r="D843" s="68"/>
      <c r="E843" s="68"/>
      <c r="F843" s="487"/>
    </row>
    <row r="844" spans="3:6">
      <c r="C844" s="590"/>
      <c r="D844" s="68"/>
      <c r="E844" s="68"/>
      <c r="F844" s="487"/>
    </row>
    <row r="845" spans="3:6">
      <c r="C845" s="590"/>
      <c r="D845" s="68"/>
      <c r="E845" s="68"/>
      <c r="F845" s="487"/>
    </row>
    <row r="846" spans="3:6">
      <c r="C846" s="590"/>
      <c r="D846" s="68"/>
      <c r="E846" s="68"/>
      <c r="F846" s="487"/>
    </row>
    <row r="847" spans="3:6">
      <c r="C847" s="590"/>
      <c r="D847" s="68"/>
      <c r="E847" s="68"/>
      <c r="F847" s="487"/>
    </row>
    <row r="848" spans="3:6">
      <c r="C848" s="590"/>
      <c r="D848" s="68"/>
      <c r="E848" s="68"/>
      <c r="F848" s="487"/>
    </row>
    <row r="849" spans="3:6">
      <c r="C849" s="590"/>
      <c r="D849" s="68"/>
      <c r="E849" s="68"/>
      <c r="F849" s="487"/>
    </row>
    <row r="850" spans="3:6">
      <c r="C850" s="590"/>
      <c r="D850" s="68"/>
      <c r="E850" s="68"/>
      <c r="F850" s="487"/>
    </row>
    <row r="851" spans="3:6">
      <c r="C851" s="590"/>
      <c r="D851" s="68"/>
      <c r="E851" s="68"/>
      <c r="F851" s="487"/>
    </row>
    <row r="852" spans="3:6">
      <c r="C852" s="590"/>
      <c r="D852" s="68"/>
      <c r="E852" s="68"/>
      <c r="F852" s="487"/>
    </row>
    <row r="853" spans="3:6">
      <c r="C853" s="590"/>
      <c r="D853" s="68"/>
      <c r="E853" s="68"/>
      <c r="F853" s="487"/>
    </row>
    <row r="854" spans="3:6">
      <c r="C854" s="590"/>
      <c r="D854" s="68"/>
      <c r="E854" s="68"/>
      <c r="F854" s="487"/>
    </row>
    <row r="855" spans="3:6">
      <c r="C855" s="590"/>
      <c r="D855" s="68"/>
      <c r="E855" s="68"/>
      <c r="F855" s="487"/>
    </row>
    <row r="856" spans="3:6">
      <c r="C856" s="590"/>
      <c r="D856" s="68"/>
      <c r="E856" s="68"/>
      <c r="F856" s="487"/>
    </row>
    <row r="857" spans="3:6" ht="28.5" customHeight="1">
      <c r="C857" s="590"/>
      <c r="D857" s="68"/>
      <c r="E857" s="68"/>
      <c r="F857" s="487"/>
    </row>
    <row r="858" spans="3:6" ht="15.75" customHeight="1">
      <c r="C858" s="590"/>
      <c r="D858" s="68"/>
      <c r="E858" s="68"/>
      <c r="F858" s="487"/>
    </row>
    <row r="859" spans="3:6" ht="14.25" customHeight="1">
      <c r="C859" s="590"/>
      <c r="D859" s="68"/>
      <c r="E859" s="68"/>
      <c r="F859" s="487"/>
    </row>
    <row r="860" spans="3:6">
      <c r="C860" s="590"/>
      <c r="D860" s="68"/>
      <c r="E860" s="68"/>
      <c r="F860" s="487"/>
    </row>
    <row r="861" spans="3:6">
      <c r="C861" s="590"/>
      <c r="D861" s="68"/>
      <c r="E861" s="68"/>
      <c r="F861" s="487"/>
    </row>
    <row r="862" spans="3:6">
      <c r="C862" s="590"/>
      <c r="D862" s="68"/>
      <c r="E862" s="68"/>
      <c r="F862" s="487"/>
    </row>
    <row r="863" spans="3:6">
      <c r="C863" s="590"/>
      <c r="D863" s="68"/>
      <c r="E863" s="68"/>
      <c r="F863" s="487"/>
    </row>
    <row r="864" spans="3:6">
      <c r="C864" s="590"/>
      <c r="D864" s="68"/>
      <c r="E864" s="68"/>
      <c r="F864" s="487"/>
    </row>
    <row r="865" spans="3:6">
      <c r="C865" s="590"/>
      <c r="D865" s="68"/>
      <c r="E865" s="68"/>
      <c r="F865" s="487"/>
    </row>
    <row r="866" spans="3:6">
      <c r="C866" s="590"/>
      <c r="D866" s="68"/>
      <c r="E866" s="68"/>
      <c r="F866" s="487"/>
    </row>
    <row r="867" spans="3:6">
      <c r="C867" s="590"/>
      <c r="D867" s="68"/>
      <c r="E867" s="68"/>
      <c r="F867" s="487"/>
    </row>
    <row r="868" spans="3:6">
      <c r="C868" s="590"/>
      <c r="D868" s="68"/>
      <c r="E868" s="68"/>
      <c r="F868" s="487"/>
    </row>
    <row r="869" spans="3:6">
      <c r="C869" s="590"/>
      <c r="D869" s="68"/>
      <c r="E869" s="68"/>
      <c r="F869" s="487"/>
    </row>
    <row r="870" spans="3:6">
      <c r="C870" s="590"/>
      <c r="D870" s="68"/>
      <c r="E870" s="68"/>
      <c r="F870" s="487"/>
    </row>
    <row r="871" spans="3:6">
      <c r="C871" s="590"/>
      <c r="D871" s="68"/>
      <c r="E871" s="68"/>
      <c r="F871" s="487"/>
    </row>
    <row r="872" spans="3:6">
      <c r="C872" s="590"/>
      <c r="D872" s="68"/>
      <c r="E872" s="68"/>
      <c r="F872" s="487"/>
    </row>
    <row r="873" spans="3:6">
      <c r="C873" s="590"/>
      <c r="D873" s="68"/>
      <c r="E873" s="68"/>
      <c r="F873" s="487"/>
    </row>
    <row r="874" spans="3:6">
      <c r="C874" s="590"/>
      <c r="D874" s="68"/>
      <c r="E874" s="68"/>
      <c r="F874" s="487"/>
    </row>
    <row r="875" spans="3:6">
      <c r="C875" s="590"/>
      <c r="D875" s="68"/>
      <c r="E875" s="68"/>
      <c r="F875" s="487"/>
    </row>
    <row r="876" spans="3:6">
      <c r="C876" s="590"/>
      <c r="D876" s="68"/>
      <c r="E876" s="68"/>
      <c r="F876" s="487"/>
    </row>
    <row r="877" spans="3:6">
      <c r="C877" s="590"/>
      <c r="D877" s="68"/>
      <c r="E877" s="68"/>
      <c r="F877" s="487"/>
    </row>
    <row r="878" spans="3:6">
      <c r="C878" s="590"/>
      <c r="D878" s="68"/>
      <c r="E878" s="68"/>
      <c r="F878" s="487"/>
    </row>
    <row r="879" spans="3:6">
      <c r="C879" s="590"/>
      <c r="D879" s="68"/>
      <c r="E879" s="68"/>
      <c r="F879" s="487"/>
    </row>
    <row r="880" spans="3:6" ht="15" customHeight="1">
      <c r="C880" s="590"/>
      <c r="D880" s="68"/>
      <c r="E880" s="68"/>
      <c r="F880" s="487"/>
    </row>
    <row r="881" spans="3:6" ht="12.75" customHeight="1">
      <c r="C881" s="590"/>
      <c r="D881" s="68"/>
      <c r="E881" s="68"/>
      <c r="F881" s="487"/>
    </row>
    <row r="882" spans="3:6" ht="14.25" customHeight="1">
      <c r="C882" s="590"/>
      <c r="D882" s="68"/>
      <c r="E882" s="68"/>
      <c r="F882" s="487"/>
    </row>
    <row r="883" spans="3:6" ht="13.5" customHeight="1">
      <c r="C883" s="590"/>
      <c r="D883" s="68"/>
      <c r="E883" s="68"/>
      <c r="F883" s="487"/>
    </row>
    <row r="884" spans="3:6" ht="12.75" customHeight="1">
      <c r="C884" s="590"/>
      <c r="D884" s="68"/>
      <c r="E884" s="68"/>
      <c r="F884" s="487"/>
    </row>
    <row r="885" spans="3:6" ht="13.5" customHeight="1">
      <c r="C885" s="590"/>
      <c r="D885" s="68"/>
      <c r="E885" s="68"/>
      <c r="F885" s="487"/>
    </row>
    <row r="886" spans="3:6">
      <c r="C886" s="590"/>
      <c r="D886" s="68"/>
      <c r="E886" s="68"/>
      <c r="F886" s="487"/>
    </row>
    <row r="887" spans="3:6" ht="15.75" customHeight="1">
      <c r="C887" s="590"/>
      <c r="D887" s="68"/>
      <c r="E887" s="68"/>
      <c r="F887" s="487"/>
    </row>
    <row r="888" spans="3:6">
      <c r="C888" s="590"/>
      <c r="D888" s="68"/>
      <c r="E888" s="68"/>
      <c r="F888" s="487"/>
    </row>
    <row r="889" spans="3:6">
      <c r="C889" s="590"/>
      <c r="D889" s="68"/>
      <c r="E889" s="68"/>
      <c r="F889" s="487"/>
    </row>
    <row r="890" spans="3:6">
      <c r="C890" s="590"/>
      <c r="D890" s="68"/>
      <c r="E890" s="68"/>
      <c r="F890" s="487"/>
    </row>
    <row r="891" spans="3:6">
      <c r="C891" s="590"/>
      <c r="D891" s="68"/>
      <c r="E891" s="68"/>
      <c r="F891" s="487"/>
    </row>
    <row r="892" spans="3:6">
      <c r="C892" s="590"/>
      <c r="D892" s="68"/>
      <c r="E892" s="68"/>
      <c r="F892" s="487"/>
    </row>
    <row r="893" spans="3:6">
      <c r="C893" s="590"/>
      <c r="D893" s="68"/>
      <c r="E893" s="68"/>
      <c r="F893" s="487"/>
    </row>
    <row r="894" spans="3:6">
      <c r="C894" s="590"/>
      <c r="D894" s="68"/>
      <c r="E894" s="68"/>
      <c r="F894" s="487"/>
    </row>
    <row r="895" spans="3:6" ht="13.5" customHeight="1">
      <c r="C895" s="590"/>
      <c r="D895" s="68"/>
      <c r="E895" s="68"/>
      <c r="F895" s="487"/>
    </row>
    <row r="896" spans="3:6">
      <c r="C896" s="590"/>
      <c r="D896" s="68"/>
      <c r="E896" s="68"/>
      <c r="F896" s="487"/>
    </row>
    <row r="897" spans="3:6">
      <c r="C897" s="590"/>
      <c r="D897" s="68"/>
      <c r="E897" s="68"/>
      <c r="F897" s="487"/>
    </row>
    <row r="898" spans="3:6">
      <c r="C898" s="590"/>
      <c r="D898" s="68"/>
      <c r="E898" s="68"/>
      <c r="F898" s="487"/>
    </row>
    <row r="899" spans="3:6">
      <c r="C899" s="590"/>
      <c r="D899" s="68"/>
      <c r="E899" s="68"/>
      <c r="F899" s="487"/>
    </row>
    <row r="900" spans="3:6">
      <c r="C900" s="590"/>
      <c r="D900" s="68"/>
      <c r="E900" s="68"/>
      <c r="F900" s="487"/>
    </row>
    <row r="901" spans="3:6">
      <c r="C901" s="590"/>
      <c r="D901" s="68"/>
      <c r="E901" s="68"/>
      <c r="F901" s="487"/>
    </row>
    <row r="902" spans="3:6">
      <c r="C902" s="590"/>
      <c r="D902" s="68"/>
      <c r="E902" s="68"/>
      <c r="F902" s="487"/>
    </row>
    <row r="903" spans="3:6" ht="12.75" customHeight="1">
      <c r="C903" s="590"/>
      <c r="D903" s="68"/>
      <c r="E903" s="68"/>
      <c r="F903" s="487"/>
    </row>
    <row r="904" spans="3:6" ht="14.25" customHeight="1">
      <c r="C904" s="590"/>
      <c r="D904" s="68"/>
      <c r="E904" s="68"/>
      <c r="F904" s="487"/>
    </row>
    <row r="905" spans="3:6">
      <c r="C905" s="590"/>
      <c r="D905" s="68"/>
      <c r="E905" s="68"/>
      <c r="F905" s="487"/>
    </row>
    <row r="906" spans="3:6">
      <c r="C906" s="590"/>
      <c r="D906" s="68"/>
      <c r="E906" s="68"/>
      <c r="F906" s="487"/>
    </row>
    <row r="907" spans="3:6" ht="13.5" customHeight="1">
      <c r="C907" s="590"/>
      <c r="D907" s="68"/>
      <c r="E907" s="68"/>
      <c r="F907" s="487"/>
    </row>
    <row r="908" spans="3:6" ht="14.25" customHeight="1">
      <c r="C908" s="590"/>
      <c r="D908" s="68"/>
      <c r="E908" s="68"/>
      <c r="F908" s="487"/>
    </row>
    <row r="909" spans="3:6" ht="13.5" customHeight="1">
      <c r="C909" s="590"/>
      <c r="D909" s="68"/>
      <c r="E909" s="68"/>
      <c r="F909" s="487"/>
    </row>
    <row r="910" spans="3:6" ht="13.5" customHeight="1">
      <c r="C910" s="590"/>
      <c r="D910" s="68"/>
      <c r="E910" s="68"/>
      <c r="F910" s="487"/>
    </row>
    <row r="911" spans="3:6">
      <c r="C911" s="590"/>
      <c r="D911" s="68"/>
      <c r="E911" s="68"/>
      <c r="F911" s="487"/>
    </row>
    <row r="912" spans="3:6" ht="11.25" customHeight="1">
      <c r="C912" s="590"/>
      <c r="D912" s="68"/>
      <c r="E912" s="68"/>
      <c r="F912" s="487"/>
    </row>
    <row r="913" spans="3:6">
      <c r="C913" s="590"/>
      <c r="D913" s="68"/>
      <c r="E913" s="68"/>
      <c r="F913" s="487"/>
    </row>
    <row r="914" spans="3:6">
      <c r="C914" s="590"/>
      <c r="D914" s="68"/>
      <c r="E914" s="68"/>
      <c r="F914" s="487"/>
    </row>
    <row r="915" spans="3:6" ht="13.5" customHeight="1">
      <c r="C915" s="590"/>
      <c r="D915" s="68"/>
      <c r="E915" s="68"/>
      <c r="F915" s="487"/>
    </row>
    <row r="916" spans="3:6">
      <c r="C916" s="590"/>
      <c r="D916" s="68"/>
      <c r="E916" s="68"/>
      <c r="F916" s="487"/>
    </row>
    <row r="917" spans="3:6">
      <c r="C917" s="590"/>
      <c r="D917" s="68"/>
      <c r="E917" s="68"/>
      <c r="F917" s="487"/>
    </row>
    <row r="918" spans="3:6">
      <c r="C918" s="590"/>
      <c r="D918" s="68"/>
      <c r="E918" s="68"/>
      <c r="F918" s="487"/>
    </row>
    <row r="919" spans="3:6">
      <c r="C919" s="590"/>
      <c r="D919" s="68"/>
      <c r="E919" s="68"/>
      <c r="F919" s="487"/>
    </row>
    <row r="920" spans="3:6">
      <c r="C920" s="590"/>
      <c r="D920" s="68"/>
      <c r="E920" s="68"/>
      <c r="F920" s="487"/>
    </row>
    <row r="921" spans="3:6">
      <c r="C921" s="590"/>
      <c r="D921" s="68"/>
      <c r="E921" s="68"/>
      <c r="F921" s="487"/>
    </row>
    <row r="922" spans="3:6">
      <c r="C922" s="590"/>
      <c r="D922" s="68"/>
      <c r="E922" s="68"/>
      <c r="F922" s="487"/>
    </row>
    <row r="923" spans="3:6">
      <c r="C923" s="590"/>
      <c r="D923" s="68"/>
      <c r="E923" s="68"/>
      <c r="F923" s="487"/>
    </row>
    <row r="924" spans="3:6">
      <c r="C924" s="590"/>
      <c r="D924" s="68"/>
      <c r="E924" s="68"/>
      <c r="F924" s="487"/>
    </row>
    <row r="925" spans="3:6">
      <c r="C925" s="590"/>
      <c r="D925" s="68"/>
      <c r="E925" s="68"/>
      <c r="F925" s="487"/>
    </row>
    <row r="926" spans="3:6" ht="12" customHeight="1">
      <c r="C926" s="590"/>
      <c r="D926" s="68"/>
      <c r="E926" s="68"/>
      <c r="F926" s="487"/>
    </row>
    <row r="927" spans="3:6" ht="145.5" customHeight="1">
      <c r="C927" s="590"/>
      <c r="D927" s="68"/>
      <c r="E927" s="68"/>
      <c r="F927" s="487"/>
    </row>
    <row r="928" spans="3:6">
      <c r="C928" s="590"/>
      <c r="D928" s="68"/>
      <c r="E928" s="68"/>
      <c r="F928" s="487"/>
    </row>
    <row r="929" spans="3:6">
      <c r="C929" s="590"/>
      <c r="D929" s="68"/>
      <c r="E929" s="68"/>
      <c r="F929" s="487"/>
    </row>
    <row r="930" spans="3:6" ht="12" customHeight="1">
      <c r="C930" s="590"/>
      <c r="D930" s="68"/>
      <c r="E930" s="68"/>
      <c r="F930" s="487"/>
    </row>
    <row r="931" spans="3:6">
      <c r="C931" s="590"/>
      <c r="D931" s="68"/>
      <c r="E931" s="68"/>
      <c r="F931" s="487"/>
    </row>
    <row r="932" spans="3:6">
      <c r="C932" s="590"/>
      <c r="D932" s="68"/>
      <c r="E932" s="68"/>
      <c r="F932" s="487"/>
    </row>
    <row r="933" spans="3:6">
      <c r="C933" s="590"/>
      <c r="D933" s="68"/>
      <c r="E933" s="68"/>
      <c r="F933" s="487"/>
    </row>
    <row r="934" spans="3:6">
      <c r="C934" s="590"/>
      <c r="D934" s="68"/>
      <c r="E934" s="68"/>
      <c r="F934" s="487"/>
    </row>
    <row r="935" spans="3:6">
      <c r="C935" s="590"/>
      <c r="D935" s="68"/>
      <c r="E935" s="68"/>
      <c r="F935" s="487"/>
    </row>
    <row r="936" spans="3:6" ht="11.25" customHeight="1">
      <c r="C936" s="590"/>
      <c r="D936" s="68"/>
      <c r="E936" s="68"/>
      <c r="F936" s="487"/>
    </row>
    <row r="937" spans="3:6">
      <c r="C937" s="590"/>
      <c r="D937" s="68"/>
      <c r="E937" s="68"/>
      <c r="F937" s="487"/>
    </row>
    <row r="938" spans="3:6">
      <c r="C938" s="590"/>
      <c r="D938" s="68"/>
      <c r="E938" s="68"/>
      <c r="F938" s="487"/>
    </row>
    <row r="939" spans="3:6">
      <c r="C939" s="590"/>
      <c r="D939" s="68"/>
      <c r="E939" s="68"/>
      <c r="F939" s="487"/>
    </row>
    <row r="940" spans="3:6">
      <c r="C940" s="590"/>
      <c r="D940" s="68"/>
      <c r="E940" s="68"/>
      <c r="F940" s="487"/>
    </row>
    <row r="941" spans="3:6">
      <c r="C941" s="590"/>
      <c r="D941" s="68"/>
      <c r="E941" s="68"/>
      <c r="F941" s="487"/>
    </row>
    <row r="942" spans="3:6">
      <c r="C942" s="590"/>
      <c r="D942" s="68"/>
      <c r="E942" s="68"/>
      <c r="F942" s="487"/>
    </row>
    <row r="943" spans="3:6" ht="12.75" customHeight="1">
      <c r="C943" s="590"/>
      <c r="D943" s="68"/>
      <c r="E943" s="68"/>
      <c r="F943" s="487"/>
    </row>
    <row r="944" spans="3:6" ht="13.5" customHeight="1">
      <c r="C944" s="590"/>
      <c r="D944" s="68"/>
      <c r="E944" s="68"/>
      <c r="F944" s="487"/>
    </row>
    <row r="945" spans="3:6" ht="12.75" customHeight="1">
      <c r="C945" s="590"/>
      <c r="D945" s="68"/>
      <c r="E945" s="68"/>
      <c r="F945" s="487"/>
    </row>
    <row r="946" spans="3:6">
      <c r="C946" s="590"/>
      <c r="D946" s="68"/>
      <c r="E946" s="68"/>
      <c r="F946" s="487"/>
    </row>
    <row r="947" spans="3:6" ht="12.75" customHeight="1">
      <c r="C947" s="590"/>
      <c r="D947" s="68"/>
      <c r="E947" s="68"/>
      <c r="F947" s="487"/>
    </row>
    <row r="948" spans="3:6" ht="15" customHeight="1">
      <c r="C948" s="590"/>
      <c r="D948" s="68"/>
      <c r="E948" s="68"/>
      <c r="F948" s="487"/>
    </row>
    <row r="949" spans="3:6">
      <c r="C949" s="590"/>
      <c r="D949" s="68"/>
      <c r="E949" s="68"/>
      <c r="F949" s="487"/>
    </row>
    <row r="950" spans="3:6" ht="28.5" customHeight="1">
      <c r="C950" s="590"/>
      <c r="D950" s="68"/>
      <c r="E950" s="68"/>
      <c r="F950" s="487"/>
    </row>
    <row r="951" spans="3:6" ht="14.25" customHeight="1">
      <c r="C951" s="590"/>
      <c r="D951" s="68"/>
      <c r="E951" s="68"/>
      <c r="F951" s="487"/>
    </row>
    <row r="952" spans="3:6" ht="27" customHeight="1">
      <c r="C952" s="590"/>
      <c r="D952" s="68"/>
      <c r="E952" s="68"/>
      <c r="F952" s="487"/>
    </row>
    <row r="953" spans="3:6">
      <c r="C953" s="590"/>
      <c r="D953" s="68"/>
      <c r="E953" s="68"/>
      <c r="F953" s="487"/>
    </row>
    <row r="954" spans="3:6">
      <c r="C954" s="590"/>
      <c r="D954" s="68"/>
      <c r="E954" s="68"/>
      <c r="F954" s="487"/>
    </row>
    <row r="955" spans="3:6" ht="53.25" customHeight="1">
      <c r="C955" s="590"/>
      <c r="D955" s="68"/>
      <c r="E955" s="68"/>
      <c r="F955" s="487"/>
    </row>
    <row r="956" spans="3:6">
      <c r="C956" s="590"/>
      <c r="D956" s="68"/>
      <c r="E956" s="68"/>
      <c r="F956" s="487"/>
    </row>
    <row r="957" spans="3:6">
      <c r="C957" s="590"/>
      <c r="D957" s="68"/>
      <c r="E957" s="68"/>
      <c r="F957" s="487"/>
    </row>
    <row r="958" spans="3:6">
      <c r="C958" s="590"/>
      <c r="D958" s="68"/>
      <c r="E958" s="68"/>
      <c r="F958" s="487"/>
    </row>
    <row r="959" spans="3:6">
      <c r="C959" s="590"/>
      <c r="D959" s="68"/>
      <c r="E959" s="68"/>
      <c r="F959" s="487"/>
    </row>
    <row r="960" spans="3:6">
      <c r="C960" s="590"/>
      <c r="D960" s="68"/>
      <c r="E960" s="68"/>
      <c r="F960" s="487"/>
    </row>
    <row r="961" spans="3:6">
      <c r="C961" s="590"/>
      <c r="D961" s="68"/>
      <c r="E961" s="68"/>
      <c r="F961" s="487"/>
    </row>
    <row r="962" spans="3:6">
      <c r="C962" s="590"/>
      <c r="D962" s="68"/>
      <c r="E962" s="68"/>
      <c r="F962" s="487"/>
    </row>
    <row r="963" spans="3:6">
      <c r="C963" s="590"/>
      <c r="D963" s="68"/>
      <c r="E963" s="68"/>
      <c r="F963" s="487"/>
    </row>
    <row r="964" spans="3:6">
      <c r="C964" s="590"/>
      <c r="D964" s="68"/>
      <c r="E964" s="68"/>
      <c r="F964" s="487"/>
    </row>
    <row r="965" spans="3:6">
      <c r="C965" s="590"/>
      <c r="D965" s="68"/>
      <c r="E965" s="68"/>
      <c r="F965" s="487"/>
    </row>
    <row r="966" spans="3:6">
      <c r="C966" s="590"/>
      <c r="D966" s="68"/>
      <c r="E966" s="68"/>
      <c r="F966" s="487"/>
    </row>
    <row r="967" spans="3:6">
      <c r="C967" s="590"/>
      <c r="D967" s="68"/>
      <c r="E967" s="68"/>
      <c r="F967" s="487"/>
    </row>
    <row r="968" spans="3:6">
      <c r="C968" s="590"/>
      <c r="D968" s="68"/>
      <c r="E968" s="68"/>
      <c r="F968" s="487"/>
    </row>
    <row r="969" spans="3:6">
      <c r="C969" s="590"/>
      <c r="D969" s="68"/>
      <c r="E969" s="68"/>
      <c r="F969" s="487"/>
    </row>
    <row r="970" spans="3:6">
      <c r="C970" s="590"/>
      <c r="D970" s="68"/>
      <c r="E970" s="68"/>
      <c r="F970" s="487"/>
    </row>
    <row r="971" spans="3:6">
      <c r="C971" s="590"/>
      <c r="D971" s="68"/>
      <c r="E971" s="68"/>
      <c r="F971" s="487"/>
    </row>
    <row r="972" spans="3:6">
      <c r="C972" s="590"/>
      <c r="D972" s="68"/>
      <c r="E972" s="68"/>
      <c r="F972" s="487"/>
    </row>
    <row r="973" spans="3:6">
      <c r="C973" s="590"/>
      <c r="D973" s="68"/>
      <c r="E973" s="68"/>
      <c r="F973" s="487"/>
    </row>
    <row r="974" spans="3:6">
      <c r="C974" s="590"/>
      <c r="D974" s="68"/>
      <c r="E974" s="68"/>
      <c r="F974" s="487"/>
    </row>
    <row r="975" spans="3:6" ht="15" customHeight="1">
      <c r="C975" s="590"/>
      <c r="D975" s="68"/>
      <c r="E975" s="68"/>
      <c r="F975" s="487"/>
    </row>
    <row r="976" spans="3:6">
      <c r="C976" s="590"/>
      <c r="D976" s="68"/>
      <c r="E976" s="68"/>
      <c r="F976" s="487"/>
    </row>
    <row r="977" spans="3:6">
      <c r="C977" s="590"/>
      <c r="D977" s="68"/>
      <c r="E977" s="68"/>
      <c r="F977" s="487"/>
    </row>
    <row r="978" spans="3:6">
      <c r="C978" s="590"/>
      <c r="D978" s="68"/>
      <c r="E978" s="68"/>
      <c r="F978" s="487"/>
    </row>
    <row r="979" spans="3:6">
      <c r="C979" s="590"/>
      <c r="D979" s="68"/>
      <c r="E979" s="68"/>
      <c r="F979" s="487"/>
    </row>
    <row r="980" spans="3:6">
      <c r="C980" s="590"/>
      <c r="D980" s="68"/>
      <c r="E980" s="68"/>
      <c r="F980" s="487"/>
    </row>
    <row r="981" spans="3:6">
      <c r="C981" s="590"/>
      <c r="D981" s="68"/>
      <c r="E981" s="68"/>
      <c r="F981" s="487"/>
    </row>
    <row r="982" spans="3:6">
      <c r="C982" s="590"/>
      <c r="D982" s="68"/>
      <c r="E982" s="68"/>
      <c r="F982" s="487"/>
    </row>
    <row r="983" spans="3:6">
      <c r="C983" s="590"/>
      <c r="D983" s="68"/>
      <c r="E983" s="68"/>
      <c r="F983" s="487"/>
    </row>
    <row r="984" spans="3:6" ht="12" customHeight="1">
      <c r="C984" s="590"/>
      <c r="D984" s="68"/>
      <c r="E984" s="68"/>
      <c r="F984" s="487"/>
    </row>
    <row r="985" spans="3:6" ht="12" customHeight="1">
      <c r="C985" s="590"/>
      <c r="D985" s="68"/>
      <c r="E985" s="68"/>
      <c r="F985" s="487"/>
    </row>
    <row r="986" spans="3:6" ht="12" customHeight="1">
      <c r="C986" s="590"/>
      <c r="D986" s="68"/>
      <c r="E986" s="68"/>
      <c r="F986" s="487"/>
    </row>
    <row r="987" spans="3:6" ht="14.25" customHeight="1">
      <c r="C987" s="590"/>
      <c r="D987" s="68"/>
      <c r="E987" s="68"/>
      <c r="F987" s="487"/>
    </row>
    <row r="988" spans="3:6" ht="14.25" customHeight="1">
      <c r="C988" s="590"/>
      <c r="D988" s="68"/>
      <c r="E988" s="68"/>
      <c r="F988" s="487"/>
    </row>
    <row r="989" spans="3:6" ht="52.5" customHeight="1">
      <c r="C989" s="590"/>
      <c r="D989" s="68"/>
      <c r="E989" s="68"/>
      <c r="F989" s="487"/>
    </row>
    <row r="990" spans="3:6">
      <c r="C990" s="590"/>
      <c r="D990" s="68"/>
      <c r="E990" s="68"/>
      <c r="F990" s="487"/>
    </row>
    <row r="991" spans="3:6">
      <c r="C991" s="590"/>
      <c r="D991" s="68"/>
      <c r="E991" s="68"/>
      <c r="F991" s="487"/>
    </row>
    <row r="992" spans="3:6" ht="12.75" customHeight="1">
      <c r="C992" s="590"/>
      <c r="D992" s="68"/>
      <c r="E992" s="68"/>
      <c r="F992" s="487"/>
    </row>
    <row r="993" spans="3:6" ht="12.75" customHeight="1">
      <c r="C993" s="590"/>
      <c r="D993" s="68"/>
      <c r="E993" s="68"/>
      <c r="F993" s="487"/>
    </row>
    <row r="994" spans="3:6">
      <c r="C994" s="590"/>
      <c r="D994" s="68"/>
      <c r="E994" s="68"/>
      <c r="F994" s="487"/>
    </row>
    <row r="995" spans="3:6" ht="25.5" customHeight="1">
      <c r="C995" s="590"/>
      <c r="D995" s="68"/>
      <c r="E995" s="68"/>
      <c r="F995" s="487"/>
    </row>
    <row r="996" spans="3:6" ht="63" customHeight="1">
      <c r="C996" s="590"/>
      <c r="D996" s="68"/>
      <c r="E996" s="68"/>
      <c r="F996" s="487"/>
    </row>
    <row r="997" spans="3:6" ht="13.5" customHeight="1">
      <c r="C997" s="590"/>
      <c r="D997" s="68"/>
      <c r="E997" s="68"/>
      <c r="F997" s="487"/>
    </row>
    <row r="998" spans="3:6" ht="13.5" customHeight="1">
      <c r="C998" s="590"/>
      <c r="D998" s="68"/>
      <c r="E998" s="68"/>
      <c r="F998" s="487"/>
    </row>
    <row r="999" spans="3:6">
      <c r="C999" s="590"/>
      <c r="D999" s="68"/>
      <c r="E999" s="68"/>
      <c r="F999" s="487"/>
    </row>
    <row r="1000" spans="3:6">
      <c r="C1000" s="590"/>
      <c r="D1000" s="68"/>
      <c r="E1000" s="68"/>
      <c r="F1000" s="487"/>
    </row>
    <row r="1001" spans="3:6">
      <c r="C1001" s="590"/>
      <c r="D1001" s="68"/>
      <c r="E1001" s="68"/>
      <c r="F1001" s="487"/>
    </row>
    <row r="1002" spans="3:6">
      <c r="C1002" s="590"/>
      <c r="D1002" s="68"/>
      <c r="E1002" s="68"/>
      <c r="F1002" s="487"/>
    </row>
    <row r="1003" spans="3:6" ht="13.5" customHeight="1">
      <c r="C1003" s="590"/>
      <c r="D1003" s="68"/>
      <c r="E1003" s="68"/>
      <c r="F1003" s="487"/>
    </row>
    <row r="1004" spans="3:6" ht="27" customHeight="1">
      <c r="C1004" s="590"/>
      <c r="D1004" s="68"/>
      <c r="E1004" s="68"/>
      <c r="F1004" s="487"/>
    </row>
    <row r="1005" spans="3:6">
      <c r="C1005" s="590"/>
      <c r="D1005" s="68"/>
      <c r="E1005" s="68"/>
      <c r="F1005" s="487"/>
    </row>
    <row r="1006" spans="3:6">
      <c r="C1006" s="590"/>
      <c r="D1006" s="68"/>
      <c r="E1006" s="68"/>
      <c r="F1006" s="487"/>
    </row>
    <row r="1007" spans="3:6">
      <c r="C1007" s="590"/>
      <c r="D1007" s="68"/>
      <c r="E1007" s="68"/>
      <c r="F1007" s="487"/>
    </row>
    <row r="1008" spans="3:6">
      <c r="C1008" s="590"/>
      <c r="D1008" s="68"/>
      <c r="E1008" s="68"/>
      <c r="F1008" s="487"/>
    </row>
    <row r="1009" spans="3:6">
      <c r="C1009" s="590"/>
      <c r="D1009" s="68"/>
      <c r="E1009" s="68"/>
      <c r="F1009" s="487"/>
    </row>
    <row r="1010" spans="3:6">
      <c r="C1010" s="590"/>
      <c r="D1010" s="68"/>
      <c r="E1010" s="68"/>
      <c r="F1010" s="487"/>
    </row>
    <row r="1011" spans="3:6">
      <c r="C1011" s="590"/>
      <c r="D1011" s="68"/>
      <c r="E1011" s="68"/>
      <c r="F1011" s="487"/>
    </row>
    <row r="1012" spans="3:6">
      <c r="C1012" s="590"/>
      <c r="D1012" s="68"/>
      <c r="E1012" s="68"/>
      <c r="F1012" s="487"/>
    </row>
    <row r="1013" spans="3:6">
      <c r="C1013" s="590"/>
      <c r="D1013" s="68"/>
      <c r="E1013" s="68"/>
      <c r="F1013" s="487"/>
    </row>
    <row r="1014" spans="3:6" ht="14.25" customHeight="1">
      <c r="C1014" s="590"/>
      <c r="D1014" s="68"/>
      <c r="E1014" s="68"/>
      <c r="F1014" s="487"/>
    </row>
    <row r="1015" spans="3:6">
      <c r="C1015" s="590"/>
      <c r="D1015" s="68"/>
      <c r="E1015" s="68"/>
      <c r="F1015" s="487"/>
    </row>
    <row r="1016" spans="3:6" ht="90.75" customHeight="1">
      <c r="C1016" s="590"/>
      <c r="D1016" s="68"/>
      <c r="E1016" s="68"/>
      <c r="F1016" s="487"/>
    </row>
    <row r="1017" spans="3:6">
      <c r="C1017" s="590"/>
      <c r="D1017" s="68"/>
      <c r="E1017" s="68"/>
      <c r="F1017" s="487"/>
    </row>
    <row r="1018" spans="3:6" ht="13.5" customHeight="1">
      <c r="C1018" s="590"/>
      <c r="D1018" s="68"/>
      <c r="E1018" s="68"/>
      <c r="F1018" s="487"/>
    </row>
    <row r="1019" spans="3:6">
      <c r="C1019" s="590"/>
      <c r="D1019" s="68"/>
      <c r="E1019" s="68"/>
      <c r="F1019" s="487"/>
    </row>
    <row r="1020" spans="3:6" ht="26.25" customHeight="1">
      <c r="C1020" s="590"/>
      <c r="D1020" s="68"/>
      <c r="E1020" s="68"/>
      <c r="F1020" s="487"/>
    </row>
    <row r="1021" spans="3:6" ht="12" customHeight="1">
      <c r="C1021" s="590"/>
      <c r="D1021" s="68"/>
      <c r="E1021" s="68"/>
      <c r="F1021" s="487"/>
    </row>
    <row r="1022" spans="3:6" ht="13.5" customHeight="1">
      <c r="C1022" s="590"/>
      <c r="D1022" s="68"/>
      <c r="E1022" s="68"/>
      <c r="F1022" s="487"/>
    </row>
    <row r="1023" spans="3:6">
      <c r="C1023" s="590"/>
      <c r="D1023" s="68"/>
      <c r="E1023" s="68"/>
      <c r="F1023" s="487"/>
    </row>
    <row r="1024" spans="3:6">
      <c r="C1024" s="590"/>
      <c r="D1024" s="68"/>
      <c r="E1024" s="68"/>
      <c r="F1024" s="487"/>
    </row>
    <row r="1025" spans="3:6" ht="25.5" customHeight="1">
      <c r="C1025" s="590"/>
      <c r="D1025" s="68"/>
      <c r="E1025" s="68"/>
      <c r="F1025" s="487"/>
    </row>
    <row r="1026" spans="3:6">
      <c r="C1026" s="590"/>
      <c r="D1026" s="68"/>
      <c r="E1026" s="68"/>
      <c r="F1026" s="487"/>
    </row>
    <row r="1027" spans="3:6">
      <c r="C1027" s="590"/>
      <c r="D1027" s="68"/>
      <c r="E1027" s="68"/>
      <c r="F1027" s="487"/>
    </row>
    <row r="1028" spans="3:6">
      <c r="C1028" s="590"/>
      <c r="D1028" s="68"/>
      <c r="E1028" s="68"/>
      <c r="F1028" s="487"/>
    </row>
    <row r="1029" spans="3:6">
      <c r="C1029" s="590"/>
      <c r="D1029" s="68"/>
      <c r="E1029" s="68"/>
      <c r="F1029" s="487"/>
    </row>
    <row r="1030" spans="3:6">
      <c r="C1030" s="590"/>
      <c r="D1030" s="68"/>
      <c r="E1030" s="68"/>
      <c r="F1030" s="487"/>
    </row>
    <row r="1031" spans="3:6">
      <c r="C1031" s="590"/>
      <c r="D1031" s="68"/>
      <c r="E1031" s="68"/>
      <c r="F1031" s="487"/>
    </row>
    <row r="1032" spans="3:6">
      <c r="C1032" s="590"/>
      <c r="D1032" s="68"/>
      <c r="E1032" s="68"/>
      <c r="F1032" s="487"/>
    </row>
    <row r="1033" spans="3:6">
      <c r="C1033" s="590"/>
      <c r="D1033" s="68"/>
      <c r="E1033" s="68"/>
      <c r="F1033" s="487"/>
    </row>
    <row r="1034" spans="3:6">
      <c r="C1034" s="590"/>
      <c r="D1034" s="68"/>
      <c r="E1034" s="68"/>
      <c r="F1034" s="487"/>
    </row>
    <row r="1035" spans="3:6">
      <c r="C1035" s="590"/>
      <c r="D1035" s="68"/>
      <c r="E1035" s="68"/>
      <c r="F1035" s="487"/>
    </row>
    <row r="1036" spans="3:6">
      <c r="C1036" s="590"/>
      <c r="D1036" s="68"/>
      <c r="E1036" s="68"/>
      <c r="F1036" s="487"/>
    </row>
    <row r="1037" spans="3:6">
      <c r="C1037" s="590"/>
      <c r="D1037" s="68"/>
      <c r="E1037" s="68"/>
      <c r="F1037" s="487"/>
    </row>
    <row r="1038" spans="3:6">
      <c r="C1038" s="590"/>
      <c r="D1038" s="68"/>
      <c r="E1038" s="68"/>
      <c r="F1038" s="487"/>
    </row>
    <row r="1039" spans="3:6">
      <c r="C1039" s="487"/>
      <c r="D1039" s="68"/>
      <c r="E1039" s="68"/>
      <c r="F1039" s="487"/>
    </row>
    <row r="1040" spans="3:6">
      <c r="C1040" s="487"/>
      <c r="D1040" s="68"/>
      <c r="E1040" s="68"/>
      <c r="F1040" s="487"/>
    </row>
    <row r="1041" spans="3:6">
      <c r="C1041" s="487"/>
      <c r="D1041" s="68"/>
      <c r="E1041" s="68"/>
      <c r="F1041" s="487"/>
    </row>
    <row r="1042" spans="3:6">
      <c r="C1042" s="487"/>
      <c r="D1042" s="68"/>
      <c r="E1042" s="68"/>
      <c r="F1042" s="487"/>
    </row>
    <row r="1043" spans="3:6">
      <c r="C1043" s="487"/>
      <c r="D1043" s="68"/>
      <c r="E1043" s="68"/>
      <c r="F1043" s="487"/>
    </row>
    <row r="1044" spans="3:6" ht="42" customHeight="1">
      <c r="C1044" s="487"/>
      <c r="D1044" s="68"/>
      <c r="E1044" s="68"/>
      <c r="F1044" s="487"/>
    </row>
    <row r="1045" spans="3:6">
      <c r="C1045" s="487"/>
      <c r="D1045" s="68"/>
      <c r="E1045" s="68"/>
      <c r="F1045" s="487"/>
    </row>
    <row r="1046" spans="3:6">
      <c r="C1046" s="487"/>
      <c r="D1046" s="68"/>
      <c r="E1046" s="68"/>
      <c r="F1046" s="487"/>
    </row>
    <row r="1047" spans="3:6">
      <c r="C1047" s="487"/>
      <c r="D1047" s="68"/>
      <c r="E1047" s="68"/>
      <c r="F1047" s="487"/>
    </row>
    <row r="1048" spans="3:6">
      <c r="C1048" s="487"/>
      <c r="D1048" s="68"/>
      <c r="E1048" s="68"/>
      <c r="F1048" s="487"/>
    </row>
    <row r="1049" spans="3:6">
      <c r="C1049" s="487"/>
      <c r="D1049" s="68"/>
      <c r="E1049" s="68"/>
      <c r="F1049" s="487"/>
    </row>
    <row r="1050" spans="3:6">
      <c r="C1050" s="590"/>
      <c r="D1050" s="68"/>
      <c r="E1050" s="68"/>
      <c r="F1050" s="487"/>
    </row>
    <row r="1051" spans="3:6">
      <c r="C1051" s="590"/>
      <c r="D1051" s="68"/>
      <c r="E1051" s="68"/>
      <c r="F1051" s="487"/>
    </row>
    <row r="1052" spans="3:6" ht="14.25" customHeight="1">
      <c r="C1052" s="590"/>
      <c r="D1052" s="68"/>
      <c r="E1052" s="68"/>
      <c r="F1052" s="487"/>
    </row>
    <row r="1053" spans="3:6" ht="12.75" customHeight="1">
      <c r="C1053" s="590"/>
      <c r="D1053" s="68"/>
      <c r="E1053" s="68"/>
      <c r="F1053" s="487"/>
    </row>
    <row r="1054" spans="3:6" ht="15" customHeight="1">
      <c r="C1054" s="590"/>
      <c r="D1054" s="68"/>
      <c r="E1054" s="68"/>
      <c r="F1054" s="487"/>
    </row>
    <row r="1055" spans="3:6">
      <c r="C1055" s="590"/>
      <c r="D1055" s="68"/>
      <c r="E1055" s="68"/>
      <c r="F1055" s="487"/>
    </row>
    <row r="1056" spans="3:6">
      <c r="C1056" s="590"/>
      <c r="D1056" s="68"/>
      <c r="E1056" s="68"/>
      <c r="F1056" s="487"/>
    </row>
    <row r="1057" spans="3:6">
      <c r="C1057" s="590"/>
      <c r="D1057" s="68"/>
      <c r="E1057" s="68"/>
      <c r="F1057" s="487"/>
    </row>
    <row r="1058" spans="3:6">
      <c r="C1058" s="590"/>
      <c r="D1058" s="68"/>
      <c r="E1058" s="68"/>
      <c r="F1058" s="487"/>
    </row>
    <row r="1059" spans="3:6" ht="15" customHeight="1">
      <c r="C1059" s="590"/>
      <c r="D1059" s="68"/>
      <c r="E1059" s="68"/>
      <c r="F1059" s="487"/>
    </row>
    <row r="1060" spans="3:6" ht="213.75" customHeight="1">
      <c r="C1060" s="590"/>
      <c r="D1060" s="68"/>
      <c r="E1060" s="68"/>
      <c r="F1060" s="487"/>
    </row>
    <row r="1061" spans="3:6">
      <c r="C1061" s="590"/>
      <c r="D1061" s="68"/>
      <c r="E1061" s="68"/>
      <c r="F1061" s="487"/>
    </row>
    <row r="1062" spans="3:6">
      <c r="C1062" s="590"/>
      <c r="D1062" s="68"/>
      <c r="E1062" s="68"/>
      <c r="F1062" s="487"/>
    </row>
    <row r="1063" spans="3:6">
      <c r="C1063" s="590"/>
      <c r="D1063" s="68"/>
      <c r="E1063" s="68"/>
      <c r="F1063" s="487"/>
    </row>
    <row r="1064" spans="3:6">
      <c r="C1064" s="590"/>
      <c r="D1064" s="68"/>
      <c r="E1064" s="68"/>
      <c r="F1064" s="487"/>
    </row>
    <row r="1065" spans="3:6">
      <c r="C1065" s="590"/>
      <c r="D1065" s="68"/>
      <c r="E1065" s="68"/>
      <c r="F1065" s="487"/>
    </row>
    <row r="1066" spans="3:6">
      <c r="C1066" s="590"/>
      <c r="D1066" s="68"/>
      <c r="E1066" s="68"/>
      <c r="F1066" s="487"/>
    </row>
    <row r="1067" spans="3:6">
      <c r="C1067" s="590"/>
      <c r="D1067" s="68"/>
      <c r="E1067" s="68"/>
      <c r="F1067" s="487"/>
    </row>
    <row r="1068" spans="3:6">
      <c r="C1068" s="590"/>
      <c r="D1068" s="68"/>
      <c r="E1068" s="68"/>
      <c r="F1068" s="487"/>
    </row>
    <row r="1069" spans="3:6">
      <c r="C1069" s="590"/>
      <c r="D1069" s="68"/>
      <c r="E1069" s="68"/>
      <c r="F1069" s="487"/>
    </row>
    <row r="1070" spans="3:6">
      <c r="C1070" s="590"/>
      <c r="D1070" s="68"/>
      <c r="E1070" s="68"/>
      <c r="F1070" s="487"/>
    </row>
    <row r="1071" spans="3:6" ht="27" customHeight="1">
      <c r="C1071" s="590"/>
      <c r="D1071" s="68"/>
      <c r="E1071" s="68"/>
      <c r="F1071" s="487"/>
    </row>
    <row r="1072" spans="3:6">
      <c r="C1072" s="590"/>
      <c r="D1072" s="68"/>
      <c r="E1072" s="68"/>
      <c r="F1072" s="487"/>
    </row>
    <row r="1073" spans="3:6">
      <c r="C1073" s="590"/>
      <c r="D1073" s="68"/>
      <c r="E1073" s="68"/>
      <c r="F1073" s="487"/>
    </row>
    <row r="1074" spans="3:6">
      <c r="C1074" s="590"/>
      <c r="D1074" s="68"/>
      <c r="E1074" s="68"/>
      <c r="F1074" s="487"/>
    </row>
    <row r="1075" spans="3:6">
      <c r="C1075" s="590"/>
      <c r="D1075" s="68"/>
      <c r="E1075" s="68"/>
      <c r="F1075" s="487"/>
    </row>
    <row r="1076" spans="3:6">
      <c r="C1076" s="590"/>
      <c r="D1076" s="68"/>
      <c r="E1076" s="68"/>
      <c r="F1076" s="487"/>
    </row>
    <row r="1077" spans="3:6">
      <c r="C1077" s="590"/>
      <c r="D1077" s="68"/>
      <c r="E1077" s="68"/>
      <c r="F1077" s="487"/>
    </row>
    <row r="1078" spans="3:6">
      <c r="C1078" s="590"/>
      <c r="D1078" s="68"/>
      <c r="E1078" s="68"/>
      <c r="F1078" s="487"/>
    </row>
    <row r="1079" spans="3:6">
      <c r="C1079" s="590"/>
      <c r="D1079" s="68"/>
      <c r="E1079" s="68"/>
      <c r="F1079" s="487"/>
    </row>
    <row r="1080" spans="3:6">
      <c r="C1080" s="590"/>
      <c r="D1080" s="68"/>
      <c r="E1080" s="68"/>
      <c r="F1080" s="487"/>
    </row>
    <row r="1081" spans="3:6">
      <c r="C1081" s="590"/>
      <c r="D1081" s="68"/>
      <c r="E1081" s="68"/>
      <c r="F1081" s="487"/>
    </row>
    <row r="1082" spans="3:6">
      <c r="C1082" s="590"/>
      <c r="D1082" s="68"/>
      <c r="E1082" s="68"/>
      <c r="F1082" s="487"/>
    </row>
    <row r="1083" spans="3:6">
      <c r="C1083" s="590"/>
      <c r="D1083" s="68"/>
      <c r="E1083" s="68"/>
      <c r="F1083" s="487"/>
    </row>
    <row r="1084" spans="3:6">
      <c r="C1084" s="590"/>
      <c r="D1084" s="68"/>
      <c r="E1084" s="68"/>
      <c r="F1084" s="487"/>
    </row>
    <row r="1085" spans="3:6">
      <c r="C1085" s="590"/>
      <c r="D1085" s="68"/>
      <c r="E1085" s="68"/>
      <c r="F1085" s="487"/>
    </row>
    <row r="1086" spans="3:6">
      <c r="C1086" s="590"/>
      <c r="D1086" s="68"/>
      <c r="E1086" s="68"/>
      <c r="F1086" s="487"/>
    </row>
    <row r="1087" spans="3:6">
      <c r="C1087" s="590"/>
      <c r="D1087" s="68"/>
      <c r="E1087" s="68"/>
      <c r="F1087" s="487"/>
    </row>
    <row r="1088" spans="3:6">
      <c r="C1088" s="590"/>
      <c r="D1088" s="68"/>
      <c r="E1088" s="68"/>
      <c r="F1088" s="487"/>
    </row>
    <row r="1089" spans="3:6">
      <c r="C1089" s="590"/>
      <c r="D1089" s="68"/>
      <c r="E1089" s="68"/>
      <c r="F1089" s="487"/>
    </row>
    <row r="1090" spans="3:6">
      <c r="C1090" s="590"/>
      <c r="D1090" s="68"/>
      <c r="E1090" s="68"/>
      <c r="F1090" s="487"/>
    </row>
    <row r="1091" spans="3:6">
      <c r="C1091" s="590"/>
      <c r="D1091" s="68"/>
      <c r="E1091" s="68"/>
      <c r="F1091" s="487"/>
    </row>
    <row r="1092" spans="3:6">
      <c r="C1092" s="590"/>
      <c r="D1092" s="68"/>
      <c r="E1092" s="68"/>
      <c r="F1092" s="487"/>
    </row>
    <row r="1093" spans="3:6">
      <c r="C1093" s="590"/>
      <c r="D1093" s="68"/>
      <c r="E1093" s="68"/>
      <c r="F1093" s="487"/>
    </row>
    <row r="1094" spans="3:6">
      <c r="C1094" s="590"/>
      <c r="D1094" s="68"/>
      <c r="E1094" s="68"/>
      <c r="F1094" s="487"/>
    </row>
    <row r="1095" spans="3:6">
      <c r="C1095" s="590"/>
      <c r="D1095" s="68"/>
      <c r="E1095" s="68"/>
      <c r="F1095" s="487"/>
    </row>
    <row r="1096" spans="3:6">
      <c r="C1096" s="590"/>
      <c r="D1096" s="68"/>
      <c r="E1096" s="68"/>
      <c r="F1096" s="487"/>
    </row>
    <row r="1097" spans="3:6">
      <c r="C1097" s="590"/>
      <c r="D1097" s="68"/>
      <c r="E1097" s="68"/>
      <c r="F1097" s="487"/>
    </row>
    <row r="1098" spans="3:6">
      <c r="C1098" s="590"/>
      <c r="D1098" s="68"/>
      <c r="E1098" s="68"/>
      <c r="F1098" s="487"/>
    </row>
    <row r="1099" spans="3:6">
      <c r="C1099" s="590"/>
      <c r="D1099" s="68"/>
      <c r="E1099" s="68"/>
      <c r="F1099" s="487"/>
    </row>
    <row r="1100" spans="3:6">
      <c r="C1100" s="590"/>
      <c r="D1100" s="68"/>
      <c r="E1100" s="68"/>
      <c r="F1100" s="487"/>
    </row>
    <row r="1101" spans="3:6">
      <c r="C1101" s="590"/>
      <c r="D1101" s="68"/>
      <c r="E1101" s="68"/>
      <c r="F1101" s="487"/>
    </row>
    <row r="1102" spans="3:6">
      <c r="C1102" s="590"/>
      <c r="D1102" s="68"/>
      <c r="E1102" s="68"/>
      <c r="F1102" s="487"/>
    </row>
    <row r="1103" spans="3:6">
      <c r="C1103" s="590"/>
      <c r="D1103" s="68"/>
      <c r="E1103" s="68"/>
      <c r="F1103" s="487"/>
    </row>
    <row r="1104" spans="3:6">
      <c r="C1104" s="590"/>
      <c r="D1104" s="68"/>
      <c r="E1104" s="68"/>
      <c r="F1104" s="487"/>
    </row>
    <row r="1105" spans="3:6">
      <c r="C1105" s="590"/>
      <c r="D1105" s="68"/>
      <c r="E1105" s="68"/>
      <c r="F1105" s="487"/>
    </row>
    <row r="1106" spans="3:6">
      <c r="C1106" s="590"/>
      <c r="D1106" s="68"/>
      <c r="E1106" s="68"/>
      <c r="F1106" s="487"/>
    </row>
    <row r="1107" spans="3:6">
      <c r="C1107" s="590"/>
      <c r="D1107" s="68"/>
      <c r="E1107" s="68"/>
      <c r="F1107" s="487"/>
    </row>
    <row r="1108" spans="3:6">
      <c r="C1108" s="590"/>
      <c r="D1108" s="68"/>
      <c r="E1108" s="68"/>
      <c r="F1108" s="487"/>
    </row>
    <row r="1109" spans="3:6">
      <c r="C1109" s="590"/>
      <c r="D1109" s="68"/>
      <c r="E1109" s="68"/>
      <c r="F1109" s="487"/>
    </row>
    <row r="1110" spans="3:6">
      <c r="C1110" s="590"/>
      <c r="D1110" s="68"/>
      <c r="E1110" s="68"/>
      <c r="F1110" s="487"/>
    </row>
    <row r="1111" spans="3:6" ht="78" customHeight="1">
      <c r="C1111" s="590"/>
      <c r="D1111" s="68"/>
      <c r="E1111" s="68"/>
      <c r="F1111" s="487"/>
    </row>
    <row r="1112" spans="3:6">
      <c r="C1112" s="590"/>
      <c r="D1112" s="68"/>
      <c r="E1112" s="68"/>
      <c r="F1112" s="487"/>
    </row>
    <row r="1113" spans="3:6">
      <c r="C1113" s="590"/>
      <c r="D1113" s="68"/>
      <c r="E1113" s="68"/>
      <c r="F1113" s="487"/>
    </row>
    <row r="1114" spans="3:6">
      <c r="C1114" s="590"/>
      <c r="D1114" s="68"/>
      <c r="E1114" s="68"/>
      <c r="F1114" s="487"/>
    </row>
    <row r="1115" spans="3:6">
      <c r="C1115" s="590"/>
      <c r="D1115" s="68"/>
      <c r="E1115" s="68"/>
      <c r="F1115" s="487"/>
    </row>
    <row r="1116" spans="3:6">
      <c r="C1116" s="590"/>
      <c r="D1116" s="68"/>
      <c r="E1116" s="68"/>
      <c r="F1116" s="487"/>
    </row>
    <row r="1117" spans="3:6">
      <c r="C1117" s="590"/>
      <c r="D1117" s="68"/>
      <c r="E1117" s="68"/>
      <c r="F1117" s="487"/>
    </row>
    <row r="1118" spans="3:6">
      <c r="C1118" s="590"/>
      <c r="D1118" s="68"/>
      <c r="E1118" s="68"/>
      <c r="F1118" s="487"/>
    </row>
    <row r="1119" spans="3:6">
      <c r="C1119" s="590"/>
      <c r="D1119" s="68"/>
      <c r="E1119" s="68"/>
      <c r="F1119" s="487"/>
    </row>
    <row r="1120" spans="3:6">
      <c r="C1120" s="590"/>
      <c r="D1120" s="68"/>
      <c r="E1120" s="68"/>
      <c r="F1120" s="487"/>
    </row>
    <row r="1121" spans="3:6">
      <c r="C1121" s="590"/>
      <c r="D1121" s="68"/>
      <c r="E1121" s="68"/>
      <c r="F1121" s="487"/>
    </row>
    <row r="1122" spans="3:6">
      <c r="C1122" s="590"/>
      <c r="D1122" s="68"/>
      <c r="E1122" s="68"/>
      <c r="F1122" s="487"/>
    </row>
    <row r="1123" spans="3:6">
      <c r="C1123" s="590"/>
      <c r="D1123" s="68"/>
      <c r="E1123" s="68"/>
      <c r="F1123" s="487"/>
    </row>
    <row r="1124" spans="3:6">
      <c r="C1124" s="590"/>
      <c r="D1124" s="68"/>
      <c r="E1124" s="68"/>
      <c r="F1124" s="487"/>
    </row>
    <row r="1125" spans="3:6">
      <c r="C1125" s="590"/>
      <c r="D1125" s="68"/>
      <c r="E1125" s="68"/>
      <c r="F1125" s="487"/>
    </row>
    <row r="1126" spans="3:6">
      <c r="C1126" s="590"/>
      <c r="D1126" s="68"/>
      <c r="E1126" s="68"/>
      <c r="F1126" s="487"/>
    </row>
    <row r="1127" spans="3:6">
      <c r="C1127" s="590"/>
      <c r="D1127" s="68"/>
      <c r="E1127" s="68"/>
      <c r="F1127" s="487"/>
    </row>
    <row r="1128" spans="3:6">
      <c r="C1128" s="590"/>
      <c r="D1128" s="68"/>
      <c r="E1128" s="68"/>
      <c r="F1128" s="487"/>
    </row>
    <row r="1129" spans="3:6">
      <c r="C1129" s="590"/>
      <c r="D1129" s="68"/>
      <c r="E1129" s="68"/>
      <c r="F1129" s="487"/>
    </row>
    <row r="1130" spans="3:6">
      <c r="C1130" s="590"/>
      <c r="D1130" s="68"/>
      <c r="E1130" s="68"/>
      <c r="F1130" s="487"/>
    </row>
    <row r="1131" spans="3:6">
      <c r="C1131" s="590"/>
      <c r="D1131" s="68"/>
      <c r="E1131" s="68"/>
      <c r="F1131" s="487"/>
    </row>
    <row r="1132" spans="3:6">
      <c r="C1132" s="590"/>
      <c r="D1132" s="68"/>
      <c r="E1132" s="68"/>
      <c r="F1132" s="487"/>
    </row>
    <row r="1133" spans="3:6">
      <c r="C1133" s="590"/>
      <c r="D1133" s="68"/>
      <c r="E1133" s="68"/>
      <c r="F1133" s="487"/>
    </row>
    <row r="1134" spans="3:6">
      <c r="C1134" s="590"/>
      <c r="D1134" s="68"/>
      <c r="E1134" s="68"/>
      <c r="F1134" s="487"/>
    </row>
    <row r="1135" spans="3:6">
      <c r="C1135" s="590"/>
      <c r="D1135" s="68"/>
      <c r="E1135" s="68"/>
      <c r="F1135" s="487"/>
    </row>
    <row r="1136" spans="3:6">
      <c r="C1136" s="590"/>
      <c r="D1136" s="68"/>
      <c r="E1136" s="68"/>
      <c r="F1136" s="487"/>
    </row>
    <row r="1137" spans="3:6">
      <c r="C1137" s="590"/>
      <c r="D1137" s="68"/>
      <c r="E1137" s="68"/>
      <c r="F1137" s="487"/>
    </row>
    <row r="1138" spans="3:6">
      <c r="C1138" s="590"/>
      <c r="D1138" s="68"/>
      <c r="E1138" s="68"/>
      <c r="F1138" s="487"/>
    </row>
    <row r="1139" spans="3:6">
      <c r="C1139" s="590"/>
      <c r="D1139" s="68"/>
      <c r="E1139" s="68"/>
      <c r="F1139" s="487"/>
    </row>
    <row r="1140" spans="3:6">
      <c r="C1140" s="590"/>
      <c r="D1140" s="68"/>
      <c r="E1140" s="68"/>
      <c r="F1140" s="487"/>
    </row>
    <row r="1141" spans="3:6">
      <c r="C1141" s="590"/>
      <c r="D1141" s="68"/>
      <c r="E1141" s="68"/>
      <c r="F1141" s="487"/>
    </row>
    <row r="1142" spans="3:6">
      <c r="C1142" s="590"/>
      <c r="D1142" s="68"/>
      <c r="E1142" s="68"/>
      <c r="F1142" s="487"/>
    </row>
    <row r="1143" spans="3:6">
      <c r="C1143" s="590"/>
      <c r="D1143" s="68"/>
      <c r="E1143" s="68"/>
      <c r="F1143" s="487"/>
    </row>
    <row r="1144" spans="3:6">
      <c r="C1144" s="590"/>
      <c r="D1144" s="68"/>
      <c r="E1144" s="68"/>
      <c r="F1144" s="487"/>
    </row>
    <row r="1145" spans="3:6">
      <c r="C1145" s="590"/>
      <c r="D1145" s="68"/>
      <c r="E1145" s="68"/>
      <c r="F1145" s="487"/>
    </row>
    <row r="1146" spans="3:6">
      <c r="C1146" s="590"/>
      <c r="D1146" s="68"/>
      <c r="E1146" s="68"/>
      <c r="F1146" s="487"/>
    </row>
    <row r="1147" spans="3:6">
      <c r="C1147" s="590"/>
      <c r="D1147" s="68"/>
      <c r="E1147" s="68"/>
      <c r="F1147" s="487"/>
    </row>
    <row r="1148" spans="3:6">
      <c r="C1148" s="590"/>
      <c r="D1148" s="68"/>
      <c r="E1148" s="68"/>
      <c r="F1148" s="487"/>
    </row>
    <row r="1149" spans="3:6">
      <c r="C1149" s="590"/>
      <c r="D1149" s="68"/>
      <c r="E1149" s="68"/>
      <c r="F1149" s="487"/>
    </row>
    <row r="1150" spans="3:6">
      <c r="C1150" s="590"/>
      <c r="D1150" s="68"/>
      <c r="E1150" s="68"/>
      <c r="F1150" s="487"/>
    </row>
    <row r="1151" spans="3:6">
      <c r="C1151" s="590"/>
      <c r="D1151" s="68"/>
      <c r="E1151" s="68"/>
      <c r="F1151" s="487"/>
    </row>
    <row r="1152" spans="3:6">
      <c r="C1152" s="590"/>
      <c r="D1152" s="68"/>
      <c r="E1152" s="68"/>
      <c r="F1152" s="487"/>
    </row>
    <row r="1153" spans="3:7">
      <c r="C1153" s="590"/>
      <c r="D1153" s="68"/>
      <c r="E1153" s="68"/>
      <c r="F1153" s="487"/>
    </row>
    <row r="1154" spans="3:7">
      <c r="D1154" s="68"/>
      <c r="E1154" s="414"/>
      <c r="F1154" s="383"/>
      <c r="G1154" s="383"/>
    </row>
  </sheetData>
  <sheetProtection password="EBEA" sheet="1" objects="1" scenarios="1" selectLockedCells="1"/>
  <mergeCells count="4">
    <mergeCell ref="G2:G3"/>
    <mergeCell ref="A2:B3"/>
    <mergeCell ref="C2:C3"/>
    <mergeCell ref="D2:F2"/>
  </mergeCells>
  <phoneticPr fontId="0" type="noConversion"/>
  <pageMargins left="0.94488188976377963" right="0.23622047244094491" top="0.39370078740157483" bottom="0.39370078740157483" header="0.51181102362204722" footer="0.51181102362204722"/>
  <pageSetup paperSize="9" scale="75" firstPageNumber="12" orientation="portrait" useFirstPageNumber="1"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3"/>
  <sheetViews>
    <sheetView workbookViewId="0"/>
  </sheetViews>
  <sheetFormatPr defaultColWidth="7.85546875" defaultRowHeight="12.75"/>
  <cols>
    <col min="1" max="1" width="7.85546875" style="1" customWidth="1"/>
    <col min="2" max="2" width="9" style="1" customWidth="1"/>
    <col min="3" max="3" width="8.5703125" style="1" customWidth="1"/>
    <col min="4" max="8" width="7.85546875" style="1" customWidth="1"/>
    <col min="9" max="9" width="15.85546875" style="1" customWidth="1"/>
    <col min="10" max="10" width="7.5703125" style="1" customWidth="1"/>
    <col min="11" max="16384" width="7.85546875" style="1"/>
  </cols>
  <sheetData>
    <row r="1" spans="1:9">
      <c r="A1" s="2"/>
      <c r="B1" s="2"/>
      <c r="C1" s="2"/>
      <c r="D1" s="2"/>
      <c r="E1" s="2"/>
      <c r="F1" s="2"/>
      <c r="G1" s="2"/>
      <c r="H1" s="2"/>
      <c r="I1" s="2"/>
    </row>
    <row r="2" spans="1:9">
      <c r="A2" s="2"/>
      <c r="B2" s="2"/>
      <c r="C2" s="2"/>
      <c r="D2" s="2"/>
      <c r="E2" s="2"/>
      <c r="F2" s="2"/>
      <c r="G2" s="2"/>
      <c r="H2" s="2"/>
      <c r="I2" s="2"/>
    </row>
    <row r="3" spans="1:9" ht="18">
      <c r="A3" s="3"/>
      <c r="B3" s="2"/>
      <c r="C3" s="3"/>
      <c r="D3" s="2"/>
      <c r="E3" s="2"/>
      <c r="F3" s="2"/>
      <c r="G3" s="2"/>
      <c r="H3" s="2"/>
      <c r="I3" s="2"/>
    </row>
    <row r="4" spans="1:9">
      <c r="A4" s="2"/>
      <c r="B4" s="2"/>
      <c r="C4" s="2"/>
      <c r="D4" s="2"/>
      <c r="E4" s="2"/>
      <c r="F4" s="2"/>
      <c r="G4" s="2"/>
      <c r="H4" s="2"/>
      <c r="I4" s="2"/>
    </row>
    <row r="5" spans="1:9">
      <c r="A5" s="2"/>
      <c r="B5" s="2"/>
      <c r="C5" s="2"/>
      <c r="D5" s="2"/>
      <c r="E5" s="4"/>
      <c r="F5" s="2"/>
      <c r="G5" s="2"/>
      <c r="H5" s="2"/>
      <c r="I5" s="2"/>
    </row>
    <row r="6" spans="1:9">
      <c r="A6" s="2"/>
      <c r="B6" s="2"/>
      <c r="C6" s="2"/>
      <c r="D6" s="2"/>
      <c r="E6" s="4"/>
      <c r="F6" s="2"/>
      <c r="G6" s="2"/>
      <c r="H6" s="2"/>
      <c r="I6" s="2"/>
    </row>
    <row r="7" spans="1:9">
      <c r="A7" s="2"/>
      <c r="B7" s="2"/>
      <c r="C7" s="2"/>
      <c r="D7" s="2"/>
      <c r="E7" s="4"/>
      <c r="F7" s="2"/>
      <c r="G7" s="2"/>
      <c r="H7" s="2"/>
      <c r="I7" s="2"/>
    </row>
    <row r="8" spans="1:9">
      <c r="A8" s="2"/>
      <c r="B8" s="2"/>
      <c r="C8" s="2"/>
      <c r="D8" s="2"/>
      <c r="E8" s="4"/>
      <c r="F8" s="2"/>
      <c r="G8" s="2"/>
      <c r="H8" s="2"/>
      <c r="I8" s="2"/>
    </row>
    <row r="9" spans="1:9">
      <c r="A9" s="2"/>
      <c r="B9" s="2"/>
      <c r="C9" s="2"/>
      <c r="D9" s="2"/>
      <c r="E9" s="4"/>
      <c r="F9" s="2"/>
      <c r="G9" s="2"/>
      <c r="H9" s="2"/>
      <c r="I9" s="2"/>
    </row>
    <row r="10" spans="1:9">
      <c r="A10" s="2"/>
      <c r="B10" s="2"/>
      <c r="C10" s="2"/>
      <c r="D10" s="2"/>
      <c r="E10" s="4"/>
      <c r="F10" s="2"/>
      <c r="G10" s="2"/>
      <c r="H10" s="2"/>
      <c r="I10" s="2"/>
    </row>
    <row r="11" spans="1:9">
      <c r="A11" s="2"/>
      <c r="B11" s="2"/>
      <c r="C11" s="2"/>
      <c r="D11" s="2"/>
      <c r="E11" s="4"/>
      <c r="F11" s="2"/>
      <c r="G11" s="2"/>
      <c r="H11" s="2"/>
      <c r="I11" s="2"/>
    </row>
    <row r="12" spans="1:9" ht="18">
      <c r="A12" s="2"/>
      <c r="B12" s="2"/>
      <c r="C12" s="6"/>
      <c r="D12" s="2"/>
      <c r="E12" s="4"/>
      <c r="F12" s="2"/>
      <c r="G12" s="2"/>
      <c r="H12" s="2"/>
      <c r="I12" s="2"/>
    </row>
    <row r="13" spans="1:9">
      <c r="A13" s="2"/>
      <c r="B13" s="2"/>
      <c r="C13" s="2"/>
      <c r="D13" s="2"/>
      <c r="E13" s="4"/>
      <c r="F13" s="2"/>
      <c r="G13" s="2"/>
      <c r="H13" s="2"/>
      <c r="I13" s="2"/>
    </row>
    <row r="14" spans="1:9">
      <c r="A14" s="2"/>
      <c r="B14" s="2"/>
      <c r="C14" s="2"/>
      <c r="D14" s="2"/>
      <c r="E14" s="4"/>
      <c r="F14" s="2"/>
      <c r="G14" s="2"/>
      <c r="H14" s="2"/>
      <c r="I14" s="2"/>
    </row>
    <row r="15" spans="1:9" ht="56.25" customHeight="1">
      <c r="A15" s="1047" t="s">
        <v>2115</v>
      </c>
      <c r="B15" s="1047"/>
      <c r="C15" s="1047"/>
      <c r="D15" s="1047"/>
      <c r="E15" s="1047"/>
      <c r="F15" s="1047"/>
      <c r="G15" s="1047"/>
      <c r="H15" s="1047"/>
      <c r="I15" s="1047"/>
    </row>
    <row r="16" spans="1:9" ht="14.25" customHeight="1">
      <c r="A16" s="2"/>
      <c r="B16" s="2"/>
      <c r="C16" s="2"/>
      <c r="D16" s="2"/>
      <c r="E16" s="2"/>
      <c r="F16" s="2"/>
      <c r="G16" s="2"/>
      <c r="H16" s="2"/>
      <c r="I16" s="2"/>
    </row>
    <row r="17" spans="1:9" ht="52.5" customHeight="1">
      <c r="A17" s="1018" t="s">
        <v>344</v>
      </c>
      <c r="B17" s="1018"/>
      <c r="C17" s="1018"/>
      <c r="D17" s="1018"/>
      <c r="E17" s="1018"/>
      <c r="F17" s="1018"/>
      <c r="G17" s="1018"/>
      <c r="H17" s="1018"/>
      <c r="I17" s="1018"/>
    </row>
    <row r="18" spans="1:9">
      <c r="A18" s="2"/>
      <c r="B18" s="2"/>
      <c r="C18" s="2"/>
      <c r="D18" s="2"/>
      <c r="E18" s="2"/>
      <c r="F18" s="2"/>
      <c r="G18" s="2"/>
      <c r="H18" s="2"/>
      <c r="I18" s="2"/>
    </row>
    <row r="19" spans="1:9" ht="9.75" customHeight="1">
      <c r="A19" s="2"/>
      <c r="B19" s="2"/>
      <c r="C19" s="2"/>
      <c r="D19" s="8"/>
      <c r="E19" s="2"/>
      <c r="F19" s="2"/>
      <c r="G19" s="2"/>
      <c r="H19" s="2"/>
      <c r="I19" s="2"/>
    </row>
    <row r="20" spans="1:9" ht="23.25">
      <c r="A20" s="2"/>
      <c r="B20" s="2"/>
      <c r="C20" s="2"/>
      <c r="D20" s="2"/>
      <c r="E20" s="7"/>
      <c r="F20" s="2"/>
      <c r="G20" s="2"/>
      <c r="H20" s="2"/>
      <c r="I20" s="2"/>
    </row>
    <row r="21" spans="1:9">
      <c r="A21" s="2"/>
      <c r="B21" s="2"/>
      <c r="C21" s="2"/>
      <c r="D21" s="2"/>
      <c r="E21" s="2"/>
      <c r="F21" s="2"/>
      <c r="G21" s="2"/>
      <c r="H21" s="2"/>
      <c r="I21" s="2"/>
    </row>
    <row r="22" spans="1:9" ht="23.25">
      <c r="A22" s="2"/>
      <c r="B22" s="2"/>
      <c r="C22" s="2"/>
      <c r="D22" s="2"/>
      <c r="E22" s="7"/>
      <c r="F22" s="2"/>
      <c r="G22" s="2"/>
      <c r="H22" s="2"/>
      <c r="I22" s="2"/>
    </row>
    <row r="23" spans="1:9">
      <c r="A23" s="2"/>
      <c r="B23" s="2"/>
      <c r="C23" s="2"/>
      <c r="D23" s="2"/>
      <c r="E23" s="2"/>
      <c r="F23" s="2"/>
      <c r="G23" s="2"/>
      <c r="H23" s="2"/>
      <c r="I23" s="2"/>
    </row>
    <row r="24" spans="1:9" ht="23.25">
      <c r="A24" s="2"/>
      <c r="B24" s="2"/>
      <c r="C24" s="2"/>
      <c r="D24" s="2"/>
      <c r="E24" s="7"/>
      <c r="F24" s="2"/>
      <c r="G24" s="2"/>
      <c r="H24" s="2"/>
      <c r="I24" s="2"/>
    </row>
    <row r="25" spans="1:9">
      <c r="A25" s="2"/>
      <c r="B25" s="2"/>
      <c r="C25" s="2"/>
      <c r="D25" s="2"/>
      <c r="E25" s="2"/>
      <c r="F25" s="2"/>
      <c r="G25" s="2"/>
      <c r="H25" s="2"/>
      <c r="I25" s="2"/>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row r="30" spans="1:9">
      <c r="A30" s="2"/>
      <c r="B30" s="2"/>
      <c r="C30" s="2"/>
      <c r="D30" s="2"/>
      <c r="E30" s="2"/>
      <c r="F30" s="2"/>
      <c r="G30" s="2"/>
      <c r="H30" s="2"/>
      <c r="I30" s="2"/>
    </row>
    <row r="31" spans="1:9" ht="15.75">
      <c r="A31" s="9"/>
      <c r="B31" s="9"/>
      <c r="C31" s="9"/>
      <c r="D31" s="9"/>
      <c r="F31" s="10"/>
      <c r="G31" s="2"/>
      <c r="H31" s="2"/>
      <c r="I31" s="2"/>
    </row>
    <row r="32" spans="1:9" ht="15.75">
      <c r="F32" s="9"/>
      <c r="H32" s="2"/>
      <c r="I32" s="2"/>
    </row>
    <row r="33" spans="1:9" ht="15.75">
      <c r="A33" s="9"/>
      <c r="B33" s="9"/>
      <c r="C33" s="9"/>
      <c r="D33" s="9"/>
      <c r="E33" s="10"/>
      <c r="F33" s="10"/>
      <c r="H33" s="2"/>
      <c r="I33" s="2"/>
    </row>
    <row r="34" spans="1:9" ht="15.75">
      <c r="F34" s="9"/>
      <c r="H34" s="2"/>
      <c r="I34" s="2"/>
    </row>
    <row r="35" spans="1:9" ht="15.75">
      <c r="A35" s="9"/>
      <c r="B35" s="9"/>
      <c r="C35" s="9"/>
      <c r="D35" s="9"/>
      <c r="E35" s="10"/>
      <c r="F35" s="10"/>
      <c r="H35" s="2"/>
      <c r="I35" s="2"/>
    </row>
    <row r="36" spans="1:9" ht="15.75">
      <c r="B36" s="9"/>
      <c r="C36" s="9"/>
      <c r="D36" s="9"/>
      <c r="E36" s="10"/>
      <c r="F36" s="9"/>
      <c r="H36" s="2"/>
      <c r="I36" s="2"/>
    </row>
    <row r="37" spans="1:9" ht="15.75">
      <c r="A37" s="9"/>
      <c r="B37" s="9"/>
      <c r="C37" s="9"/>
      <c r="D37" s="9"/>
      <c r="E37" s="10"/>
      <c r="F37" s="9"/>
      <c r="H37" s="2"/>
      <c r="I37" s="2"/>
    </row>
    <row r="38" spans="1:9" ht="15.75">
      <c r="A38" s="9"/>
      <c r="B38" s="9"/>
      <c r="C38" s="9"/>
      <c r="D38" s="9"/>
      <c r="F38" s="9"/>
      <c r="H38" s="2"/>
      <c r="I38" s="2"/>
    </row>
    <row r="39" spans="1:9" ht="15.75">
      <c r="A39" s="9"/>
      <c r="B39" s="9"/>
      <c r="C39" s="9"/>
      <c r="D39" s="9"/>
      <c r="E39" s="9"/>
      <c r="F39" s="9"/>
      <c r="G39" s="11"/>
      <c r="H39" s="2"/>
      <c r="I39" s="2"/>
    </row>
    <row r="40" spans="1:9" ht="15.75">
      <c r="A40" s="9"/>
      <c r="B40" s="9"/>
      <c r="C40" s="9"/>
      <c r="D40" s="9"/>
      <c r="E40" s="9"/>
      <c r="F40" s="9"/>
      <c r="G40" s="11"/>
      <c r="H40" s="2"/>
      <c r="I40" s="2"/>
    </row>
    <row r="41" spans="1:9" ht="15.75">
      <c r="A41" s="9"/>
      <c r="B41" s="9"/>
      <c r="C41" s="9"/>
      <c r="D41" s="9"/>
      <c r="E41" s="9"/>
      <c r="F41" s="9"/>
      <c r="G41" s="11"/>
      <c r="H41" s="2"/>
      <c r="I41" s="2"/>
    </row>
    <row r="42" spans="1:9">
      <c r="A42" s="2"/>
      <c r="B42" s="2"/>
      <c r="C42" s="2"/>
      <c r="D42" s="2"/>
      <c r="E42" s="2"/>
      <c r="F42" s="2"/>
      <c r="G42" s="2"/>
      <c r="H42" s="2"/>
      <c r="I42" s="2"/>
    </row>
    <row r="43" spans="1:9" ht="15">
      <c r="A43" s="2"/>
      <c r="B43" s="2"/>
      <c r="C43" s="2"/>
      <c r="D43" s="2"/>
      <c r="E43" s="2"/>
      <c r="F43" s="2"/>
      <c r="G43" s="12"/>
      <c r="H43" s="2"/>
      <c r="I43" s="2"/>
    </row>
  </sheetData>
  <mergeCells count="2">
    <mergeCell ref="A15:I15"/>
    <mergeCell ref="A17:I17"/>
  </mergeCells>
  <phoneticPr fontId="0" type="noConversion"/>
  <pageMargins left="0.98402777777777772" right="0.2361111111111111" top="0.74791666666666667" bottom="0.78749999999999998" header="0.51180555555555551" footer="0.51180555555555551"/>
  <pageSetup paperSize="9" firstPageNumber="0"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71"/>
  <sheetViews>
    <sheetView workbookViewId="0">
      <selection activeCell="B19" sqref="B19"/>
    </sheetView>
  </sheetViews>
  <sheetFormatPr defaultColWidth="7.7109375" defaultRowHeight="12.75"/>
  <cols>
    <col min="1" max="1" width="9.140625" style="1" customWidth="1"/>
    <col min="2" max="6" width="7.7109375" style="1" customWidth="1"/>
    <col min="7" max="7" width="6.28515625" style="1" customWidth="1"/>
    <col min="8" max="8" width="13.42578125" style="1" customWidth="1"/>
    <col min="9" max="9" width="16.7109375" style="1" customWidth="1"/>
    <col min="10" max="16384" width="7.7109375" style="1"/>
  </cols>
  <sheetData>
    <row r="1" spans="1:9" ht="6.75" customHeight="1">
      <c r="A1" s="2"/>
      <c r="B1" s="2"/>
      <c r="C1" s="2"/>
      <c r="D1" s="2"/>
      <c r="E1" s="2"/>
      <c r="F1" s="2"/>
      <c r="G1" s="2"/>
      <c r="H1" s="2"/>
      <c r="I1" s="2"/>
    </row>
    <row r="2" spans="1:9" ht="6.75" customHeight="1">
      <c r="A2" s="2"/>
      <c r="B2" s="2"/>
      <c r="C2" s="2"/>
      <c r="D2" s="2"/>
      <c r="E2" s="2"/>
      <c r="F2" s="2"/>
      <c r="G2" s="2"/>
      <c r="H2" s="2"/>
      <c r="I2" s="2"/>
    </row>
    <row r="3" spans="1:9" ht="6.75" customHeight="1">
      <c r="A3" s="2"/>
      <c r="B3" s="2"/>
      <c r="C3" s="2"/>
      <c r="D3" s="2"/>
      <c r="E3" s="2"/>
      <c r="F3" s="2"/>
      <c r="G3" s="2"/>
      <c r="H3" s="2"/>
      <c r="I3" s="2"/>
    </row>
    <row r="4" spans="1:9" ht="6.75" customHeight="1">
      <c r="A4" s="2"/>
      <c r="B4" s="2"/>
      <c r="C4" s="2"/>
      <c r="D4" s="2"/>
      <c r="E4" s="2"/>
      <c r="F4" s="2"/>
      <c r="G4" s="2"/>
      <c r="H4" s="2"/>
      <c r="I4" s="2"/>
    </row>
    <row r="5" spans="1:9" ht="6.75" customHeight="1">
      <c r="A5" s="2"/>
      <c r="B5" s="2"/>
      <c r="C5" s="2"/>
      <c r="D5" s="2"/>
      <c r="E5" s="2"/>
      <c r="F5" s="2"/>
      <c r="G5" s="2"/>
      <c r="H5" s="2"/>
      <c r="I5" s="2"/>
    </row>
    <row r="6" spans="1:9" ht="6.75" customHeight="1">
      <c r="A6" s="2"/>
      <c r="B6" s="2"/>
      <c r="C6" s="2"/>
      <c r="D6" s="2"/>
      <c r="E6" s="2"/>
      <c r="F6" s="2"/>
      <c r="G6" s="2"/>
      <c r="H6" s="2"/>
      <c r="I6" s="2"/>
    </row>
    <row r="7" spans="1:9" ht="6.75" customHeight="1">
      <c r="A7" s="2"/>
      <c r="B7" s="2"/>
      <c r="C7" s="2"/>
      <c r="D7" s="2"/>
      <c r="E7" s="2"/>
      <c r="F7" s="2"/>
      <c r="G7" s="2"/>
      <c r="H7" s="2"/>
      <c r="I7" s="2"/>
    </row>
    <row r="8" spans="1:9" ht="6.75" customHeight="1">
      <c r="A8" s="2"/>
      <c r="B8" s="2"/>
      <c r="C8" s="2"/>
      <c r="D8" s="2"/>
      <c r="E8" s="2"/>
      <c r="F8" s="2"/>
      <c r="G8" s="2"/>
      <c r="H8" s="2"/>
      <c r="I8" s="2"/>
    </row>
    <row r="9" spans="1:9" ht="15.75">
      <c r="A9" s="2"/>
      <c r="B9" s="13" t="s">
        <v>549</v>
      </c>
      <c r="C9" s="2"/>
      <c r="D9" s="2"/>
      <c r="E9" s="2"/>
      <c r="F9" s="2"/>
      <c r="G9" s="2"/>
      <c r="H9" s="2"/>
      <c r="I9" s="2"/>
    </row>
    <row r="10" spans="1:9" ht="15.75">
      <c r="A10" s="2"/>
      <c r="B10" s="13" t="s">
        <v>647</v>
      </c>
      <c r="C10" s="2"/>
      <c r="D10" s="2"/>
      <c r="E10" s="2"/>
      <c r="F10" s="2"/>
      <c r="G10" s="2"/>
      <c r="H10" s="2"/>
      <c r="I10" s="2"/>
    </row>
    <row r="11" spans="1:9" ht="5.25" customHeight="1">
      <c r="A11" s="2"/>
      <c r="B11" s="8"/>
      <c r="C11" s="2"/>
      <c r="D11" s="2"/>
      <c r="E11" s="2"/>
      <c r="F11" s="2"/>
      <c r="G11" s="2"/>
      <c r="H11" s="2"/>
      <c r="I11" s="2"/>
    </row>
    <row r="12" spans="1:9" ht="5.25" customHeight="1">
      <c r="A12" s="2"/>
      <c r="B12" s="8"/>
      <c r="C12" s="2"/>
      <c r="D12" s="2"/>
      <c r="E12" s="2"/>
      <c r="F12" s="2"/>
      <c r="G12" s="2"/>
      <c r="H12" s="2"/>
      <c r="I12" s="2"/>
    </row>
    <row r="13" spans="1:9" ht="15.75" customHeight="1">
      <c r="A13" s="2" t="s">
        <v>482</v>
      </c>
      <c r="B13" s="128" t="s">
        <v>483</v>
      </c>
      <c r="C13" s="129"/>
      <c r="D13" s="129"/>
      <c r="E13" s="2"/>
      <c r="F13" s="2"/>
      <c r="G13" s="2"/>
      <c r="H13" s="2"/>
      <c r="I13" s="2"/>
    </row>
    <row r="14" spans="1:9" ht="5.25" customHeight="1">
      <c r="A14" s="2"/>
      <c r="B14" s="8"/>
      <c r="C14" s="2"/>
      <c r="D14" s="2"/>
      <c r="E14" s="2"/>
      <c r="F14" s="2"/>
      <c r="G14" s="2"/>
      <c r="H14" s="2"/>
      <c r="I14" s="2"/>
    </row>
    <row r="15" spans="1:9" ht="5.25" customHeight="1">
      <c r="A15" s="2"/>
      <c r="B15" s="8"/>
      <c r="C15" s="2"/>
      <c r="D15" s="2"/>
      <c r="E15" s="2"/>
      <c r="F15" s="2"/>
      <c r="G15" s="2"/>
      <c r="H15" s="2"/>
      <c r="I15" s="2"/>
    </row>
    <row r="16" spans="1:9">
      <c r="A16" s="423" t="s">
        <v>365</v>
      </c>
      <c r="B16" s="2"/>
      <c r="C16" s="2"/>
      <c r="D16" s="2"/>
      <c r="E16" s="2"/>
      <c r="F16" s="2"/>
      <c r="G16" s="18"/>
      <c r="H16" s="2"/>
      <c r="I16" s="18"/>
    </row>
    <row r="17" spans="1:9" ht="13.5" thickBot="1">
      <c r="A17" s="14"/>
      <c r="B17" s="16"/>
      <c r="C17" s="2"/>
      <c r="D17" s="2"/>
      <c r="E17" s="2"/>
      <c r="F17" s="2"/>
      <c r="G17" s="18"/>
      <c r="H17" s="2"/>
      <c r="I17" s="65"/>
    </row>
    <row r="18" spans="1:9" ht="15.75" customHeight="1" thickBot="1">
      <c r="A18" s="121" t="s">
        <v>365</v>
      </c>
      <c r="B18" s="16" t="s">
        <v>2110</v>
      </c>
      <c r="C18" s="17"/>
      <c r="D18" s="17"/>
      <c r="E18" s="17"/>
      <c r="F18" s="2"/>
      <c r="G18" s="18"/>
      <c r="H18" s="2"/>
      <c r="I18" s="202">
        <f>'STROJARSTVO '!G296</f>
        <v>0</v>
      </c>
    </row>
    <row r="19" spans="1:9" ht="13.5" thickBot="1">
      <c r="A19" s="121"/>
      <c r="B19" s="17"/>
      <c r="C19" s="17"/>
      <c r="D19" s="17"/>
      <c r="E19" s="17"/>
      <c r="F19" s="2"/>
      <c r="G19" s="18"/>
      <c r="H19" s="2"/>
      <c r="I19" s="65"/>
    </row>
    <row r="20" spans="1:9" ht="16.5" customHeight="1" thickBot="1">
      <c r="A20" s="121" t="s">
        <v>366</v>
      </c>
      <c r="B20" s="16" t="s">
        <v>585</v>
      </c>
      <c r="C20" s="17"/>
      <c r="D20" s="17"/>
      <c r="E20" s="17"/>
      <c r="F20" s="2"/>
      <c r="G20" s="18"/>
      <c r="H20" s="2"/>
      <c r="I20" s="202">
        <f>'PLIN INST. - NEMJER. '!G150</f>
        <v>0</v>
      </c>
    </row>
    <row r="21" spans="1:9" ht="13.5" thickBot="1">
      <c r="A21" s="121"/>
      <c r="B21" s="2"/>
      <c r="C21" s="17"/>
      <c r="D21" s="17"/>
      <c r="E21" s="17"/>
      <c r="F21" s="2"/>
      <c r="G21" s="18"/>
      <c r="H21" s="2"/>
      <c r="I21" s="65"/>
    </row>
    <row r="22" spans="1:9" ht="15" customHeight="1" thickBot="1">
      <c r="A22" s="121" t="s">
        <v>367</v>
      </c>
      <c r="B22" s="20" t="s">
        <v>645</v>
      </c>
      <c r="C22" s="17"/>
      <c r="D22" s="17"/>
      <c r="E22" s="17"/>
      <c r="F22" s="2"/>
      <c r="G22" s="18"/>
      <c r="H22" s="2"/>
      <c r="I22" s="202">
        <f>'PLIN.INST. - MJER. '!G31</f>
        <v>0</v>
      </c>
    </row>
    <row r="23" spans="1:9">
      <c r="A23" s="121"/>
      <c r="B23" s="17"/>
      <c r="C23" s="17"/>
      <c r="D23" s="17"/>
      <c r="E23" s="17"/>
      <c r="F23" s="2"/>
      <c r="G23" s="18"/>
      <c r="H23" s="2"/>
      <c r="I23" s="65"/>
    </row>
    <row r="24" spans="1:9" ht="13.5" thickBot="1">
      <c r="A24" s="121"/>
      <c r="B24" s="17"/>
      <c r="C24" s="17"/>
      <c r="D24" s="17"/>
      <c r="E24" s="17"/>
      <c r="F24" s="2"/>
      <c r="G24" s="18"/>
      <c r="H24" s="2"/>
      <c r="I24" s="65"/>
    </row>
    <row r="25" spans="1:9" ht="13.5" customHeight="1" thickBot="1">
      <c r="A25" s="20" t="s">
        <v>162</v>
      </c>
      <c r="B25" s="204" t="s">
        <v>648</v>
      </c>
      <c r="C25" s="123"/>
      <c r="D25" s="123"/>
      <c r="E25" s="123"/>
      <c r="F25" s="123"/>
      <c r="G25" s="124"/>
      <c r="H25" s="123"/>
      <c r="I25" s="377">
        <f>SUM(I17:I23)</f>
        <v>0</v>
      </c>
    </row>
    <row r="26" spans="1:9" ht="12" customHeight="1">
      <c r="A26" s="2"/>
      <c r="B26" s="14"/>
      <c r="C26" s="2"/>
      <c r="D26" s="2"/>
      <c r="E26" s="2"/>
      <c r="F26" s="2"/>
      <c r="G26" s="2"/>
      <c r="H26" s="2"/>
      <c r="I26" s="19"/>
    </row>
    <row r="27" spans="1:9" ht="13.5" customHeight="1"/>
    <row r="28" spans="1:9" ht="12" customHeight="1"/>
    <row r="29" spans="1:9" ht="13.5" customHeight="1"/>
    <row r="30" spans="1:9" ht="12" customHeight="1"/>
    <row r="31" spans="1:9" ht="12" customHeight="1"/>
    <row r="32" spans="1:9" ht="12" customHeight="1"/>
    <row r="33" ht="12" customHeight="1"/>
    <row r="34" ht="12" customHeight="1"/>
    <row r="35" ht="12" customHeight="1"/>
    <row r="36" ht="12" customHeight="1"/>
    <row r="37" ht="15.75" customHeight="1"/>
    <row r="38" ht="12.75" customHeight="1"/>
    <row r="39" hidden="1"/>
    <row r="40" ht="12.75" hidden="1" customHeight="1"/>
    <row r="42" ht="12" customHeight="1"/>
    <row r="44" ht="9" customHeight="1"/>
    <row r="46" ht="9" customHeight="1"/>
    <row r="48" ht="9" customHeight="1"/>
    <row r="50" ht="12" customHeight="1"/>
    <row r="52" ht="9.75" customHeight="1"/>
    <row r="56" ht="11.25" customHeight="1"/>
    <row r="57" ht="12.75" hidden="1" customHeight="1"/>
    <row r="58" ht="12.75" hidden="1" customHeight="1"/>
    <row r="59" ht="12" customHeight="1"/>
    <row r="60" ht="12" customHeight="1"/>
    <row r="61" ht="13.5" customHeight="1"/>
    <row r="62" ht="13.5" customHeight="1"/>
    <row r="63" ht="13.5" customHeight="1"/>
    <row r="64" ht="12.75" customHeight="1"/>
    <row r="65" ht="12.75" customHeight="1"/>
    <row r="66" ht="13.5" customHeight="1"/>
    <row r="67" ht="13.5" customHeight="1"/>
    <row r="68" ht="15.75" customHeight="1"/>
    <row r="69" ht="15.75" customHeight="1"/>
    <row r="70" ht="10.5" customHeight="1"/>
    <row r="71" ht="15" customHeight="1"/>
  </sheetData>
  <sheetProtection password="EBEA" sheet="1" objects="1" scenarios="1" selectLockedCells="1"/>
  <phoneticPr fontId="0" type="noConversion"/>
  <pageMargins left="0.98402777777777772" right="0.27569444444444446" top="0.47222222222222221" bottom="0.47222222222222221" header="0.51180555555555551" footer="0.39374999999999999"/>
  <pageSetup paperSize="9" firstPageNumber="0" orientation="portrait" horizontalDpi="300" verticalDpi="300" r:id="rId1"/>
  <headerFooter alignWithMargins="0">
    <oddFooter>&amp;R&amp;P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J485"/>
  <sheetViews>
    <sheetView zoomScaleNormal="100" workbookViewId="0"/>
  </sheetViews>
  <sheetFormatPr defaultRowHeight="12.75"/>
  <cols>
    <col min="1" max="1" width="6.140625" style="596" bestFit="1" customWidth="1"/>
    <col min="2" max="2" width="4.5703125" style="596" customWidth="1"/>
    <col min="3" max="3" width="43.7109375" style="595" customWidth="1"/>
    <col min="4" max="4" width="8.28515625" style="594" customWidth="1"/>
    <col min="5" max="5" width="9.140625" style="593"/>
    <col min="6" max="6" width="10.28515625" style="593" customWidth="1"/>
    <col min="7" max="7" width="10.7109375" style="592" customWidth="1"/>
    <col min="8" max="9" width="2.42578125" style="591" hidden="1" customWidth="1"/>
    <col min="10" max="16384" width="9.140625" style="591"/>
  </cols>
  <sheetData>
    <row r="2" spans="1:9" ht="31.5">
      <c r="A2" s="598"/>
      <c r="B2" s="598"/>
      <c r="C2" s="600" t="s">
        <v>2111</v>
      </c>
      <c r="G2" s="593"/>
      <c r="H2" s="597"/>
      <c r="I2" s="597"/>
    </row>
    <row r="3" spans="1:9">
      <c r="A3" s="598"/>
      <c r="B3" s="598"/>
      <c r="G3" s="593"/>
      <c r="H3" s="597"/>
      <c r="I3" s="597"/>
    </row>
    <row r="4" spans="1:9">
      <c r="A4" s="598"/>
      <c r="B4" s="598"/>
      <c r="G4" s="593"/>
      <c r="H4" s="597"/>
      <c r="I4" s="597"/>
    </row>
    <row r="5" spans="1:9">
      <c r="A5" s="602" t="s">
        <v>1482</v>
      </c>
      <c r="B5" s="602"/>
      <c r="C5" s="601" t="s">
        <v>1481</v>
      </c>
      <c r="G5" s="599">
        <f>'STROJARSTVO '!G146</f>
        <v>0</v>
      </c>
      <c r="H5" s="597" t="s">
        <v>273</v>
      </c>
      <c r="I5" s="597"/>
    </row>
    <row r="6" spans="1:9">
      <c r="A6" s="598"/>
      <c r="B6" s="598"/>
      <c r="G6" s="599"/>
      <c r="H6" s="597" t="s">
        <v>1489</v>
      </c>
      <c r="I6" s="597"/>
    </row>
    <row r="7" spans="1:9">
      <c r="A7" s="598"/>
      <c r="B7" s="598"/>
      <c r="G7" s="599"/>
      <c r="H7" s="597" t="s">
        <v>1686</v>
      </c>
      <c r="I7" s="597"/>
    </row>
    <row r="8" spans="1:9">
      <c r="A8" s="602" t="s">
        <v>12</v>
      </c>
      <c r="B8" s="602"/>
      <c r="C8" s="601" t="s">
        <v>1480</v>
      </c>
      <c r="G8" s="599">
        <f>'STROJARSTVO '!G248</f>
        <v>0</v>
      </c>
      <c r="H8" s="597" t="s">
        <v>1489</v>
      </c>
      <c r="I8" s="597"/>
    </row>
    <row r="9" spans="1:9">
      <c r="A9" s="598"/>
      <c r="B9" s="598"/>
      <c r="G9" s="599"/>
      <c r="H9" s="597" t="s">
        <v>1686</v>
      </c>
      <c r="I9" s="597"/>
    </row>
    <row r="10" spans="1:9">
      <c r="A10" s="598"/>
      <c r="B10" s="598"/>
      <c r="G10" s="599"/>
      <c r="H10" s="597" t="s">
        <v>1489</v>
      </c>
      <c r="I10" s="597"/>
    </row>
    <row r="11" spans="1:9" ht="15.75" customHeight="1">
      <c r="A11" s="602" t="s">
        <v>1479</v>
      </c>
      <c r="B11" s="602"/>
      <c r="C11" s="601" t="s">
        <v>1478</v>
      </c>
      <c r="G11" s="599">
        <f>'STROJARSTVO '!G286</f>
        <v>0</v>
      </c>
      <c r="H11" s="597" t="s">
        <v>1686</v>
      </c>
      <c r="I11" s="597"/>
    </row>
    <row r="12" spans="1:9">
      <c r="A12" s="598"/>
      <c r="B12" s="598"/>
      <c r="G12" s="599"/>
      <c r="H12" s="597" t="s">
        <v>1489</v>
      </c>
      <c r="I12" s="597"/>
    </row>
    <row r="13" spans="1:9" ht="16.5" customHeight="1">
      <c r="A13" s="598"/>
      <c r="B13" s="598"/>
      <c r="G13" s="599"/>
      <c r="H13" s="597" t="s">
        <v>1686</v>
      </c>
      <c r="I13" s="597"/>
    </row>
    <row r="14" spans="1:9">
      <c r="A14" s="602" t="s">
        <v>1477</v>
      </c>
      <c r="B14" s="602"/>
      <c r="C14" s="601" t="s">
        <v>1476</v>
      </c>
      <c r="G14" s="599">
        <f>'STROJARSTVO '!G293</f>
        <v>0</v>
      </c>
      <c r="H14" s="597" t="s">
        <v>1489</v>
      </c>
      <c r="I14" s="597"/>
    </row>
    <row r="15" spans="1:9" ht="12.75" customHeight="1">
      <c r="A15" s="598"/>
      <c r="B15" s="598"/>
      <c r="G15" s="599"/>
      <c r="H15" s="597" t="s">
        <v>1686</v>
      </c>
      <c r="I15" s="597"/>
    </row>
    <row r="16" spans="1:9">
      <c r="A16" s="598"/>
      <c r="B16" s="598"/>
      <c r="G16" s="599"/>
      <c r="H16" s="597" t="s">
        <v>1489</v>
      </c>
      <c r="I16" s="597"/>
    </row>
    <row r="17" spans="1:9" ht="15.75">
      <c r="A17" s="600" t="s">
        <v>1767</v>
      </c>
      <c r="B17" s="598"/>
      <c r="C17" s="600" t="s">
        <v>2188</v>
      </c>
      <c r="G17" s="805">
        <f>SUM(G5:G14)</f>
        <v>0</v>
      </c>
      <c r="H17" s="597" t="s">
        <v>1686</v>
      </c>
      <c r="I17" s="597"/>
    </row>
    <row r="18" spans="1:9">
      <c r="A18" s="598"/>
      <c r="B18" s="598"/>
      <c r="G18" s="599"/>
      <c r="H18" s="597" t="s">
        <v>1489</v>
      </c>
      <c r="I18" s="597"/>
    </row>
    <row r="19" spans="1:9">
      <c r="A19" s="598"/>
      <c r="B19" s="598"/>
      <c r="G19" s="599"/>
      <c r="H19" s="597" t="s">
        <v>1489</v>
      </c>
      <c r="I19" s="597"/>
    </row>
    <row r="20" spans="1:9">
      <c r="A20" s="598"/>
      <c r="B20" s="598"/>
      <c r="G20" s="593"/>
      <c r="H20" s="597" t="s">
        <v>1686</v>
      </c>
      <c r="I20" s="597"/>
    </row>
    <row r="21" spans="1:9">
      <c r="A21" s="598"/>
      <c r="B21" s="598"/>
      <c r="G21" s="593"/>
      <c r="H21" s="597" t="s">
        <v>1489</v>
      </c>
      <c r="I21" s="597"/>
    </row>
    <row r="22" spans="1:9">
      <c r="A22" s="598"/>
      <c r="B22" s="598"/>
      <c r="G22" s="593"/>
      <c r="H22" s="597" t="s">
        <v>1686</v>
      </c>
      <c r="I22" s="597"/>
    </row>
    <row r="23" spans="1:9">
      <c r="A23" s="598"/>
      <c r="B23" s="598"/>
      <c r="G23" s="593"/>
      <c r="H23" s="597" t="s">
        <v>1489</v>
      </c>
      <c r="I23" s="597"/>
    </row>
    <row r="24" spans="1:9">
      <c r="A24" s="598"/>
      <c r="B24" s="598"/>
      <c r="G24" s="593"/>
      <c r="H24" s="597" t="s">
        <v>1686</v>
      </c>
      <c r="I24" s="597"/>
    </row>
    <row r="25" spans="1:9">
      <c r="A25" s="598"/>
      <c r="B25" s="598"/>
      <c r="G25" s="593"/>
      <c r="H25" s="597" t="s">
        <v>1489</v>
      </c>
      <c r="I25" s="597"/>
    </row>
    <row r="26" spans="1:9">
      <c r="A26" s="598"/>
      <c r="B26" s="598"/>
      <c r="G26" s="593"/>
      <c r="H26" s="597" t="s">
        <v>1686</v>
      </c>
      <c r="I26" s="597"/>
    </row>
    <row r="27" spans="1:9">
      <c r="A27" s="598"/>
      <c r="B27" s="598"/>
      <c r="G27" s="593"/>
      <c r="H27" s="597" t="s">
        <v>1489</v>
      </c>
      <c r="I27" s="597"/>
    </row>
    <row r="28" spans="1:9">
      <c r="A28" s="598"/>
      <c r="B28" s="598"/>
      <c r="G28" s="593"/>
      <c r="H28" s="597" t="s">
        <v>1686</v>
      </c>
      <c r="I28" s="597"/>
    </row>
    <row r="29" spans="1:9">
      <c r="A29" s="598"/>
      <c r="B29" s="598"/>
      <c r="G29" s="593"/>
      <c r="H29" s="597" t="s">
        <v>1489</v>
      </c>
      <c r="I29" s="597"/>
    </row>
    <row r="30" spans="1:9">
      <c r="A30" s="598"/>
      <c r="B30" s="598"/>
      <c r="G30" s="593"/>
      <c r="H30" s="597" t="s">
        <v>1686</v>
      </c>
      <c r="I30" s="597"/>
    </row>
    <row r="31" spans="1:9">
      <c r="A31" s="598"/>
      <c r="B31" s="598"/>
      <c r="G31" s="593"/>
      <c r="H31" s="597" t="s">
        <v>1489</v>
      </c>
      <c r="I31" s="597"/>
    </row>
    <row r="32" spans="1:9">
      <c r="A32" s="598"/>
      <c r="B32" s="598"/>
      <c r="G32" s="593"/>
      <c r="H32" s="597" t="s">
        <v>1686</v>
      </c>
      <c r="I32" s="597"/>
    </row>
    <row r="33" spans="1:9">
      <c r="A33" s="598"/>
      <c r="B33" s="598"/>
      <c r="G33" s="593"/>
      <c r="H33" s="597" t="s">
        <v>1489</v>
      </c>
      <c r="I33" s="597"/>
    </row>
    <row r="34" spans="1:9">
      <c r="A34" s="598"/>
      <c r="B34" s="598"/>
      <c r="G34" s="593"/>
      <c r="H34" s="597" t="s">
        <v>1686</v>
      </c>
      <c r="I34" s="597"/>
    </row>
    <row r="35" spans="1:9">
      <c r="A35" s="598"/>
      <c r="B35" s="598"/>
      <c r="G35" s="593"/>
      <c r="H35" s="597" t="s">
        <v>1489</v>
      </c>
      <c r="I35" s="597"/>
    </row>
    <row r="36" spans="1:9">
      <c r="A36" s="598"/>
      <c r="B36" s="598"/>
      <c r="G36" s="593"/>
      <c r="H36" s="597" t="s">
        <v>1686</v>
      </c>
      <c r="I36" s="597"/>
    </row>
    <row r="37" spans="1:9">
      <c r="A37" s="598"/>
      <c r="B37" s="598"/>
      <c r="G37" s="593"/>
      <c r="H37" s="597" t="s">
        <v>1489</v>
      </c>
      <c r="I37" s="597"/>
    </row>
    <row r="38" spans="1:9" ht="40.5" customHeight="1">
      <c r="A38" s="598"/>
      <c r="B38" s="598"/>
      <c r="G38" s="593"/>
      <c r="H38" s="597" t="s">
        <v>1686</v>
      </c>
      <c r="I38" s="597"/>
    </row>
    <row r="39" spans="1:9">
      <c r="A39" s="598"/>
      <c r="B39" s="598"/>
      <c r="G39" s="593"/>
      <c r="H39" s="597" t="s">
        <v>1489</v>
      </c>
      <c r="I39" s="597"/>
    </row>
    <row r="40" spans="1:9" ht="39.75" customHeight="1">
      <c r="A40" s="598"/>
      <c r="B40" s="598"/>
      <c r="G40" s="593"/>
      <c r="H40" s="597" t="s">
        <v>1686</v>
      </c>
      <c r="I40" s="597"/>
    </row>
    <row r="41" spans="1:9">
      <c r="A41" s="598"/>
      <c r="B41" s="598"/>
      <c r="G41" s="593"/>
      <c r="H41" s="597" t="s">
        <v>1489</v>
      </c>
      <c r="I41" s="597"/>
    </row>
    <row r="42" spans="1:9">
      <c r="A42" s="598"/>
      <c r="B42" s="598"/>
      <c r="G42" s="593"/>
      <c r="H42" s="597" t="s">
        <v>1686</v>
      </c>
      <c r="I42" s="597"/>
    </row>
    <row r="43" spans="1:9">
      <c r="A43" s="598"/>
      <c r="B43" s="598"/>
      <c r="G43" s="593"/>
      <c r="H43" s="597" t="s">
        <v>1489</v>
      </c>
      <c r="I43" s="597"/>
    </row>
    <row r="44" spans="1:9" ht="40.5" customHeight="1">
      <c r="A44" s="598"/>
      <c r="B44" s="598"/>
      <c r="G44" s="593"/>
      <c r="H44" s="597" t="s">
        <v>1686</v>
      </c>
      <c r="I44" s="597"/>
    </row>
    <row r="45" spans="1:9">
      <c r="A45" s="598"/>
      <c r="B45" s="598"/>
      <c r="G45" s="593"/>
      <c r="H45" s="597" t="s">
        <v>1489</v>
      </c>
      <c r="I45" s="597"/>
    </row>
    <row r="46" spans="1:9">
      <c r="A46" s="598"/>
      <c r="B46" s="598"/>
      <c r="G46" s="593"/>
      <c r="H46" s="597" t="s">
        <v>1686</v>
      </c>
      <c r="I46" s="597"/>
    </row>
    <row r="47" spans="1:9">
      <c r="A47" s="598"/>
      <c r="B47" s="598"/>
      <c r="G47" s="593"/>
      <c r="H47" s="597" t="s">
        <v>273</v>
      </c>
      <c r="I47" s="597"/>
    </row>
    <row r="48" spans="1:9">
      <c r="A48" s="598"/>
      <c r="B48" s="598"/>
      <c r="G48" s="593"/>
      <c r="H48" s="597" t="s">
        <v>1490</v>
      </c>
      <c r="I48" s="597"/>
    </row>
    <row r="49" spans="1:9">
      <c r="A49" s="598"/>
      <c r="B49" s="598"/>
      <c r="G49" s="593"/>
      <c r="H49" s="597" t="s">
        <v>1489</v>
      </c>
      <c r="I49" s="597"/>
    </row>
    <row r="50" spans="1:9" ht="194.25" customHeight="1">
      <c r="A50" s="598"/>
      <c r="B50" s="598"/>
      <c r="G50" s="593"/>
      <c r="H50" s="597" t="s">
        <v>1486</v>
      </c>
      <c r="I50" s="597"/>
    </row>
    <row r="51" spans="1:9">
      <c r="A51" s="598"/>
      <c r="B51" s="598"/>
      <c r="G51" s="593"/>
      <c r="H51" s="597" t="s">
        <v>273</v>
      </c>
      <c r="I51" s="597"/>
    </row>
    <row r="52" spans="1:9">
      <c r="A52" s="598"/>
      <c r="B52" s="598"/>
      <c r="G52" s="593"/>
      <c r="H52" s="597" t="s">
        <v>273</v>
      </c>
      <c r="I52" s="597"/>
    </row>
    <row r="53" spans="1:9">
      <c r="A53" s="598"/>
      <c r="B53" s="598"/>
      <c r="G53" s="593"/>
      <c r="H53" s="597" t="s">
        <v>273</v>
      </c>
      <c r="I53" s="597"/>
    </row>
    <row r="54" spans="1:9">
      <c r="A54" s="598"/>
      <c r="B54" s="598"/>
      <c r="G54" s="593"/>
      <c r="H54" s="597" t="s">
        <v>273</v>
      </c>
      <c r="I54" s="597"/>
    </row>
    <row r="55" spans="1:9">
      <c r="A55" s="598"/>
      <c r="B55" s="598"/>
      <c r="G55" s="593"/>
      <c r="H55" s="597" t="s">
        <v>273</v>
      </c>
      <c r="I55" s="597"/>
    </row>
    <row r="56" spans="1:9">
      <c r="A56" s="598"/>
      <c r="B56" s="598"/>
      <c r="G56" s="593"/>
      <c r="H56" s="597" t="s">
        <v>273</v>
      </c>
      <c r="I56" s="597"/>
    </row>
    <row r="57" spans="1:9">
      <c r="A57" s="598"/>
      <c r="B57" s="598"/>
      <c r="G57" s="593"/>
      <c r="H57" s="597" t="s">
        <v>273</v>
      </c>
      <c r="I57" s="597"/>
    </row>
    <row r="58" spans="1:9">
      <c r="A58" s="598"/>
      <c r="B58" s="598"/>
      <c r="G58" s="593"/>
      <c r="H58" s="597" t="s">
        <v>273</v>
      </c>
      <c r="I58" s="597"/>
    </row>
    <row r="59" spans="1:9">
      <c r="A59" s="598"/>
      <c r="B59" s="598"/>
      <c r="G59" s="593"/>
      <c r="H59" s="597" t="s">
        <v>273</v>
      </c>
      <c r="I59" s="597"/>
    </row>
    <row r="60" spans="1:9">
      <c r="A60" s="598"/>
      <c r="B60" s="598"/>
      <c r="G60" s="593"/>
      <c r="H60" s="597" t="s">
        <v>273</v>
      </c>
      <c r="I60" s="597" t="s">
        <v>1485</v>
      </c>
    </row>
    <row r="61" spans="1:9">
      <c r="A61" s="598"/>
      <c r="B61" s="598"/>
      <c r="G61" s="593"/>
      <c r="H61" s="597" t="s">
        <v>1489</v>
      </c>
      <c r="I61" s="597"/>
    </row>
    <row r="62" spans="1:9">
      <c r="A62" s="598"/>
      <c r="B62" s="598"/>
      <c r="G62" s="593"/>
      <c r="H62" s="597" t="s">
        <v>1486</v>
      </c>
      <c r="I62" s="597"/>
    </row>
    <row r="63" spans="1:9">
      <c r="A63" s="598"/>
      <c r="B63" s="598"/>
      <c r="G63" s="593"/>
      <c r="H63" s="597" t="s">
        <v>273</v>
      </c>
      <c r="I63" s="597"/>
    </row>
    <row r="64" spans="1:9">
      <c r="A64" s="598"/>
      <c r="B64" s="598"/>
      <c r="G64" s="593"/>
      <c r="H64" s="597" t="s">
        <v>273</v>
      </c>
      <c r="I64" s="597"/>
    </row>
    <row r="65" spans="1:9">
      <c r="A65" s="598"/>
      <c r="B65" s="598"/>
      <c r="G65" s="593"/>
      <c r="H65" s="597" t="s">
        <v>273</v>
      </c>
      <c r="I65" s="597"/>
    </row>
    <row r="66" spans="1:9">
      <c r="A66" s="598"/>
      <c r="B66" s="598"/>
      <c r="G66" s="593"/>
      <c r="H66" s="597" t="s">
        <v>273</v>
      </c>
      <c r="I66" s="597" t="s">
        <v>1485</v>
      </c>
    </row>
    <row r="67" spans="1:9">
      <c r="A67" s="598"/>
      <c r="B67" s="598"/>
      <c r="G67" s="593"/>
      <c r="H67" s="597" t="s">
        <v>1489</v>
      </c>
      <c r="I67" s="597"/>
    </row>
    <row r="68" spans="1:9">
      <c r="A68" s="598"/>
      <c r="B68" s="598"/>
      <c r="G68" s="593"/>
      <c r="H68" s="597" t="s">
        <v>1486</v>
      </c>
      <c r="I68" s="597"/>
    </row>
    <row r="69" spans="1:9">
      <c r="A69" s="598"/>
      <c r="B69" s="598"/>
      <c r="G69" s="593"/>
      <c r="H69" s="597" t="s">
        <v>273</v>
      </c>
      <c r="I69" s="597"/>
    </row>
    <row r="70" spans="1:9">
      <c r="A70" s="598"/>
      <c r="B70" s="598"/>
      <c r="G70" s="593"/>
      <c r="H70" s="597" t="s">
        <v>273</v>
      </c>
      <c r="I70" s="597"/>
    </row>
    <row r="71" spans="1:9">
      <c r="A71" s="598"/>
      <c r="B71" s="598"/>
      <c r="G71" s="593"/>
      <c r="H71" s="597" t="s">
        <v>273</v>
      </c>
      <c r="I71" s="597"/>
    </row>
    <row r="72" spans="1:9">
      <c r="A72" s="598"/>
      <c r="B72" s="598"/>
      <c r="G72" s="593"/>
      <c r="H72" s="597" t="s">
        <v>273</v>
      </c>
      <c r="I72" s="597"/>
    </row>
    <row r="73" spans="1:9">
      <c r="A73" s="598"/>
      <c r="B73" s="598"/>
      <c r="G73" s="593"/>
      <c r="H73" s="597" t="s">
        <v>273</v>
      </c>
      <c r="I73" s="597"/>
    </row>
    <row r="74" spans="1:9">
      <c r="A74" s="598"/>
      <c r="B74" s="598"/>
      <c r="G74" s="593"/>
      <c r="H74" s="610" t="s">
        <v>273</v>
      </c>
      <c r="I74" s="597"/>
    </row>
    <row r="75" spans="1:9">
      <c r="A75" s="598"/>
      <c r="B75" s="598"/>
      <c r="G75" s="593"/>
      <c r="H75" s="597" t="s">
        <v>273</v>
      </c>
      <c r="I75" s="597" t="s">
        <v>1485</v>
      </c>
    </row>
    <row r="76" spans="1:9">
      <c r="A76" s="598"/>
      <c r="B76" s="598"/>
      <c r="G76" s="593"/>
      <c r="H76" s="597" t="s">
        <v>273</v>
      </c>
      <c r="I76" s="597" t="s">
        <v>1485</v>
      </c>
    </row>
    <row r="77" spans="1:9">
      <c r="A77" s="598"/>
      <c r="B77" s="598"/>
      <c r="G77" s="593"/>
      <c r="H77" s="597" t="s">
        <v>273</v>
      </c>
      <c r="I77" s="597" t="s">
        <v>1485</v>
      </c>
    </row>
    <row r="78" spans="1:9">
      <c r="A78" s="598"/>
      <c r="B78" s="598"/>
      <c r="G78" s="593"/>
      <c r="H78" s="597" t="s">
        <v>273</v>
      </c>
      <c r="I78" s="597" t="s">
        <v>1485</v>
      </c>
    </row>
    <row r="79" spans="1:9">
      <c r="A79" s="598"/>
      <c r="B79" s="598"/>
      <c r="G79" s="593"/>
      <c r="H79" s="597" t="s">
        <v>273</v>
      </c>
      <c r="I79" s="597" t="s">
        <v>1485</v>
      </c>
    </row>
    <row r="80" spans="1:9">
      <c r="A80" s="598"/>
      <c r="B80" s="598"/>
      <c r="G80" s="593"/>
      <c r="H80" s="597" t="s">
        <v>273</v>
      </c>
      <c r="I80" s="597" t="s">
        <v>1485</v>
      </c>
    </row>
    <row r="81" spans="1:9">
      <c r="A81" s="598"/>
      <c r="B81" s="598"/>
      <c r="G81" s="593"/>
      <c r="H81" s="597" t="s">
        <v>273</v>
      </c>
      <c r="I81" s="597" t="s">
        <v>1485</v>
      </c>
    </row>
    <row r="82" spans="1:9">
      <c r="A82" s="598"/>
      <c r="B82" s="598"/>
      <c r="G82" s="593"/>
      <c r="H82" s="597" t="s">
        <v>273</v>
      </c>
      <c r="I82" s="597" t="s">
        <v>1485</v>
      </c>
    </row>
    <row r="83" spans="1:9">
      <c r="A83" s="598"/>
      <c r="B83" s="598"/>
      <c r="G83" s="593"/>
      <c r="H83" s="597" t="s">
        <v>273</v>
      </c>
      <c r="I83" s="597" t="s">
        <v>1485</v>
      </c>
    </row>
    <row r="84" spans="1:9">
      <c r="A84" s="598"/>
      <c r="B84" s="598"/>
      <c r="G84" s="593"/>
      <c r="H84" s="597" t="s">
        <v>273</v>
      </c>
      <c r="I84" s="597" t="s">
        <v>1485</v>
      </c>
    </row>
    <row r="85" spans="1:9">
      <c r="A85" s="598"/>
      <c r="B85" s="598"/>
      <c r="G85" s="593"/>
      <c r="H85" s="597" t="s">
        <v>273</v>
      </c>
      <c r="I85" s="597" t="s">
        <v>1485</v>
      </c>
    </row>
    <row r="86" spans="1:9">
      <c r="A86" s="598"/>
      <c r="B86" s="598"/>
      <c r="G86" s="593"/>
      <c r="H86" s="597" t="s">
        <v>273</v>
      </c>
      <c r="I86" s="597" t="s">
        <v>1485</v>
      </c>
    </row>
    <row r="87" spans="1:9">
      <c r="A87" s="598"/>
      <c r="B87" s="598"/>
      <c r="G87" s="593"/>
      <c r="H87" s="597" t="s">
        <v>273</v>
      </c>
      <c r="I87" s="597" t="s">
        <v>1485</v>
      </c>
    </row>
    <row r="88" spans="1:9">
      <c r="A88" s="598"/>
      <c r="B88" s="598"/>
      <c r="G88" s="593"/>
      <c r="H88" s="597" t="s">
        <v>273</v>
      </c>
      <c r="I88" s="597" t="s">
        <v>1485</v>
      </c>
    </row>
    <row r="89" spans="1:9">
      <c r="A89" s="598"/>
      <c r="B89" s="598"/>
      <c r="G89" s="593"/>
      <c r="H89" s="597" t="s">
        <v>273</v>
      </c>
      <c r="I89" s="597" t="s">
        <v>1485</v>
      </c>
    </row>
    <row r="90" spans="1:9">
      <c r="A90" s="598"/>
      <c r="B90" s="598"/>
      <c r="G90" s="593"/>
      <c r="H90" s="597" t="s">
        <v>273</v>
      </c>
      <c r="I90" s="597" t="s">
        <v>1485</v>
      </c>
    </row>
    <row r="91" spans="1:9">
      <c r="A91" s="598"/>
      <c r="B91" s="598"/>
      <c r="G91" s="593"/>
      <c r="H91" s="597" t="s">
        <v>273</v>
      </c>
      <c r="I91" s="597" t="s">
        <v>1485</v>
      </c>
    </row>
    <row r="92" spans="1:9">
      <c r="A92" s="598"/>
      <c r="B92" s="598"/>
      <c r="G92" s="593"/>
      <c r="H92" s="597" t="s">
        <v>273</v>
      </c>
      <c r="I92" s="597" t="s">
        <v>1485</v>
      </c>
    </row>
    <row r="93" spans="1:9">
      <c r="A93" s="598"/>
      <c r="B93" s="598"/>
      <c r="G93" s="593"/>
      <c r="H93" s="597" t="s">
        <v>1489</v>
      </c>
      <c r="I93" s="597"/>
    </row>
    <row r="94" spans="1:9" ht="167.25" customHeight="1">
      <c r="A94" s="598"/>
      <c r="B94" s="598"/>
      <c r="G94" s="593"/>
      <c r="H94" s="597" t="s">
        <v>1486</v>
      </c>
      <c r="I94" s="597"/>
    </row>
    <row r="95" spans="1:9">
      <c r="A95" s="598"/>
      <c r="B95" s="598"/>
      <c r="G95" s="593"/>
      <c r="H95" s="597" t="s">
        <v>273</v>
      </c>
      <c r="I95" s="597"/>
    </row>
    <row r="96" spans="1:9">
      <c r="A96" s="598"/>
      <c r="B96" s="598"/>
      <c r="G96" s="593"/>
      <c r="H96" s="597" t="s">
        <v>273</v>
      </c>
      <c r="I96" s="597"/>
    </row>
    <row r="97" spans="1:9">
      <c r="A97" s="598"/>
      <c r="B97" s="598"/>
      <c r="G97" s="593"/>
      <c r="H97" s="597" t="s">
        <v>273</v>
      </c>
      <c r="I97" s="597" t="s">
        <v>1485</v>
      </c>
    </row>
    <row r="98" spans="1:9">
      <c r="A98" s="598"/>
      <c r="B98" s="598"/>
      <c r="G98" s="593"/>
      <c r="H98" s="597" t="s">
        <v>273</v>
      </c>
      <c r="I98" s="597" t="s">
        <v>1485</v>
      </c>
    </row>
    <row r="99" spans="1:9">
      <c r="A99" s="598"/>
      <c r="B99" s="598"/>
      <c r="G99" s="593"/>
      <c r="H99" s="597" t="s">
        <v>273</v>
      </c>
      <c r="I99" s="597" t="s">
        <v>1485</v>
      </c>
    </row>
    <row r="100" spans="1:9">
      <c r="A100" s="598"/>
      <c r="B100" s="598"/>
      <c r="G100" s="593"/>
      <c r="H100" s="597" t="s">
        <v>273</v>
      </c>
      <c r="I100" s="610" t="s">
        <v>1485</v>
      </c>
    </row>
    <row r="101" spans="1:9">
      <c r="A101" s="598"/>
      <c r="B101" s="598"/>
      <c r="G101" s="593"/>
      <c r="H101" s="597" t="s">
        <v>273</v>
      </c>
      <c r="I101" s="597" t="s">
        <v>1485</v>
      </c>
    </row>
    <row r="102" spans="1:9">
      <c r="A102" s="598"/>
      <c r="B102" s="598"/>
      <c r="G102" s="593"/>
      <c r="H102" s="597" t="s">
        <v>273</v>
      </c>
      <c r="I102" s="597" t="s">
        <v>1485</v>
      </c>
    </row>
    <row r="103" spans="1:9">
      <c r="A103" s="598"/>
      <c r="B103" s="598"/>
      <c r="G103" s="593"/>
      <c r="H103" s="597" t="s">
        <v>273</v>
      </c>
      <c r="I103" s="597" t="s">
        <v>1485</v>
      </c>
    </row>
    <row r="104" spans="1:9">
      <c r="A104" s="598"/>
      <c r="B104" s="598"/>
      <c r="G104" s="593"/>
      <c r="H104" s="597" t="s">
        <v>273</v>
      </c>
      <c r="I104" s="610" t="s">
        <v>1485</v>
      </c>
    </row>
    <row r="105" spans="1:9">
      <c r="A105" s="598"/>
      <c r="B105" s="598"/>
      <c r="G105" s="593"/>
      <c r="H105" s="597" t="s">
        <v>273</v>
      </c>
      <c r="I105" s="597" t="s">
        <v>1485</v>
      </c>
    </row>
    <row r="106" spans="1:9">
      <c r="A106" s="598"/>
      <c r="B106" s="598"/>
      <c r="G106" s="593"/>
      <c r="H106" s="597" t="s">
        <v>273</v>
      </c>
      <c r="I106" s="597" t="s">
        <v>1485</v>
      </c>
    </row>
    <row r="107" spans="1:9">
      <c r="A107" s="598"/>
      <c r="B107" s="598"/>
      <c r="G107" s="593"/>
      <c r="H107" s="597" t="s">
        <v>273</v>
      </c>
      <c r="I107" s="597" t="s">
        <v>1485</v>
      </c>
    </row>
    <row r="108" spans="1:9">
      <c r="A108" s="598"/>
      <c r="B108" s="598"/>
      <c r="G108" s="593"/>
      <c r="H108" s="597" t="s">
        <v>273</v>
      </c>
      <c r="I108" s="610" t="s">
        <v>1485</v>
      </c>
    </row>
    <row r="109" spans="1:9">
      <c r="A109" s="598"/>
      <c r="B109" s="598"/>
      <c r="G109" s="593"/>
      <c r="H109" s="597" t="s">
        <v>273</v>
      </c>
      <c r="I109" s="597" t="s">
        <v>1485</v>
      </c>
    </row>
    <row r="110" spans="1:9">
      <c r="A110" s="598"/>
      <c r="B110" s="598"/>
      <c r="G110" s="593"/>
      <c r="H110" s="597" t="s">
        <v>273</v>
      </c>
      <c r="I110" s="597" t="s">
        <v>1485</v>
      </c>
    </row>
    <row r="111" spans="1:9">
      <c r="A111" s="598"/>
      <c r="B111" s="598"/>
      <c r="G111" s="593"/>
      <c r="H111" s="597" t="s">
        <v>273</v>
      </c>
      <c r="I111" s="597" t="s">
        <v>1485</v>
      </c>
    </row>
    <row r="112" spans="1:9">
      <c r="A112" s="598"/>
      <c r="B112" s="598"/>
      <c r="G112" s="593"/>
      <c r="H112" s="597" t="s">
        <v>273</v>
      </c>
      <c r="I112" s="610" t="s">
        <v>1485</v>
      </c>
    </row>
    <row r="113" spans="1:9">
      <c r="A113" s="598"/>
      <c r="B113" s="598"/>
      <c r="G113" s="593"/>
      <c r="H113" s="597" t="s">
        <v>273</v>
      </c>
      <c r="I113" s="597" t="s">
        <v>1485</v>
      </c>
    </row>
    <row r="114" spans="1:9">
      <c r="A114" s="598"/>
      <c r="B114" s="598"/>
      <c r="G114" s="593"/>
      <c r="H114" s="597" t="s">
        <v>273</v>
      </c>
      <c r="I114" s="597" t="s">
        <v>1485</v>
      </c>
    </row>
    <row r="115" spans="1:9">
      <c r="A115" s="598"/>
      <c r="B115" s="598"/>
      <c r="G115" s="593"/>
      <c r="H115" s="597" t="s">
        <v>273</v>
      </c>
      <c r="I115" s="610" t="s">
        <v>1485</v>
      </c>
    </row>
    <row r="116" spans="1:9">
      <c r="A116" s="598"/>
      <c r="B116" s="598"/>
      <c r="G116" s="593"/>
      <c r="H116" s="597" t="s">
        <v>1489</v>
      </c>
      <c r="I116" s="610"/>
    </row>
    <row r="117" spans="1:9">
      <c r="A117" s="598"/>
      <c r="B117" s="598"/>
      <c r="G117" s="593"/>
      <c r="H117" s="597" t="s">
        <v>1486</v>
      </c>
      <c r="I117" s="597"/>
    </row>
    <row r="118" spans="1:9">
      <c r="A118" s="598"/>
      <c r="B118" s="598"/>
      <c r="G118" s="593"/>
      <c r="H118" s="597" t="s">
        <v>273</v>
      </c>
      <c r="I118" s="597"/>
    </row>
    <row r="119" spans="1:9">
      <c r="A119" s="598"/>
      <c r="B119" s="598"/>
      <c r="G119" s="593"/>
      <c r="H119" s="597" t="s">
        <v>273</v>
      </c>
      <c r="I119" s="597" t="s">
        <v>1485</v>
      </c>
    </row>
    <row r="120" spans="1:9">
      <c r="A120" s="598"/>
      <c r="B120" s="598"/>
      <c r="G120" s="593"/>
      <c r="H120" s="597" t="s">
        <v>273</v>
      </c>
      <c r="I120" s="597" t="s">
        <v>1485</v>
      </c>
    </row>
    <row r="121" spans="1:9">
      <c r="A121" s="598"/>
      <c r="B121" s="598"/>
      <c r="G121" s="593"/>
      <c r="H121" s="597" t="s">
        <v>273</v>
      </c>
      <c r="I121" s="597" t="s">
        <v>1485</v>
      </c>
    </row>
    <row r="122" spans="1:9">
      <c r="A122" s="598"/>
      <c r="B122" s="598"/>
      <c r="G122" s="593"/>
      <c r="H122" s="597" t="s">
        <v>273</v>
      </c>
      <c r="I122" s="597" t="s">
        <v>1485</v>
      </c>
    </row>
    <row r="123" spans="1:9">
      <c r="A123" s="598"/>
      <c r="B123" s="598"/>
      <c r="G123" s="593"/>
      <c r="H123" s="597" t="s">
        <v>273</v>
      </c>
      <c r="I123" s="597" t="s">
        <v>1485</v>
      </c>
    </row>
    <row r="124" spans="1:9">
      <c r="A124" s="598"/>
      <c r="B124" s="598"/>
      <c r="G124" s="593"/>
      <c r="H124" s="597" t="s">
        <v>1489</v>
      </c>
      <c r="I124" s="597"/>
    </row>
    <row r="125" spans="1:9">
      <c r="A125" s="598"/>
      <c r="B125" s="598"/>
      <c r="G125" s="593"/>
      <c r="H125" s="610" t="s">
        <v>1486</v>
      </c>
      <c r="I125" s="597"/>
    </row>
    <row r="126" spans="1:9">
      <c r="A126" s="598"/>
      <c r="B126" s="598"/>
      <c r="G126" s="593"/>
      <c r="H126" s="597" t="s">
        <v>273</v>
      </c>
      <c r="I126" s="597"/>
    </row>
    <row r="127" spans="1:9">
      <c r="A127" s="598"/>
      <c r="B127" s="598"/>
      <c r="G127" s="593"/>
      <c r="H127" s="597" t="s">
        <v>273</v>
      </c>
      <c r="I127" s="597"/>
    </row>
    <row r="128" spans="1:9">
      <c r="A128" s="598"/>
      <c r="B128" s="598"/>
      <c r="G128" s="593"/>
      <c r="H128" s="597" t="s">
        <v>273</v>
      </c>
      <c r="I128" s="597"/>
    </row>
    <row r="129" spans="1:9">
      <c r="A129" s="598"/>
      <c r="B129" s="598"/>
      <c r="G129" s="593"/>
      <c r="H129" s="597" t="s">
        <v>273</v>
      </c>
      <c r="I129" s="597"/>
    </row>
    <row r="130" spans="1:9">
      <c r="A130" s="598"/>
      <c r="B130" s="598"/>
      <c r="G130" s="593"/>
      <c r="H130" s="597" t="s">
        <v>273</v>
      </c>
      <c r="I130" s="597"/>
    </row>
    <row r="131" spans="1:9">
      <c r="A131" s="598"/>
      <c r="B131" s="598"/>
      <c r="G131" s="593"/>
      <c r="H131" s="597" t="s">
        <v>273</v>
      </c>
      <c r="I131" s="597" t="s">
        <v>1485</v>
      </c>
    </row>
    <row r="132" spans="1:9">
      <c r="A132" s="598"/>
      <c r="B132" s="598"/>
      <c r="G132" s="593"/>
      <c r="H132" s="597" t="s">
        <v>1489</v>
      </c>
      <c r="I132" s="597"/>
    </row>
    <row r="133" spans="1:9">
      <c r="A133" s="598"/>
      <c r="B133" s="598"/>
      <c r="G133" s="593"/>
      <c r="H133" s="610" t="s">
        <v>1486</v>
      </c>
      <c r="I133" s="597"/>
    </row>
    <row r="134" spans="1:9">
      <c r="A134" s="598"/>
      <c r="B134" s="598"/>
      <c r="G134" s="593"/>
      <c r="H134" s="597" t="s">
        <v>273</v>
      </c>
      <c r="I134" s="597"/>
    </row>
    <row r="135" spans="1:9">
      <c r="A135" s="598"/>
      <c r="B135" s="598"/>
      <c r="G135" s="593"/>
      <c r="H135" s="597" t="s">
        <v>273</v>
      </c>
      <c r="I135" s="597"/>
    </row>
    <row r="136" spans="1:9">
      <c r="A136" s="598"/>
      <c r="B136" s="598"/>
      <c r="G136" s="593"/>
      <c r="H136" s="597" t="s">
        <v>273</v>
      </c>
      <c r="I136" s="597"/>
    </row>
    <row r="137" spans="1:9">
      <c r="A137" s="598"/>
      <c r="B137" s="598"/>
      <c r="G137" s="593"/>
      <c r="H137" s="597" t="s">
        <v>273</v>
      </c>
      <c r="I137" s="597"/>
    </row>
    <row r="138" spans="1:9">
      <c r="A138" s="598"/>
      <c r="B138" s="598"/>
      <c r="G138" s="593"/>
      <c r="H138" s="597" t="s">
        <v>273</v>
      </c>
      <c r="I138" s="597"/>
    </row>
    <row r="139" spans="1:9">
      <c r="A139" s="598"/>
      <c r="B139" s="598"/>
      <c r="G139" s="593"/>
      <c r="H139" s="597" t="s">
        <v>273</v>
      </c>
      <c r="I139" s="597" t="s">
        <v>1485</v>
      </c>
    </row>
    <row r="140" spans="1:9">
      <c r="A140" s="598"/>
      <c r="B140" s="598"/>
      <c r="G140" s="593"/>
      <c r="H140" s="597" t="s">
        <v>1489</v>
      </c>
      <c r="I140" s="597"/>
    </row>
    <row r="141" spans="1:9">
      <c r="A141" s="598"/>
      <c r="B141" s="598"/>
      <c r="G141" s="593"/>
      <c r="H141" s="610" t="s">
        <v>1486</v>
      </c>
      <c r="I141" s="597"/>
    </row>
    <row r="142" spans="1:9">
      <c r="A142" s="598"/>
      <c r="B142" s="598"/>
      <c r="G142" s="593"/>
      <c r="H142" s="597" t="s">
        <v>273</v>
      </c>
      <c r="I142" s="597"/>
    </row>
    <row r="143" spans="1:9">
      <c r="A143" s="598"/>
      <c r="B143" s="598"/>
      <c r="G143" s="593"/>
      <c r="H143" s="597" t="s">
        <v>273</v>
      </c>
      <c r="I143" s="597"/>
    </row>
    <row r="144" spans="1:9">
      <c r="A144" s="598"/>
      <c r="B144" s="598"/>
      <c r="G144" s="593"/>
      <c r="H144" s="597" t="s">
        <v>273</v>
      </c>
      <c r="I144" s="597"/>
    </row>
    <row r="145" spans="1:9">
      <c r="A145" s="598"/>
      <c r="B145" s="598"/>
      <c r="G145" s="593"/>
      <c r="H145" s="597" t="s">
        <v>273</v>
      </c>
      <c r="I145" s="597" t="s">
        <v>1485</v>
      </c>
    </row>
    <row r="146" spans="1:9">
      <c r="A146" s="598"/>
      <c r="B146" s="598"/>
      <c r="G146" s="593"/>
      <c r="H146" s="597" t="s">
        <v>273</v>
      </c>
      <c r="I146" s="597"/>
    </row>
    <row r="147" spans="1:9">
      <c r="A147" s="598"/>
      <c r="B147" s="598"/>
      <c r="G147" s="593"/>
      <c r="H147" s="597" t="s">
        <v>273</v>
      </c>
      <c r="I147" s="597"/>
    </row>
    <row r="148" spans="1:9">
      <c r="A148" s="598"/>
      <c r="B148" s="598"/>
      <c r="G148" s="593"/>
      <c r="H148" s="597" t="s">
        <v>1483</v>
      </c>
      <c r="I148" s="597"/>
    </row>
    <row r="149" spans="1:9">
      <c r="A149" s="598"/>
      <c r="B149" s="598"/>
      <c r="G149" s="593"/>
      <c r="H149" s="597" t="s">
        <v>273</v>
      </c>
      <c r="I149" s="597"/>
    </row>
    <row r="150" spans="1:9">
      <c r="A150" s="598"/>
      <c r="B150" s="598"/>
      <c r="G150" s="593"/>
      <c r="H150" s="597" t="s">
        <v>1490</v>
      </c>
      <c r="I150" s="597"/>
    </row>
    <row r="151" spans="1:9">
      <c r="A151" s="598"/>
      <c r="B151" s="598"/>
      <c r="G151" s="593"/>
      <c r="H151" s="597" t="s">
        <v>1489</v>
      </c>
      <c r="I151" s="597"/>
    </row>
    <row r="152" spans="1:9" ht="78.75" customHeight="1">
      <c r="A152" s="598"/>
      <c r="B152" s="598"/>
      <c r="G152" s="593"/>
      <c r="H152" s="597" t="s">
        <v>1486</v>
      </c>
      <c r="I152" s="597"/>
    </row>
    <row r="153" spans="1:9">
      <c r="A153" s="598"/>
      <c r="B153" s="598"/>
      <c r="G153" s="593"/>
      <c r="H153" s="597" t="s">
        <v>273</v>
      </c>
      <c r="I153" s="597"/>
    </row>
    <row r="154" spans="1:9">
      <c r="A154" s="598"/>
      <c r="B154" s="598"/>
      <c r="G154" s="593"/>
      <c r="H154" s="597" t="s">
        <v>273</v>
      </c>
      <c r="I154" s="597"/>
    </row>
    <row r="155" spans="1:9">
      <c r="A155" s="598"/>
      <c r="B155" s="598"/>
      <c r="G155" s="593"/>
      <c r="H155" s="597" t="s">
        <v>273</v>
      </c>
      <c r="I155" s="597"/>
    </row>
    <row r="156" spans="1:9">
      <c r="A156" s="598"/>
      <c r="B156" s="598"/>
      <c r="G156" s="593"/>
      <c r="H156" s="597" t="s">
        <v>273</v>
      </c>
      <c r="I156" s="597"/>
    </row>
    <row r="157" spans="1:9">
      <c r="A157" s="598"/>
      <c r="B157" s="598"/>
      <c r="G157" s="593"/>
      <c r="H157" s="597" t="s">
        <v>273</v>
      </c>
      <c r="I157" s="597"/>
    </row>
    <row r="158" spans="1:9">
      <c r="A158" s="598"/>
      <c r="B158" s="598"/>
      <c r="G158" s="593"/>
      <c r="H158" s="597" t="s">
        <v>273</v>
      </c>
      <c r="I158" s="597"/>
    </row>
    <row r="159" spans="1:9">
      <c r="A159" s="598"/>
      <c r="B159" s="598"/>
      <c r="G159" s="593"/>
      <c r="H159" s="597" t="s">
        <v>273</v>
      </c>
      <c r="I159" s="597"/>
    </row>
    <row r="160" spans="1:9">
      <c r="A160" s="598"/>
      <c r="B160" s="598"/>
      <c r="G160" s="593"/>
      <c r="H160" s="597" t="s">
        <v>273</v>
      </c>
      <c r="I160" s="597"/>
    </row>
    <row r="161" spans="1:9">
      <c r="A161" s="598"/>
      <c r="B161" s="598"/>
      <c r="G161" s="593"/>
      <c r="H161" s="597" t="s">
        <v>273</v>
      </c>
      <c r="I161" s="597"/>
    </row>
    <row r="162" spans="1:9">
      <c r="A162" s="598"/>
      <c r="B162" s="598"/>
      <c r="G162" s="593"/>
      <c r="H162" s="597" t="s">
        <v>273</v>
      </c>
      <c r="I162" s="597"/>
    </row>
    <row r="163" spans="1:9">
      <c r="A163" s="598"/>
      <c r="B163" s="598"/>
      <c r="G163" s="593"/>
      <c r="H163" s="597" t="s">
        <v>273</v>
      </c>
      <c r="I163" s="597"/>
    </row>
    <row r="164" spans="1:9">
      <c r="A164" s="598"/>
      <c r="B164" s="598"/>
      <c r="G164" s="593"/>
      <c r="H164" s="597" t="s">
        <v>273</v>
      </c>
      <c r="I164" s="597"/>
    </row>
    <row r="165" spans="1:9">
      <c r="A165" s="598"/>
      <c r="B165" s="598"/>
      <c r="G165" s="593"/>
      <c r="H165" s="597" t="s">
        <v>273</v>
      </c>
      <c r="I165" s="597" t="s">
        <v>1485</v>
      </c>
    </row>
    <row r="166" spans="1:9">
      <c r="A166" s="598"/>
      <c r="B166" s="598"/>
      <c r="G166" s="593"/>
      <c r="H166" s="597" t="s">
        <v>273</v>
      </c>
      <c r="I166" s="597"/>
    </row>
    <row r="167" spans="1:9">
      <c r="A167" s="598"/>
      <c r="B167" s="598"/>
      <c r="G167" s="593"/>
      <c r="H167" s="597" t="s">
        <v>273</v>
      </c>
      <c r="I167" s="597"/>
    </row>
    <row r="168" spans="1:9">
      <c r="A168" s="598"/>
      <c r="B168" s="598"/>
      <c r="G168" s="593"/>
      <c r="H168" s="597" t="s">
        <v>273</v>
      </c>
      <c r="I168" s="597"/>
    </row>
    <row r="169" spans="1:9">
      <c r="A169" s="598"/>
      <c r="B169" s="598"/>
      <c r="G169" s="593"/>
      <c r="H169" s="597" t="s">
        <v>273</v>
      </c>
      <c r="I169" s="597"/>
    </row>
    <row r="170" spans="1:9">
      <c r="A170" s="598"/>
      <c r="B170" s="598"/>
      <c r="G170" s="593"/>
      <c r="H170" s="597" t="s">
        <v>273</v>
      </c>
      <c r="I170" s="597"/>
    </row>
    <row r="171" spans="1:9">
      <c r="A171" s="598"/>
      <c r="B171" s="598"/>
      <c r="G171" s="593"/>
      <c r="H171" s="597" t="s">
        <v>273</v>
      </c>
      <c r="I171" s="597"/>
    </row>
    <row r="172" spans="1:9">
      <c r="A172" s="598"/>
      <c r="B172" s="598"/>
      <c r="G172" s="593"/>
      <c r="H172" s="597" t="s">
        <v>273</v>
      </c>
      <c r="I172" s="597"/>
    </row>
    <row r="173" spans="1:9">
      <c r="A173" s="598"/>
      <c r="B173" s="598"/>
      <c r="G173" s="593"/>
      <c r="H173" s="597" t="s">
        <v>273</v>
      </c>
      <c r="I173" s="597"/>
    </row>
    <row r="174" spans="1:9">
      <c r="A174" s="598"/>
      <c r="B174" s="598"/>
      <c r="G174" s="593"/>
      <c r="H174" s="597" t="s">
        <v>273</v>
      </c>
      <c r="I174" s="597"/>
    </row>
    <row r="175" spans="1:9">
      <c r="A175" s="598"/>
      <c r="B175" s="598"/>
      <c r="G175" s="593"/>
      <c r="H175" s="597" t="s">
        <v>273</v>
      </c>
      <c r="I175" s="597" t="s">
        <v>1485</v>
      </c>
    </row>
    <row r="176" spans="1:9">
      <c r="A176" s="598"/>
      <c r="B176" s="598"/>
      <c r="G176" s="593"/>
      <c r="H176" s="597" t="s">
        <v>273</v>
      </c>
      <c r="I176" s="597"/>
    </row>
    <row r="177" spans="8:9">
      <c r="H177" s="597" t="s">
        <v>273</v>
      </c>
      <c r="I177" s="597"/>
    </row>
    <row r="178" spans="8:9">
      <c r="H178" s="597" t="s">
        <v>273</v>
      </c>
      <c r="I178" s="597"/>
    </row>
    <row r="179" spans="8:9">
      <c r="H179" s="597" t="s">
        <v>273</v>
      </c>
      <c r="I179" s="597"/>
    </row>
    <row r="180" spans="8:9">
      <c r="H180" s="597" t="s">
        <v>273</v>
      </c>
      <c r="I180" s="597"/>
    </row>
    <row r="181" spans="8:9">
      <c r="H181" s="597" t="s">
        <v>273</v>
      </c>
      <c r="I181" s="597"/>
    </row>
    <row r="182" spans="8:9">
      <c r="H182" s="597" t="s">
        <v>273</v>
      </c>
      <c r="I182" s="597"/>
    </row>
    <row r="183" spans="8:9">
      <c r="H183" s="597" t="s">
        <v>273</v>
      </c>
      <c r="I183" s="597"/>
    </row>
    <row r="184" spans="8:9">
      <c r="H184" s="597" t="s">
        <v>273</v>
      </c>
      <c r="I184" s="597"/>
    </row>
    <row r="185" spans="8:9">
      <c r="H185" s="597" t="s">
        <v>273</v>
      </c>
      <c r="I185" s="597" t="s">
        <v>1485</v>
      </c>
    </row>
    <row r="186" spans="8:9">
      <c r="H186" s="597" t="s">
        <v>1489</v>
      </c>
      <c r="I186" s="597"/>
    </row>
    <row r="187" spans="8:9">
      <c r="H187" s="597" t="s">
        <v>1486</v>
      </c>
      <c r="I187" s="597"/>
    </row>
    <row r="188" spans="8:9">
      <c r="H188" s="597" t="s">
        <v>273</v>
      </c>
      <c r="I188" s="597"/>
    </row>
    <row r="189" spans="8:9">
      <c r="H189" s="597" t="s">
        <v>273</v>
      </c>
      <c r="I189" s="597"/>
    </row>
    <row r="190" spans="8:9">
      <c r="H190" s="597" t="s">
        <v>273</v>
      </c>
      <c r="I190" s="597"/>
    </row>
    <row r="191" spans="8:9">
      <c r="H191" s="597" t="s">
        <v>273</v>
      </c>
      <c r="I191" s="597"/>
    </row>
    <row r="192" spans="8:9">
      <c r="H192" s="597" t="s">
        <v>273</v>
      </c>
      <c r="I192" s="597"/>
    </row>
    <row r="193" spans="8:9">
      <c r="H193" s="597" t="s">
        <v>273</v>
      </c>
      <c r="I193" s="597"/>
    </row>
    <row r="194" spans="8:9">
      <c r="H194" s="597" t="s">
        <v>273</v>
      </c>
      <c r="I194" s="597"/>
    </row>
    <row r="195" spans="8:9">
      <c r="H195" s="597" t="s">
        <v>273</v>
      </c>
      <c r="I195" s="597" t="s">
        <v>1485</v>
      </c>
    </row>
    <row r="196" spans="8:9">
      <c r="H196" s="597" t="s">
        <v>273</v>
      </c>
      <c r="I196" s="597"/>
    </row>
    <row r="197" spans="8:9">
      <c r="H197" s="597" t="s">
        <v>273</v>
      </c>
      <c r="I197" s="597"/>
    </row>
    <row r="198" spans="8:9">
      <c r="H198" s="597" t="s">
        <v>273</v>
      </c>
      <c r="I198" s="597"/>
    </row>
    <row r="199" spans="8:9">
      <c r="H199" s="597" t="s">
        <v>273</v>
      </c>
      <c r="I199" s="597"/>
    </row>
    <row r="200" spans="8:9">
      <c r="H200" s="597" t="s">
        <v>273</v>
      </c>
      <c r="I200" s="597"/>
    </row>
    <row r="201" spans="8:9">
      <c r="H201" s="597" t="s">
        <v>273</v>
      </c>
      <c r="I201" s="597" t="s">
        <v>1485</v>
      </c>
    </row>
    <row r="202" spans="8:9">
      <c r="H202" s="597" t="s">
        <v>273</v>
      </c>
      <c r="I202" s="597"/>
    </row>
    <row r="203" spans="8:9">
      <c r="H203" s="597" t="s">
        <v>273</v>
      </c>
      <c r="I203" s="597"/>
    </row>
    <row r="204" spans="8:9">
      <c r="H204" s="597" t="s">
        <v>273</v>
      </c>
      <c r="I204" s="597"/>
    </row>
    <row r="205" spans="8:9">
      <c r="H205" s="597" t="s">
        <v>273</v>
      </c>
      <c r="I205" s="597"/>
    </row>
    <row r="206" spans="8:9">
      <c r="H206" s="597" t="s">
        <v>273</v>
      </c>
      <c r="I206" s="597"/>
    </row>
    <row r="207" spans="8:9">
      <c r="H207" s="597" t="s">
        <v>273</v>
      </c>
      <c r="I207" s="597" t="s">
        <v>1485</v>
      </c>
    </row>
    <row r="208" spans="8:9">
      <c r="H208" s="597" t="s">
        <v>273</v>
      </c>
      <c r="I208" s="597"/>
    </row>
    <row r="209" spans="8:9">
      <c r="H209" s="597" t="s">
        <v>273</v>
      </c>
      <c r="I209" s="597"/>
    </row>
    <row r="210" spans="8:9">
      <c r="H210" s="597" t="s">
        <v>273</v>
      </c>
      <c r="I210" s="597"/>
    </row>
    <row r="211" spans="8:9">
      <c r="H211" s="597" t="s">
        <v>273</v>
      </c>
      <c r="I211" s="597"/>
    </row>
    <row r="212" spans="8:9">
      <c r="H212" s="597" t="s">
        <v>273</v>
      </c>
      <c r="I212" s="597"/>
    </row>
    <row r="213" spans="8:9">
      <c r="H213" s="597" t="s">
        <v>273</v>
      </c>
      <c r="I213" s="597" t="s">
        <v>1485</v>
      </c>
    </row>
    <row r="214" spans="8:9">
      <c r="H214" s="597" t="s">
        <v>1489</v>
      </c>
      <c r="I214" s="597"/>
    </row>
    <row r="215" spans="8:9">
      <c r="H215" s="597" t="s">
        <v>1486</v>
      </c>
      <c r="I215" s="597"/>
    </row>
    <row r="216" spans="8:9">
      <c r="H216" s="597" t="s">
        <v>273</v>
      </c>
      <c r="I216" s="597"/>
    </row>
    <row r="217" spans="8:9">
      <c r="H217" s="597" t="s">
        <v>273</v>
      </c>
      <c r="I217" s="597"/>
    </row>
    <row r="218" spans="8:9">
      <c r="H218" s="597" t="s">
        <v>273</v>
      </c>
      <c r="I218" s="597"/>
    </row>
    <row r="219" spans="8:9">
      <c r="H219" s="597" t="s">
        <v>273</v>
      </c>
      <c r="I219" s="597"/>
    </row>
    <row r="220" spans="8:9">
      <c r="H220" s="597" t="s">
        <v>273</v>
      </c>
      <c r="I220" s="597"/>
    </row>
    <row r="221" spans="8:9">
      <c r="H221" s="597" t="s">
        <v>273</v>
      </c>
      <c r="I221" s="597"/>
    </row>
    <row r="222" spans="8:9">
      <c r="H222" s="610" t="s">
        <v>273</v>
      </c>
    </row>
    <row r="223" spans="8:9">
      <c r="H223" s="597" t="s">
        <v>273</v>
      </c>
      <c r="I223" s="597"/>
    </row>
    <row r="224" spans="8:9">
      <c r="H224" s="597" t="s">
        <v>273</v>
      </c>
      <c r="I224" s="597"/>
    </row>
    <row r="225" spans="8:9">
      <c r="H225" s="597" t="s">
        <v>273</v>
      </c>
      <c r="I225" s="597"/>
    </row>
    <row r="226" spans="8:9">
      <c r="H226" s="597" t="s">
        <v>273</v>
      </c>
      <c r="I226" s="597"/>
    </row>
    <row r="227" spans="8:9">
      <c r="H227" s="597" t="s">
        <v>273</v>
      </c>
      <c r="I227" s="597"/>
    </row>
    <row r="228" spans="8:9">
      <c r="H228" s="597" t="s">
        <v>273</v>
      </c>
      <c r="I228" s="597"/>
    </row>
    <row r="229" spans="8:9">
      <c r="H229" s="597" t="s">
        <v>273</v>
      </c>
      <c r="I229" s="597" t="s">
        <v>1485</v>
      </c>
    </row>
    <row r="230" spans="8:9">
      <c r="H230" s="597" t="s">
        <v>1489</v>
      </c>
      <c r="I230" s="597"/>
    </row>
    <row r="231" spans="8:9">
      <c r="H231" s="597" t="s">
        <v>1486</v>
      </c>
      <c r="I231" s="597"/>
    </row>
    <row r="232" spans="8:9">
      <c r="H232" s="597" t="s">
        <v>273</v>
      </c>
      <c r="I232" s="597"/>
    </row>
    <row r="233" spans="8:9">
      <c r="H233" s="610" t="s">
        <v>273</v>
      </c>
      <c r="I233" s="597"/>
    </row>
    <row r="234" spans="8:9">
      <c r="H234" s="597" t="s">
        <v>273</v>
      </c>
      <c r="I234" s="597"/>
    </row>
    <row r="235" spans="8:9">
      <c r="H235" s="597" t="s">
        <v>273</v>
      </c>
      <c r="I235" s="597"/>
    </row>
    <row r="236" spans="8:9">
      <c r="H236" s="597" t="s">
        <v>273</v>
      </c>
      <c r="I236" s="597"/>
    </row>
    <row r="237" spans="8:9">
      <c r="H237" s="597" t="s">
        <v>273</v>
      </c>
      <c r="I237" s="597"/>
    </row>
    <row r="238" spans="8:9">
      <c r="H238" s="597" t="s">
        <v>273</v>
      </c>
      <c r="I238" s="597"/>
    </row>
    <row r="239" spans="8:9">
      <c r="H239" s="597" t="s">
        <v>273</v>
      </c>
      <c r="I239" s="597"/>
    </row>
    <row r="240" spans="8:9">
      <c r="H240" s="597" t="s">
        <v>273</v>
      </c>
      <c r="I240" s="597" t="s">
        <v>1485</v>
      </c>
    </row>
    <row r="241" spans="8:9">
      <c r="H241" s="597" t="s">
        <v>1489</v>
      </c>
      <c r="I241" s="597"/>
    </row>
    <row r="242" spans="8:9" ht="117" customHeight="1">
      <c r="H242" s="597" t="s">
        <v>1486</v>
      </c>
      <c r="I242" s="597"/>
    </row>
    <row r="243" spans="8:9">
      <c r="H243" s="597" t="s">
        <v>273</v>
      </c>
      <c r="I243" s="597"/>
    </row>
    <row r="244" spans="8:9">
      <c r="H244" s="597" t="s">
        <v>273</v>
      </c>
      <c r="I244" s="597" t="s">
        <v>1485</v>
      </c>
    </row>
    <row r="245" spans="8:9">
      <c r="H245" s="597" t="s">
        <v>273</v>
      </c>
      <c r="I245" s="597" t="s">
        <v>1485</v>
      </c>
    </row>
    <row r="246" spans="8:9">
      <c r="H246" s="597" t="s">
        <v>273</v>
      </c>
      <c r="I246" s="597" t="s">
        <v>1485</v>
      </c>
    </row>
    <row r="247" spans="8:9">
      <c r="H247" s="597" t="s">
        <v>1489</v>
      </c>
      <c r="I247" s="597"/>
    </row>
    <row r="248" spans="8:9" ht="156" customHeight="1">
      <c r="H248" s="597" t="s">
        <v>1486</v>
      </c>
      <c r="I248" s="597"/>
    </row>
    <row r="249" spans="8:9">
      <c r="H249" s="597" t="s">
        <v>273</v>
      </c>
      <c r="I249" s="597"/>
    </row>
    <row r="250" spans="8:9">
      <c r="H250" s="597" t="s">
        <v>273</v>
      </c>
      <c r="I250" s="597"/>
    </row>
    <row r="251" spans="8:9">
      <c r="H251" s="597" t="s">
        <v>273</v>
      </c>
      <c r="I251" s="597"/>
    </row>
    <row r="252" spans="8:9">
      <c r="H252" s="597" t="s">
        <v>273</v>
      </c>
      <c r="I252" s="597"/>
    </row>
    <row r="253" spans="8:9">
      <c r="H253" s="597" t="s">
        <v>273</v>
      </c>
      <c r="I253" s="597" t="s">
        <v>1485</v>
      </c>
    </row>
    <row r="254" spans="8:9">
      <c r="H254" s="597" t="s">
        <v>1489</v>
      </c>
      <c r="I254" s="597"/>
    </row>
    <row r="255" spans="8:9">
      <c r="H255" s="597" t="s">
        <v>1486</v>
      </c>
      <c r="I255" s="597"/>
    </row>
    <row r="256" spans="8:9">
      <c r="H256" s="597" t="s">
        <v>273</v>
      </c>
      <c r="I256" s="597" t="s">
        <v>1485</v>
      </c>
    </row>
    <row r="257" spans="8:9">
      <c r="H257" s="597" t="s">
        <v>273</v>
      </c>
      <c r="I257" s="597"/>
    </row>
    <row r="258" spans="8:9">
      <c r="H258" s="597" t="s">
        <v>273</v>
      </c>
      <c r="I258" s="597"/>
    </row>
    <row r="259" spans="8:9">
      <c r="H259" s="597" t="s">
        <v>1483</v>
      </c>
      <c r="I259" s="597"/>
    </row>
    <row r="260" spans="8:9">
      <c r="H260" s="597" t="s">
        <v>273</v>
      </c>
      <c r="I260" s="597"/>
    </row>
    <row r="261" spans="8:9">
      <c r="H261" s="597" t="s">
        <v>1490</v>
      </c>
      <c r="I261" s="597"/>
    </row>
    <row r="262" spans="8:9">
      <c r="H262" s="597" t="s">
        <v>1489</v>
      </c>
      <c r="I262" s="597"/>
    </row>
    <row r="263" spans="8:9" ht="142.5" customHeight="1">
      <c r="H263" s="597" t="s">
        <v>1486</v>
      </c>
      <c r="I263" s="597"/>
    </row>
    <row r="264" spans="8:9">
      <c r="H264" s="597" t="s">
        <v>273</v>
      </c>
      <c r="I264" s="597"/>
    </row>
    <row r="265" spans="8:9">
      <c r="H265" s="597" t="s">
        <v>273</v>
      </c>
      <c r="I265" s="597"/>
    </row>
    <row r="266" spans="8:9">
      <c r="H266" s="597" t="s">
        <v>273</v>
      </c>
      <c r="I266" s="597"/>
    </row>
    <row r="267" spans="8:9">
      <c r="H267" s="597" t="s">
        <v>273</v>
      </c>
      <c r="I267" s="597"/>
    </row>
    <row r="268" spans="8:9">
      <c r="H268" s="597" t="s">
        <v>273</v>
      </c>
      <c r="I268" s="597"/>
    </row>
    <row r="269" spans="8:9">
      <c r="H269" s="597" t="s">
        <v>273</v>
      </c>
      <c r="I269" s="597"/>
    </row>
    <row r="270" spans="8:9">
      <c r="H270" s="597" t="s">
        <v>273</v>
      </c>
      <c r="I270" s="597"/>
    </row>
    <row r="271" spans="8:9">
      <c r="H271" s="597" t="s">
        <v>273</v>
      </c>
      <c r="I271" s="597" t="s">
        <v>1485</v>
      </c>
    </row>
    <row r="272" spans="8:9">
      <c r="H272" s="597" t="s">
        <v>1489</v>
      </c>
      <c r="I272" s="597"/>
    </row>
    <row r="273" spans="8:9">
      <c r="H273" s="597" t="s">
        <v>1486</v>
      </c>
      <c r="I273" s="597"/>
    </row>
    <row r="274" spans="8:9">
      <c r="H274" s="597" t="s">
        <v>273</v>
      </c>
      <c r="I274" s="597"/>
    </row>
    <row r="275" spans="8:9">
      <c r="H275" s="597" t="s">
        <v>273</v>
      </c>
      <c r="I275" s="597"/>
    </row>
    <row r="276" spans="8:9">
      <c r="H276" s="597" t="s">
        <v>273</v>
      </c>
      <c r="I276" s="597"/>
    </row>
    <row r="277" spans="8:9">
      <c r="H277" s="597" t="s">
        <v>273</v>
      </c>
      <c r="I277" s="597" t="s">
        <v>1485</v>
      </c>
    </row>
    <row r="278" spans="8:9">
      <c r="H278" s="597" t="s">
        <v>1489</v>
      </c>
      <c r="I278" s="597"/>
    </row>
    <row r="279" spans="8:9">
      <c r="H279" s="597" t="s">
        <v>1486</v>
      </c>
      <c r="I279" s="597"/>
    </row>
    <row r="280" spans="8:9">
      <c r="H280" s="597" t="s">
        <v>273</v>
      </c>
      <c r="I280" s="597"/>
    </row>
    <row r="281" spans="8:9">
      <c r="H281" s="597" t="s">
        <v>273</v>
      </c>
      <c r="I281" s="597"/>
    </row>
    <row r="282" spans="8:9">
      <c r="H282" s="597" t="s">
        <v>273</v>
      </c>
      <c r="I282" s="597"/>
    </row>
    <row r="283" spans="8:9">
      <c r="H283" s="597" t="s">
        <v>273</v>
      </c>
      <c r="I283" s="597"/>
    </row>
    <row r="284" spans="8:9">
      <c r="H284" s="597" t="s">
        <v>273</v>
      </c>
      <c r="I284" s="597" t="s">
        <v>1485</v>
      </c>
    </row>
    <row r="285" spans="8:9">
      <c r="H285" s="597" t="s">
        <v>1489</v>
      </c>
      <c r="I285" s="597"/>
    </row>
    <row r="286" spans="8:9">
      <c r="H286" s="597" t="s">
        <v>1486</v>
      </c>
      <c r="I286" s="597"/>
    </row>
    <row r="287" spans="8:9">
      <c r="H287" s="597" t="s">
        <v>273</v>
      </c>
      <c r="I287" s="597"/>
    </row>
    <row r="288" spans="8:9">
      <c r="H288" s="597" t="s">
        <v>273</v>
      </c>
      <c r="I288" s="597" t="s">
        <v>1485</v>
      </c>
    </row>
    <row r="289" spans="8:9">
      <c r="H289" s="597" t="s">
        <v>1489</v>
      </c>
      <c r="I289" s="597"/>
    </row>
    <row r="290" spans="8:9">
      <c r="H290" s="597" t="s">
        <v>1486</v>
      </c>
      <c r="I290" s="597"/>
    </row>
    <row r="291" spans="8:9">
      <c r="H291" s="597" t="s">
        <v>273</v>
      </c>
      <c r="I291" s="597"/>
    </row>
    <row r="292" spans="8:9">
      <c r="H292" s="597" t="s">
        <v>273</v>
      </c>
      <c r="I292" s="597"/>
    </row>
    <row r="293" spans="8:9">
      <c r="H293" s="597" t="s">
        <v>273</v>
      </c>
      <c r="I293" s="597" t="s">
        <v>1485</v>
      </c>
    </row>
    <row r="294" spans="8:9">
      <c r="H294" s="597" t="s">
        <v>273</v>
      </c>
      <c r="I294" s="597" t="s">
        <v>1485</v>
      </c>
    </row>
    <row r="295" spans="8:9">
      <c r="H295" s="597" t="s">
        <v>273</v>
      </c>
      <c r="I295" s="597" t="s">
        <v>1485</v>
      </c>
    </row>
    <row r="296" spans="8:9">
      <c r="H296" s="597" t="s">
        <v>273</v>
      </c>
      <c r="I296" s="597" t="s">
        <v>1485</v>
      </c>
    </row>
    <row r="297" spans="8:9">
      <c r="H297" s="597" t="s">
        <v>273</v>
      </c>
      <c r="I297" s="597"/>
    </row>
    <row r="298" spans="8:9">
      <c r="H298" s="597" t="s">
        <v>273</v>
      </c>
      <c r="I298" s="597"/>
    </row>
    <row r="299" spans="8:9">
      <c r="H299" s="597" t="s">
        <v>1483</v>
      </c>
      <c r="I299" s="597"/>
    </row>
    <row r="300" spans="8:9">
      <c r="H300" s="597" t="s">
        <v>273</v>
      </c>
      <c r="I300" s="597"/>
    </row>
    <row r="301" spans="8:9">
      <c r="H301" s="597" t="s">
        <v>1490</v>
      </c>
      <c r="I301" s="597"/>
    </row>
    <row r="302" spans="8:9">
      <c r="H302" s="597" t="s">
        <v>1489</v>
      </c>
      <c r="I302" s="597"/>
    </row>
    <row r="303" spans="8:9">
      <c r="H303" s="597" t="s">
        <v>1486</v>
      </c>
      <c r="I303" s="597" t="s">
        <v>1485</v>
      </c>
    </row>
    <row r="304" spans="8:9">
      <c r="H304" s="597" t="s">
        <v>273</v>
      </c>
      <c r="I304" s="597"/>
    </row>
    <row r="305" spans="8:10">
      <c r="H305" s="597" t="s">
        <v>273</v>
      </c>
      <c r="I305" s="597"/>
    </row>
    <row r="306" spans="8:10">
      <c r="H306" s="597" t="s">
        <v>1483</v>
      </c>
      <c r="I306" s="597"/>
    </row>
    <row r="307" spans="8:10">
      <c r="H307" s="597"/>
      <c r="I307" s="597"/>
    </row>
    <row r="308" spans="8:10">
      <c r="H308" s="597"/>
      <c r="I308" s="597"/>
    </row>
    <row r="309" spans="8:10">
      <c r="H309" s="597"/>
      <c r="I309" s="597"/>
    </row>
    <row r="310" spans="8:10">
      <c r="H310" s="597"/>
      <c r="I310" s="597"/>
    </row>
    <row r="311" spans="8:10">
      <c r="H311" s="597"/>
      <c r="I311" s="597"/>
    </row>
    <row r="312" spans="8:10">
      <c r="H312" s="597"/>
      <c r="I312" s="597"/>
    </row>
    <row r="313" spans="8:10">
      <c r="H313" s="597"/>
      <c r="I313" s="597"/>
      <c r="J313" s="599">
        <f>J148</f>
        <v>0</v>
      </c>
    </row>
    <row r="314" spans="8:10">
      <c r="H314" s="597"/>
      <c r="I314" s="597"/>
    </row>
    <row r="315" spans="8:10">
      <c r="H315" s="597"/>
      <c r="I315" s="597"/>
    </row>
    <row r="316" spans="8:10">
      <c r="H316" s="597"/>
      <c r="I316" s="597"/>
    </row>
    <row r="317" spans="8:10">
      <c r="H317" s="597"/>
      <c r="I317" s="597"/>
    </row>
    <row r="318" spans="8:10">
      <c r="H318" s="597"/>
      <c r="I318" s="597"/>
    </row>
    <row r="319" spans="8:10">
      <c r="H319" s="597"/>
      <c r="I319" s="597"/>
    </row>
    <row r="320" spans="8:10">
      <c r="H320" s="597"/>
      <c r="I320" s="597"/>
    </row>
    <row r="321" spans="8:9">
      <c r="H321" s="597"/>
      <c r="I321" s="597"/>
    </row>
    <row r="322" spans="8:9">
      <c r="H322" s="597"/>
      <c r="I322" s="597"/>
    </row>
    <row r="323" spans="8:9">
      <c r="H323" s="597"/>
      <c r="I323" s="597"/>
    </row>
    <row r="324" spans="8:9">
      <c r="H324" s="597"/>
      <c r="I324" s="597"/>
    </row>
    <row r="325" spans="8:9">
      <c r="H325" s="597"/>
      <c r="I325" s="597"/>
    </row>
    <row r="326" spans="8:9">
      <c r="H326" s="597"/>
      <c r="I326" s="597"/>
    </row>
    <row r="327" spans="8:9">
      <c r="H327" s="597"/>
      <c r="I327" s="597"/>
    </row>
    <row r="328" spans="8:9">
      <c r="H328" s="597"/>
      <c r="I328" s="597"/>
    </row>
    <row r="329" spans="8:9">
      <c r="H329" s="597"/>
      <c r="I329" s="597"/>
    </row>
    <row r="330" spans="8:9">
      <c r="H330" s="597"/>
      <c r="I330" s="597"/>
    </row>
    <row r="331" spans="8:9">
      <c r="H331" s="597"/>
      <c r="I331" s="597"/>
    </row>
    <row r="332" spans="8:9">
      <c r="H332" s="597"/>
      <c r="I332" s="597"/>
    </row>
    <row r="333" spans="8:9">
      <c r="H333" s="597"/>
      <c r="I333" s="597"/>
    </row>
    <row r="334" spans="8:9">
      <c r="H334" s="597"/>
      <c r="I334" s="597"/>
    </row>
    <row r="335" spans="8:9">
      <c r="H335" s="597"/>
      <c r="I335" s="597"/>
    </row>
    <row r="336" spans="8:9">
      <c r="H336" s="597"/>
      <c r="I336" s="597"/>
    </row>
    <row r="337" spans="8:9">
      <c r="H337" s="597"/>
      <c r="I337" s="597"/>
    </row>
    <row r="338" spans="8:9">
      <c r="H338" s="597"/>
      <c r="I338" s="597"/>
    </row>
    <row r="339" spans="8:9">
      <c r="H339" s="597"/>
      <c r="I339" s="597"/>
    </row>
    <row r="340" spans="8:9">
      <c r="H340" s="597"/>
      <c r="I340" s="597"/>
    </row>
    <row r="341" spans="8:9">
      <c r="H341" s="597"/>
      <c r="I341" s="597"/>
    </row>
    <row r="342" spans="8:9">
      <c r="H342" s="597"/>
      <c r="I342" s="597"/>
    </row>
    <row r="343" spans="8:9">
      <c r="H343" s="597"/>
      <c r="I343" s="597"/>
    </row>
    <row r="344" spans="8:9">
      <c r="H344" s="597"/>
      <c r="I344" s="597"/>
    </row>
    <row r="345" spans="8:9">
      <c r="H345" s="597"/>
      <c r="I345" s="597"/>
    </row>
    <row r="346" spans="8:9">
      <c r="H346" s="597"/>
      <c r="I346" s="597"/>
    </row>
    <row r="347" spans="8:9">
      <c r="H347" s="597"/>
      <c r="I347" s="597"/>
    </row>
    <row r="348" spans="8:9">
      <c r="H348" s="597"/>
      <c r="I348" s="597"/>
    </row>
    <row r="349" spans="8:9">
      <c r="H349" s="597"/>
      <c r="I349" s="597"/>
    </row>
    <row r="350" spans="8:9">
      <c r="H350" s="597"/>
      <c r="I350" s="597"/>
    </row>
    <row r="351" spans="8:9">
      <c r="H351" s="597"/>
      <c r="I351" s="597"/>
    </row>
    <row r="352" spans="8:9">
      <c r="H352" s="597"/>
      <c r="I352" s="597"/>
    </row>
    <row r="353" spans="8:9">
      <c r="H353" s="597"/>
      <c r="I353" s="597"/>
    </row>
    <row r="354" spans="8:9">
      <c r="H354" s="597"/>
      <c r="I354" s="597"/>
    </row>
    <row r="355" spans="8:9">
      <c r="H355" s="597"/>
      <c r="I355" s="597"/>
    </row>
    <row r="356" spans="8:9">
      <c r="H356" s="597"/>
      <c r="I356" s="597"/>
    </row>
    <row r="357" spans="8:9">
      <c r="H357" s="597"/>
      <c r="I357" s="597"/>
    </row>
    <row r="358" spans="8:9">
      <c r="H358" s="597"/>
      <c r="I358" s="597"/>
    </row>
    <row r="359" spans="8:9">
      <c r="H359" s="597"/>
      <c r="I359" s="597"/>
    </row>
    <row r="360" spans="8:9">
      <c r="H360" s="597"/>
      <c r="I360" s="597"/>
    </row>
    <row r="361" spans="8:9">
      <c r="H361" s="597"/>
      <c r="I361" s="597"/>
    </row>
    <row r="362" spans="8:9">
      <c r="H362" s="597"/>
      <c r="I362" s="597"/>
    </row>
    <row r="363" spans="8:9">
      <c r="H363" s="597"/>
      <c r="I363" s="597"/>
    </row>
    <row r="364" spans="8:9">
      <c r="H364" s="597"/>
      <c r="I364" s="597"/>
    </row>
    <row r="365" spans="8:9">
      <c r="H365" s="597"/>
      <c r="I365" s="597"/>
    </row>
    <row r="366" spans="8:9">
      <c r="H366" s="597"/>
      <c r="I366" s="597"/>
    </row>
    <row r="367" spans="8:9">
      <c r="H367" s="597"/>
      <c r="I367" s="597"/>
    </row>
    <row r="368" spans="8:9">
      <c r="H368" s="597"/>
      <c r="I368" s="597"/>
    </row>
    <row r="369" spans="8:9">
      <c r="H369" s="597"/>
      <c r="I369" s="597"/>
    </row>
    <row r="370" spans="8:9">
      <c r="H370" s="597"/>
      <c r="I370" s="597"/>
    </row>
    <row r="371" spans="8:9">
      <c r="H371" s="597"/>
      <c r="I371" s="597"/>
    </row>
    <row r="372" spans="8:9">
      <c r="H372" s="597"/>
      <c r="I372" s="597"/>
    </row>
    <row r="373" spans="8:9">
      <c r="H373" s="597"/>
      <c r="I373" s="597"/>
    </row>
    <row r="374" spans="8:9">
      <c r="H374" s="597"/>
      <c r="I374" s="597"/>
    </row>
    <row r="375" spans="8:9">
      <c r="H375" s="597"/>
      <c r="I375" s="597"/>
    </row>
    <row r="376" spans="8:9">
      <c r="H376" s="597"/>
      <c r="I376" s="597"/>
    </row>
    <row r="377" spans="8:9">
      <c r="H377" s="597"/>
      <c r="I377" s="597"/>
    </row>
    <row r="378" spans="8:9">
      <c r="H378" s="597"/>
      <c r="I378" s="597"/>
    </row>
    <row r="379" spans="8:9">
      <c r="H379" s="597"/>
      <c r="I379" s="597"/>
    </row>
    <row r="380" spans="8:9">
      <c r="H380" s="597"/>
      <c r="I380" s="597"/>
    </row>
    <row r="381" spans="8:9">
      <c r="H381" s="597"/>
      <c r="I381" s="597"/>
    </row>
    <row r="382" spans="8:9">
      <c r="H382" s="597"/>
      <c r="I382" s="597"/>
    </row>
    <row r="383" spans="8:9">
      <c r="H383" s="597"/>
      <c r="I383" s="597"/>
    </row>
    <row r="384" spans="8:9">
      <c r="H384" s="597"/>
      <c r="I384" s="597"/>
    </row>
    <row r="385" spans="8:9">
      <c r="H385" s="597"/>
      <c r="I385" s="597"/>
    </row>
    <row r="386" spans="8:9">
      <c r="H386" s="597"/>
      <c r="I386" s="597"/>
    </row>
    <row r="387" spans="8:9">
      <c r="H387" s="597"/>
      <c r="I387" s="597"/>
    </row>
    <row r="388" spans="8:9">
      <c r="H388" s="597"/>
      <c r="I388" s="597"/>
    </row>
    <row r="389" spans="8:9">
      <c r="H389" s="597"/>
      <c r="I389" s="597"/>
    </row>
    <row r="390" spans="8:9">
      <c r="H390" s="597"/>
      <c r="I390" s="597"/>
    </row>
    <row r="391" spans="8:9">
      <c r="H391" s="597"/>
      <c r="I391" s="597"/>
    </row>
    <row r="392" spans="8:9">
      <c r="H392" s="597"/>
      <c r="I392" s="597"/>
    </row>
    <row r="393" spans="8:9">
      <c r="H393" s="597"/>
      <c r="I393" s="597"/>
    </row>
    <row r="394" spans="8:9">
      <c r="H394" s="597"/>
      <c r="I394" s="597"/>
    </row>
    <row r="395" spans="8:9">
      <c r="H395" s="597"/>
      <c r="I395" s="597"/>
    </row>
    <row r="396" spans="8:9">
      <c r="H396" s="597"/>
      <c r="I396" s="597"/>
    </row>
    <row r="397" spans="8:9">
      <c r="H397" s="597"/>
      <c r="I397" s="597"/>
    </row>
    <row r="398" spans="8:9">
      <c r="H398" s="597"/>
      <c r="I398" s="597"/>
    </row>
    <row r="399" spans="8:9">
      <c r="H399" s="597"/>
      <c r="I399" s="597"/>
    </row>
    <row r="400" spans="8:9">
      <c r="H400" s="597"/>
      <c r="I400" s="597"/>
    </row>
    <row r="401" spans="8:9">
      <c r="H401" s="597"/>
      <c r="I401" s="597"/>
    </row>
    <row r="402" spans="8:9">
      <c r="H402" s="597"/>
      <c r="I402" s="597"/>
    </row>
    <row r="403" spans="8:9">
      <c r="H403" s="597"/>
      <c r="I403" s="597"/>
    </row>
    <row r="404" spans="8:9">
      <c r="H404" s="597"/>
      <c r="I404" s="597"/>
    </row>
    <row r="405" spans="8:9">
      <c r="H405" s="597"/>
      <c r="I405" s="597"/>
    </row>
    <row r="406" spans="8:9">
      <c r="H406" s="597"/>
      <c r="I406" s="597"/>
    </row>
    <row r="407" spans="8:9">
      <c r="H407" s="597"/>
      <c r="I407" s="597"/>
    </row>
    <row r="408" spans="8:9">
      <c r="H408" s="597"/>
      <c r="I408" s="597"/>
    </row>
    <row r="409" spans="8:9">
      <c r="H409" s="597"/>
      <c r="I409" s="597"/>
    </row>
    <row r="410" spans="8:9">
      <c r="H410" s="597"/>
      <c r="I410" s="597"/>
    </row>
    <row r="411" spans="8:9">
      <c r="H411" s="597"/>
      <c r="I411" s="597"/>
    </row>
    <row r="412" spans="8:9">
      <c r="H412" s="597"/>
      <c r="I412" s="597"/>
    </row>
    <row r="413" spans="8:9">
      <c r="H413" s="597"/>
      <c r="I413" s="597"/>
    </row>
    <row r="414" spans="8:9">
      <c r="H414" s="597"/>
      <c r="I414" s="597"/>
    </row>
    <row r="415" spans="8:9">
      <c r="H415" s="597"/>
      <c r="I415" s="597"/>
    </row>
    <row r="416" spans="8:9">
      <c r="H416" s="597"/>
      <c r="I416" s="597"/>
    </row>
    <row r="417" spans="8:9">
      <c r="H417" s="597"/>
      <c r="I417" s="597"/>
    </row>
    <row r="418" spans="8:9">
      <c r="H418" s="597"/>
      <c r="I418" s="597"/>
    </row>
    <row r="419" spans="8:9">
      <c r="H419" s="597"/>
      <c r="I419" s="597"/>
    </row>
    <row r="420" spans="8:9">
      <c r="H420" s="597"/>
      <c r="I420" s="597"/>
    </row>
    <row r="421" spans="8:9">
      <c r="H421" s="597"/>
      <c r="I421" s="597"/>
    </row>
    <row r="422" spans="8:9">
      <c r="H422" s="597"/>
      <c r="I422" s="597"/>
    </row>
    <row r="423" spans="8:9">
      <c r="H423" s="597"/>
      <c r="I423" s="597"/>
    </row>
    <row r="424" spans="8:9">
      <c r="H424" s="597"/>
      <c r="I424" s="597"/>
    </row>
    <row r="425" spans="8:9">
      <c r="H425" s="597"/>
      <c r="I425" s="597"/>
    </row>
    <row r="426" spans="8:9">
      <c r="H426" s="597"/>
      <c r="I426" s="597"/>
    </row>
    <row r="427" spans="8:9">
      <c r="H427" s="597"/>
      <c r="I427" s="597"/>
    </row>
    <row r="428" spans="8:9">
      <c r="H428" s="597"/>
      <c r="I428" s="597"/>
    </row>
    <row r="429" spans="8:9">
      <c r="H429" s="597"/>
      <c r="I429" s="597"/>
    </row>
    <row r="430" spans="8:9">
      <c r="H430" s="597"/>
      <c r="I430" s="597"/>
    </row>
    <row r="431" spans="8:9">
      <c r="H431" s="597"/>
      <c r="I431" s="597"/>
    </row>
    <row r="432" spans="8:9">
      <c r="H432" s="597"/>
      <c r="I432" s="597"/>
    </row>
    <row r="433" spans="8:9">
      <c r="H433" s="597"/>
      <c r="I433" s="597"/>
    </row>
    <row r="434" spans="8:9">
      <c r="H434" s="597"/>
      <c r="I434" s="597"/>
    </row>
    <row r="435" spans="8:9">
      <c r="H435" s="597"/>
      <c r="I435" s="597"/>
    </row>
    <row r="436" spans="8:9">
      <c r="H436" s="597"/>
      <c r="I436" s="597"/>
    </row>
    <row r="437" spans="8:9">
      <c r="H437" s="597"/>
      <c r="I437" s="597"/>
    </row>
    <row r="438" spans="8:9">
      <c r="H438" s="597"/>
      <c r="I438" s="597"/>
    </row>
    <row r="439" spans="8:9">
      <c r="H439" s="597"/>
      <c r="I439" s="597"/>
    </row>
    <row r="440" spans="8:9">
      <c r="H440" s="597"/>
      <c r="I440" s="597"/>
    </row>
    <row r="441" spans="8:9">
      <c r="H441" s="597"/>
      <c r="I441" s="597"/>
    </row>
    <row r="442" spans="8:9">
      <c r="H442" s="597"/>
      <c r="I442" s="597"/>
    </row>
    <row r="443" spans="8:9">
      <c r="H443" s="597"/>
      <c r="I443" s="597"/>
    </row>
    <row r="444" spans="8:9">
      <c r="H444" s="597"/>
      <c r="I444" s="597"/>
    </row>
    <row r="445" spans="8:9">
      <c r="H445" s="597"/>
      <c r="I445" s="597"/>
    </row>
    <row r="446" spans="8:9">
      <c r="H446" s="597"/>
      <c r="I446" s="597"/>
    </row>
    <row r="447" spans="8:9">
      <c r="H447" s="597"/>
      <c r="I447" s="597"/>
    </row>
    <row r="448" spans="8:9">
      <c r="H448" s="597"/>
      <c r="I448" s="597"/>
    </row>
    <row r="449" spans="8:9">
      <c r="H449" s="597"/>
      <c r="I449" s="597"/>
    </row>
    <row r="450" spans="8:9">
      <c r="H450" s="597"/>
      <c r="I450" s="597"/>
    </row>
    <row r="451" spans="8:9">
      <c r="H451" s="597"/>
      <c r="I451" s="597"/>
    </row>
    <row r="452" spans="8:9">
      <c r="H452" s="597"/>
      <c r="I452" s="597"/>
    </row>
    <row r="453" spans="8:9">
      <c r="H453" s="597"/>
      <c r="I453" s="597"/>
    </row>
    <row r="454" spans="8:9">
      <c r="H454" s="597"/>
      <c r="I454" s="597"/>
    </row>
    <row r="455" spans="8:9">
      <c r="H455" s="597"/>
      <c r="I455" s="597"/>
    </row>
    <row r="456" spans="8:9">
      <c r="H456" s="597"/>
      <c r="I456" s="597"/>
    </row>
    <row r="457" spans="8:9">
      <c r="H457" s="597"/>
      <c r="I457" s="597"/>
    </row>
    <row r="458" spans="8:9">
      <c r="H458" s="597"/>
      <c r="I458" s="597"/>
    </row>
    <row r="459" spans="8:9">
      <c r="H459" s="597"/>
      <c r="I459" s="597"/>
    </row>
    <row r="460" spans="8:9">
      <c r="H460" s="597"/>
      <c r="I460" s="597"/>
    </row>
    <row r="461" spans="8:9">
      <c r="H461" s="597"/>
      <c r="I461" s="597"/>
    </row>
    <row r="462" spans="8:9">
      <c r="H462" s="597"/>
      <c r="I462" s="597"/>
    </row>
    <row r="463" spans="8:9">
      <c r="H463" s="597"/>
      <c r="I463" s="597"/>
    </row>
    <row r="464" spans="8:9">
      <c r="H464" s="597"/>
      <c r="I464" s="597"/>
    </row>
    <row r="465" spans="8:9">
      <c r="H465" s="597"/>
      <c r="I465" s="597"/>
    </row>
    <row r="466" spans="8:9">
      <c r="H466" s="597"/>
      <c r="I466" s="597"/>
    </row>
    <row r="467" spans="8:9">
      <c r="H467" s="597"/>
      <c r="I467" s="597"/>
    </row>
    <row r="468" spans="8:9">
      <c r="H468" s="597"/>
      <c r="I468" s="597"/>
    </row>
    <row r="469" spans="8:9">
      <c r="H469" s="597"/>
      <c r="I469" s="597"/>
    </row>
    <row r="470" spans="8:9">
      <c r="H470" s="597"/>
      <c r="I470" s="597"/>
    </row>
    <row r="471" spans="8:9">
      <c r="H471" s="597"/>
      <c r="I471" s="597"/>
    </row>
    <row r="472" spans="8:9">
      <c r="H472" s="597"/>
      <c r="I472" s="597"/>
    </row>
    <row r="473" spans="8:9">
      <c r="H473" s="597"/>
      <c r="I473" s="597"/>
    </row>
    <row r="474" spans="8:9">
      <c r="H474" s="597"/>
      <c r="I474" s="597"/>
    </row>
    <row r="475" spans="8:9">
      <c r="H475" s="597"/>
      <c r="I475" s="597"/>
    </row>
    <row r="476" spans="8:9">
      <c r="H476" s="597"/>
      <c r="I476" s="597"/>
    </row>
    <row r="477" spans="8:9">
      <c r="H477" s="597"/>
      <c r="I477" s="597"/>
    </row>
    <row r="478" spans="8:9">
      <c r="H478" s="597"/>
      <c r="I478" s="597"/>
    </row>
    <row r="479" spans="8:9">
      <c r="H479" s="597"/>
      <c r="I479" s="597"/>
    </row>
    <row r="480" spans="8:9">
      <c r="H480" s="597"/>
      <c r="I480" s="597"/>
    </row>
    <row r="481" spans="8:9">
      <c r="H481" s="597"/>
      <c r="I481" s="597"/>
    </row>
    <row r="482" spans="8:9">
      <c r="H482" s="597"/>
      <c r="I482" s="597"/>
    </row>
    <row r="483" spans="8:9">
      <c r="H483" s="597"/>
      <c r="I483" s="597"/>
    </row>
    <row r="484" spans="8:9">
      <c r="H484" s="597"/>
      <c r="I484" s="597"/>
    </row>
    <row r="485" spans="8:9">
      <c r="H485" s="597"/>
      <c r="I485" s="597"/>
    </row>
  </sheetData>
  <pageMargins left="0.35433070866141736" right="0.15748031496062992" top="0.6692913385826772" bottom="0.39370078740157483" header="0.23622047244094491" footer="0.15748031496062992"/>
  <pageSetup paperSize="9" orientation="portrait" r:id="rId1"/>
  <headerFooter alignWithMargins="0">
    <oddHeader>&amp;L&amp;8TROŠKOVNIK STROJARSKIH INSTALACIJA&amp;R&amp;8Investitor: Frigo Plus d.o.o.
Građevina: Proizvodna građevina - hala</oddHeader>
    <oddFooter>&amp;R&amp;8Stranica &amp;P od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72"/>
  <sheetViews>
    <sheetView zoomScaleNormal="100" workbookViewId="0">
      <selection activeCell="F62" sqref="F62"/>
    </sheetView>
  </sheetViews>
  <sheetFormatPr defaultRowHeight="12.75"/>
  <cols>
    <col min="1" max="1" width="6.140625" style="596" bestFit="1" customWidth="1"/>
    <col min="2" max="2" width="4.5703125" style="596" customWidth="1"/>
    <col min="3" max="3" width="43.7109375" style="595" customWidth="1"/>
    <col min="4" max="4" width="8.28515625" style="594" customWidth="1"/>
    <col min="5" max="5" width="9.140625" style="593"/>
    <col min="6" max="6" width="10.28515625" style="593" customWidth="1"/>
    <col min="7" max="7" width="10.7109375" style="592" customWidth="1"/>
    <col min="8" max="9" width="2.42578125" style="591" hidden="1" customWidth="1"/>
    <col min="10" max="16384" width="9.140625" style="591"/>
  </cols>
  <sheetData>
    <row r="1" spans="1:9" customFormat="1" ht="13.5" thickBot="1">
      <c r="A1" s="53"/>
      <c r="B1" s="424"/>
      <c r="C1" s="395"/>
      <c r="D1" s="33"/>
      <c r="E1" s="33"/>
      <c r="F1" s="424"/>
      <c r="G1" s="424"/>
    </row>
    <row r="2" spans="1:9" customFormat="1">
      <c r="A2" s="1021" t="s">
        <v>656</v>
      </c>
      <c r="B2" s="1022"/>
      <c r="C2" s="1025" t="s">
        <v>680</v>
      </c>
      <c r="D2" s="1027" t="s">
        <v>571</v>
      </c>
      <c r="E2" s="1027"/>
      <c r="F2" s="1028"/>
      <c r="G2" s="1019" t="s">
        <v>660</v>
      </c>
    </row>
    <row r="3" spans="1:9" customFormat="1" ht="13.5" thickBot="1">
      <c r="A3" s="1023"/>
      <c r="B3" s="1024"/>
      <c r="C3" s="1026"/>
      <c r="D3" s="98" t="s">
        <v>657</v>
      </c>
      <c r="E3" s="98" t="s">
        <v>658</v>
      </c>
      <c r="F3" s="101" t="s">
        <v>659</v>
      </c>
      <c r="G3" s="1020"/>
    </row>
    <row r="4" spans="1:9">
      <c r="A4" s="598"/>
      <c r="B4" s="598"/>
      <c r="C4" s="604"/>
      <c r="D4" s="603"/>
      <c r="E4" s="686"/>
      <c r="F4" s="686"/>
      <c r="G4" s="593"/>
      <c r="H4" s="597"/>
      <c r="I4" s="597"/>
    </row>
    <row r="5" spans="1:9" ht="18">
      <c r="A5" s="271" t="s">
        <v>1767</v>
      </c>
      <c r="B5" s="272"/>
      <c r="C5" s="270" t="s">
        <v>2110</v>
      </c>
      <c r="D5" s="280"/>
      <c r="E5" s="694"/>
      <c r="F5" s="695"/>
      <c r="G5" s="693"/>
      <c r="H5" s="597"/>
      <c r="I5" s="597"/>
    </row>
    <row r="6" spans="1:9">
      <c r="A6" s="598"/>
      <c r="B6" s="598"/>
      <c r="C6" s="604"/>
      <c r="D6" s="603"/>
      <c r="E6" s="686"/>
      <c r="F6" s="686"/>
      <c r="G6" s="593"/>
      <c r="H6" s="597"/>
      <c r="I6" s="597"/>
    </row>
    <row r="7" spans="1:9">
      <c r="A7" s="598" t="s">
        <v>1094</v>
      </c>
      <c r="B7" s="598"/>
      <c r="C7" s="605" t="s">
        <v>1708</v>
      </c>
      <c r="D7" s="603"/>
      <c r="E7" s="686"/>
      <c r="F7" s="686"/>
      <c r="G7" s="593"/>
      <c r="H7" s="597" t="s">
        <v>273</v>
      </c>
      <c r="I7" s="597"/>
    </row>
    <row r="8" spans="1:9">
      <c r="A8" s="598" t="s">
        <v>1094</v>
      </c>
      <c r="B8" s="598"/>
      <c r="C8" s="605"/>
      <c r="D8" s="603"/>
      <c r="E8" s="686"/>
      <c r="F8" s="686"/>
      <c r="G8" s="593"/>
      <c r="H8" s="597" t="s">
        <v>1489</v>
      </c>
      <c r="I8" s="597"/>
    </row>
    <row r="9" spans="1:9" ht="38.25">
      <c r="A9" s="598" t="s">
        <v>1094</v>
      </c>
      <c r="B9" s="598"/>
      <c r="C9" s="604" t="s">
        <v>1707</v>
      </c>
      <c r="D9" s="603"/>
      <c r="E9" s="686"/>
      <c r="F9" s="686"/>
      <c r="G9" s="593"/>
      <c r="H9" s="597" t="s">
        <v>1686</v>
      </c>
      <c r="I9" s="597"/>
    </row>
    <row r="10" spans="1:9">
      <c r="A10" s="598" t="s">
        <v>1094</v>
      </c>
      <c r="B10" s="598"/>
      <c r="C10" s="604"/>
      <c r="D10" s="603"/>
      <c r="E10" s="686"/>
      <c r="F10" s="686"/>
      <c r="G10" s="593"/>
      <c r="H10" s="597" t="s">
        <v>1489</v>
      </c>
      <c r="I10" s="597"/>
    </row>
    <row r="11" spans="1:9" ht="63.75">
      <c r="A11" s="598" t="s">
        <v>1094</v>
      </c>
      <c r="B11" s="598"/>
      <c r="C11" s="604" t="s">
        <v>1706</v>
      </c>
      <c r="D11" s="603"/>
      <c r="E11" s="686"/>
      <c r="F11" s="686"/>
      <c r="G11" s="593"/>
      <c r="H11" s="597" t="s">
        <v>1686</v>
      </c>
      <c r="I11" s="597"/>
    </row>
    <row r="12" spans="1:9">
      <c r="A12" s="598" t="s">
        <v>1094</v>
      </c>
      <c r="B12" s="598"/>
      <c r="C12" s="604"/>
      <c r="D12" s="603"/>
      <c r="E12" s="686"/>
      <c r="F12" s="686"/>
      <c r="G12" s="593"/>
      <c r="H12" s="597" t="s">
        <v>1489</v>
      </c>
      <c r="I12" s="597"/>
    </row>
    <row r="13" spans="1:9" ht="92.25" customHeight="1">
      <c r="A13" s="598" t="s">
        <v>1094</v>
      </c>
      <c r="B13" s="598"/>
      <c r="C13" s="604" t="s">
        <v>1705</v>
      </c>
      <c r="D13" s="603"/>
      <c r="E13" s="686"/>
      <c r="F13" s="686"/>
      <c r="G13" s="593"/>
      <c r="H13" s="597" t="s">
        <v>1686</v>
      </c>
      <c r="I13" s="597"/>
    </row>
    <row r="14" spans="1:9">
      <c r="A14" s="598" t="s">
        <v>1094</v>
      </c>
      <c r="B14" s="598"/>
      <c r="C14" s="604"/>
      <c r="D14" s="603"/>
      <c r="E14" s="686"/>
      <c r="F14" s="686"/>
      <c r="G14" s="593"/>
      <c r="H14" s="597" t="s">
        <v>1489</v>
      </c>
      <c r="I14" s="597"/>
    </row>
    <row r="15" spans="1:9" ht="66" customHeight="1">
      <c r="A15" s="598" t="s">
        <v>1094</v>
      </c>
      <c r="B15" s="598"/>
      <c r="C15" s="604" t="s">
        <v>1704</v>
      </c>
      <c r="D15" s="603"/>
      <c r="E15" s="686"/>
      <c r="F15" s="686"/>
      <c r="G15" s="593"/>
      <c r="H15" s="597" t="s">
        <v>1686</v>
      </c>
      <c r="I15" s="597"/>
    </row>
    <row r="16" spans="1:9">
      <c r="A16" s="598" t="s">
        <v>1094</v>
      </c>
      <c r="B16" s="598"/>
      <c r="C16" s="604"/>
      <c r="D16" s="603"/>
      <c r="E16" s="686"/>
      <c r="F16" s="686"/>
      <c r="G16" s="593"/>
      <c r="H16" s="597" t="s">
        <v>1489</v>
      </c>
      <c r="I16" s="597"/>
    </row>
    <row r="17" spans="1:9" ht="117" customHeight="1">
      <c r="A17" s="598" t="s">
        <v>1094</v>
      </c>
      <c r="B17" s="598"/>
      <c r="C17" s="604" t="s">
        <v>1703</v>
      </c>
      <c r="D17" s="603"/>
      <c r="E17" s="686"/>
      <c r="F17" s="686"/>
      <c r="G17" s="593"/>
      <c r="H17" s="597" t="s">
        <v>1686</v>
      </c>
      <c r="I17" s="597"/>
    </row>
    <row r="18" spans="1:9">
      <c r="A18" s="598" t="s">
        <v>1094</v>
      </c>
      <c r="B18" s="598"/>
      <c r="C18" s="604"/>
      <c r="D18" s="603"/>
      <c r="E18" s="686"/>
      <c r="F18" s="686"/>
      <c r="G18" s="593"/>
      <c r="H18" s="597" t="s">
        <v>1489</v>
      </c>
      <c r="I18" s="597"/>
    </row>
    <row r="19" spans="1:9" ht="51">
      <c r="A19" s="598" t="s">
        <v>1094</v>
      </c>
      <c r="B19" s="598"/>
      <c r="C19" s="604" t="s">
        <v>1702</v>
      </c>
      <c r="D19" s="603"/>
      <c r="E19" s="686"/>
      <c r="F19" s="686"/>
      <c r="G19" s="593"/>
      <c r="H19" s="597" t="s">
        <v>1686</v>
      </c>
      <c r="I19" s="597"/>
    </row>
    <row r="20" spans="1:9">
      <c r="A20" s="598" t="s">
        <v>1094</v>
      </c>
      <c r="B20" s="598"/>
      <c r="C20" s="604"/>
      <c r="D20" s="603"/>
      <c r="E20" s="686"/>
      <c r="F20" s="686"/>
      <c r="G20" s="593"/>
      <c r="H20" s="597" t="s">
        <v>1489</v>
      </c>
      <c r="I20" s="597"/>
    </row>
    <row r="21" spans="1:9" ht="51">
      <c r="A21" s="598" t="s">
        <v>1094</v>
      </c>
      <c r="B21" s="598"/>
      <c r="C21" s="604" t="s">
        <v>1701</v>
      </c>
      <c r="D21" s="603"/>
      <c r="E21" s="686"/>
      <c r="F21" s="686"/>
      <c r="G21" s="593"/>
      <c r="H21" s="597" t="s">
        <v>1686</v>
      </c>
      <c r="I21" s="597"/>
    </row>
    <row r="22" spans="1:9">
      <c r="A22" s="598" t="s">
        <v>1094</v>
      </c>
      <c r="B22" s="598"/>
      <c r="C22" s="604"/>
      <c r="D22" s="603"/>
      <c r="E22" s="686"/>
      <c r="F22" s="686"/>
      <c r="G22" s="593"/>
      <c r="H22" s="597" t="s">
        <v>1489</v>
      </c>
      <c r="I22" s="597"/>
    </row>
    <row r="23" spans="1:9" ht="38.25">
      <c r="A23" s="598" t="s">
        <v>1094</v>
      </c>
      <c r="B23" s="598"/>
      <c r="C23" s="604" t="s">
        <v>1700</v>
      </c>
      <c r="D23" s="603"/>
      <c r="E23" s="686"/>
      <c r="F23" s="686"/>
      <c r="G23" s="593"/>
      <c r="H23" s="597" t="s">
        <v>1686</v>
      </c>
      <c r="I23" s="597"/>
    </row>
    <row r="24" spans="1:9">
      <c r="A24" s="598" t="s">
        <v>1094</v>
      </c>
      <c r="B24" s="598"/>
      <c r="C24" s="604"/>
      <c r="D24" s="603"/>
      <c r="E24" s="686"/>
      <c r="F24" s="686"/>
      <c r="G24" s="593"/>
      <c r="H24" s="597" t="s">
        <v>1489</v>
      </c>
      <c r="I24" s="597"/>
    </row>
    <row r="25" spans="1:9" ht="63.75">
      <c r="A25" s="598" t="s">
        <v>1094</v>
      </c>
      <c r="B25" s="598"/>
      <c r="C25" s="604" t="s">
        <v>1699</v>
      </c>
      <c r="D25" s="603"/>
      <c r="E25" s="686"/>
      <c r="F25" s="686"/>
      <c r="G25" s="593"/>
      <c r="H25" s="597" t="s">
        <v>1686</v>
      </c>
      <c r="I25" s="597"/>
    </row>
    <row r="26" spans="1:9">
      <c r="A26" s="598" t="s">
        <v>1094</v>
      </c>
      <c r="B26" s="598"/>
      <c r="C26" s="604"/>
      <c r="D26" s="603"/>
      <c r="E26" s="686"/>
      <c r="F26" s="686"/>
      <c r="G26" s="593"/>
      <c r="H26" s="597" t="s">
        <v>1489</v>
      </c>
      <c r="I26" s="597"/>
    </row>
    <row r="27" spans="1:9" ht="76.5">
      <c r="A27" s="598" t="s">
        <v>1094</v>
      </c>
      <c r="B27" s="598"/>
      <c r="C27" s="604" t="s">
        <v>1698</v>
      </c>
      <c r="D27" s="603"/>
      <c r="E27" s="686"/>
      <c r="F27" s="686"/>
      <c r="G27" s="593"/>
      <c r="H27" s="597" t="s">
        <v>1686</v>
      </c>
      <c r="I27" s="597"/>
    </row>
    <row r="28" spans="1:9">
      <c r="A28" s="598" t="s">
        <v>1094</v>
      </c>
      <c r="B28" s="598"/>
      <c r="C28" s="604"/>
      <c r="D28" s="603"/>
      <c r="E28" s="686"/>
      <c r="F28" s="686"/>
      <c r="G28" s="593"/>
      <c r="H28" s="597" t="s">
        <v>1489</v>
      </c>
      <c r="I28" s="597"/>
    </row>
    <row r="29" spans="1:9" ht="38.25">
      <c r="A29" s="598" t="s">
        <v>1094</v>
      </c>
      <c r="B29" s="598"/>
      <c r="C29" s="604" t="s">
        <v>1697</v>
      </c>
      <c r="D29" s="603"/>
      <c r="E29" s="686"/>
      <c r="F29" s="686"/>
      <c r="G29" s="593"/>
      <c r="H29" s="597" t="s">
        <v>1686</v>
      </c>
      <c r="I29" s="597"/>
    </row>
    <row r="30" spans="1:9">
      <c r="A30" s="598" t="s">
        <v>1094</v>
      </c>
      <c r="B30" s="598"/>
      <c r="C30" s="604"/>
      <c r="D30" s="603"/>
      <c r="E30" s="686"/>
      <c r="F30" s="686"/>
      <c r="G30" s="593"/>
      <c r="H30" s="597" t="s">
        <v>1489</v>
      </c>
      <c r="I30" s="597"/>
    </row>
    <row r="31" spans="1:9" ht="38.25">
      <c r="A31" s="598" t="s">
        <v>1094</v>
      </c>
      <c r="B31" s="598"/>
      <c r="C31" s="604" t="s">
        <v>1696</v>
      </c>
      <c r="D31" s="603"/>
      <c r="E31" s="686"/>
      <c r="F31" s="686"/>
      <c r="G31" s="593"/>
      <c r="H31" s="597" t="s">
        <v>1686</v>
      </c>
      <c r="I31" s="597"/>
    </row>
    <row r="32" spans="1:9">
      <c r="A32" s="598" t="s">
        <v>1094</v>
      </c>
      <c r="B32" s="598"/>
      <c r="C32" s="604"/>
      <c r="D32" s="603"/>
      <c r="E32" s="686"/>
      <c r="F32" s="686"/>
      <c r="G32" s="593"/>
      <c r="H32" s="597" t="s">
        <v>1489</v>
      </c>
      <c r="I32" s="597"/>
    </row>
    <row r="33" spans="1:9" ht="25.5">
      <c r="A33" s="598" t="s">
        <v>1094</v>
      </c>
      <c r="B33" s="598"/>
      <c r="C33" s="604" t="s">
        <v>1695</v>
      </c>
      <c r="D33" s="603"/>
      <c r="E33" s="686"/>
      <c r="F33" s="686"/>
      <c r="G33" s="593"/>
      <c r="H33" s="597" t="s">
        <v>1686</v>
      </c>
      <c r="I33" s="597"/>
    </row>
    <row r="34" spans="1:9">
      <c r="A34" s="598" t="s">
        <v>1094</v>
      </c>
      <c r="B34" s="598"/>
      <c r="C34" s="604"/>
      <c r="D34" s="603"/>
      <c r="E34" s="686"/>
      <c r="F34" s="686"/>
      <c r="G34" s="593"/>
      <c r="H34" s="597" t="s">
        <v>1489</v>
      </c>
      <c r="I34" s="597"/>
    </row>
    <row r="35" spans="1:9" ht="51">
      <c r="A35" s="598" t="s">
        <v>1094</v>
      </c>
      <c r="B35" s="598"/>
      <c r="C35" s="604" t="s">
        <v>1694</v>
      </c>
      <c r="D35" s="603"/>
      <c r="E35" s="686"/>
      <c r="F35" s="686"/>
      <c r="G35" s="593"/>
      <c r="H35" s="597" t="s">
        <v>1686</v>
      </c>
      <c r="I35" s="597"/>
    </row>
    <row r="36" spans="1:9">
      <c r="A36" s="598" t="s">
        <v>1094</v>
      </c>
      <c r="B36" s="598"/>
      <c r="C36" s="604"/>
      <c r="D36" s="603"/>
      <c r="E36" s="686"/>
      <c r="F36" s="686"/>
      <c r="G36" s="593"/>
      <c r="H36" s="597" t="s">
        <v>1489</v>
      </c>
      <c r="I36" s="597"/>
    </row>
    <row r="37" spans="1:9" ht="63.75">
      <c r="A37" s="598" t="s">
        <v>1094</v>
      </c>
      <c r="B37" s="598"/>
      <c r="C37" s="604" t="s">
        <v>1693</v>
      </c>
      <c r="D37" s="603"/>
      <c r="E37" s="686"/>
      <c r="F37" s="686"/>
      <c r="G37" s="593"/>
      <c r="H37" s="597" t="s">
        <v>1686</v>
      </c>
      <c r="I37" s="597"/>
    </row>
    <row r="38" spans="1:9">
      <c r="A38" s="598" t="s">
        <v>1094</v>
      </c>
      <c r="B38" s="598"/>
      <c r="C38" s="604"/>
      <c r="D38" s="603"/>
      <c r="E38" s="686"/>
      <c r="F38" s="686"/>
      <c r="G38" s="593"/>
      <c r="H38" s="597" t="s">
        <v>1489</v>
      </c>
      <c r="I38" s="597"/>
    </row>
    <row r="39" spans="1:9" ht="76.5">
      <c r="A39" s="598" t="s">
        <v>1094</v>
      </c>
      <c r="B39" s="598"/>
      <c r="C39" s="604" t="s">
        <v>1692</v>
      </c>
      <c r="D39" s="603"/>
      <c r="E39" s="686"/>
      <c r="F39" s="686"/>
      <c r="G39" s="593"/>
      <c r="H39" s="597" t="s">
        <v>1686</v>
      </c>
      <c r="I39" s="597"/>
    </row>
    <row r="40" spans="1:9">
      <c r="A40" s="598" t="s">
        <v>1094</v>
      </c>
      <c r="B40" s="598"/>
      <c r="C40" s="604"/>
      <c r="D40" s="603"/>
      <c r="E40" s="686"/>
      <c r="F40" s="686"/>
      <c r="G40" s="593"/>
      <c r="H40" s="597" t="s">
        <v>1489</v>
      </c>
      <c r="I40" s="597"/>
    </row>
    <row r="41" spans="1:9" ht="40.5" customHeight="1">
      <c r="A41" s="598" t="s">
        <v>1094</v>
      </c>
      <c r="B41" s="598"/>
      <c r="C41" s="604" t="s">
        <v>1691</v>
      </c>
      <c r="D41" s="603"/>
      <c r="E41" s="686"/>
      <c r="F41" s="686"/>
      <c r="G41" s="593"/>
      <c r="H41" s="597" t="s">
        <v>1686</v>
      </c>
      <c r="I41" s="597"/>
    </row>
    <row r="42" spans="1:9">
      <c r="A42" s="598" t="s">
        <v>1094</v>
      </c>
      <c r="B42" s="598"/>
      <c r="C42" s="604"/>
      <c r="D42" s="603"/>
      <c r="E42" s="686"/>
      <c r="F42" s="686"/>
      <c r="G42" s="593"/>
      <c r="H42" s="597" t="s">
        <v>1489</v>
      </c>
      <c r="I42" s="597"/>
    </row>
    <row r="43" spans="1:9" ht="39.75" customHeight="1">
      <c r="A43" s="598" t="s">
        <v>1094</v>
      </c>
      <c r="B43" s="598"/>
      <c r="C43" s="604" t="s">
        <v>1690</v>
      </c>
      <c r="D43" s="603"/>
      <c r="E43" s="686"/>
      <c r="F43" s="686"/>
      <c r="G43" s="593"/>
      <c r="H43" s="597" t="s">
        <v>1686</v>
      </c>
      <c r="I43" s="597"/>
    </row>
    <row r="44" spans="1:9">
      <c r="A44" s="598" t="s">
        <v>1094</v>
      </c>
      <c r="B44" s="598"/>
      <c r="C44" s="604"/>
      <c r="D44" s="603"/>
      <c r="E44" s="686"/>
      <c r="F44" s="686"/>
      <c r="G44" s="593"/>
      <c r="H44" s="597" t="s">
        <v>1489</v>
      </c>
      <c r="I44" s="597"/>
    </row>
    <row r="45" spans="1:9" ht="76.5">
      <c r="A45" s="598" t="s">
        <v>1094</v>
      </c>
      <c r="B45" s="598"/>
      <c r="C45" s="604" t="s">
        <v>1689</v>
      </c>
      <c r="D45" s="603"/>
      <c r="E45" s="686"/>
      <c r="F45" s="686"/>
      <c r="G45" s="593"/>
      <c r="H45" s="597" t="s">
        <v>1686</v>
      </c>
      <c r="I45" s="597"/>
    </row>
    <row r="46" spans="1:9">
      <c r="A46" s="598" t="s">
        <v>1094</v>
      </c>
      <c r="B46" s="598"/>
      <c r="C46" s="604"/>
      <c r="D46" s="603"/>
      <c r="E46" s="686"/>
      <c r="F46" s="686"/>
      <c r="G46" s="593"/>
      <c r="H46" s="597" t="s">
        <v>1489</v>
      </c>
      <c r="I46" s="597"/>
    </row>
    <row r="47" spans="1:9" ht="40.5" customHeight="1">
      <c r="A47" s="598" t="s">
        <v>1094</v>
      </c>
      <c r="B47" s="598"/>
      <c r="C47" s="604" t="s">
        <v>1688</v>
      </c>
      <c r="D47" s="603"/>
      <c r="E47" s="686"/>
      <c r="F47" s="686"/>
      <c r="G47" s="593"/>
      <c r="H47" s="597" t="s">
        <v>1686</v>
      </c>
      <c r="I47" s="597"/>
    </row>
    <row r="48" spans="1:9">
      <c r="A48" s="598" t="s">
        <v>1094</v>
      </c>
      <c r="B48" s="598"/>
      <c r="C48" s="604"/>
      <c r="D48" s="603"/>
      <c r="E48" s="686"/>
      <c r="F48" s="686"/>
      <c r="G48" s="593"/>
      <c r="H48" s="597" t="s">
        <v>1489</v>
      </c>
      <c r="I48" s="597"/>
    </row>
    <row r="49" spans="1:9" ht="38.25">
      <c r="A49" s="598" t="s">
        <v>1094</v>
      </c>
      <c r="B49" s="598"/>
      <c r="C49" s="604" t="s">
        <v>1687</v>
      </c>
      <c r="D49" s="603"/>
      <c r="E49" s="686"/>
      <c r="F49" s="686"/>
      <c r="G49" s="593"/>
      <c r="H49" s="597" t="s">
        <v>1686</v>
      </c>
      <c r="I49" s="597"/>
    </row>
    <row r="50" spans="1:9">
      <c r="A50" s="598" t="s">
        <v>1094</v>
      </c>
      <c r="B50" s="598"/>
      <c r="C50" s="604"/>
      <c r="D50" s="603"/>
      <c r="E50" s="686"/>
      <c r="F50" s="686"/>
      <c r="G50" s="593"/>
      <c r="H50" s="597" t="s">
        <v>273</v>
      </c>
      <c r="I50" s="597"/>
    </row>
    <row r="51" spans="1:9">
      <c r="A51" s="602" t="s">
        <v>1482</v>
      </c>
      <c r="B51" s="602"/>
      <c r="C51" s="605" t="s">
        <v>1481</v>
      </c>
      <c r="D51" s="603"/>
      <c r="E51" s="686"/>
      <c r="F51" s="686"/>
      <c r="G51" s="593"/>
      <c r="H51" s="597" t="s">
        <v>1490</v>
      </c>
      <c r="I51" s="597"/>
    </row>
    <row r="52" spans="1:9">
      <c r="A52" s="602" t="s">
        <v>1094</v>
      </c>
      <c r="B52" s="602"/>
      <c r="C52" s="605"/>
      <c r="D52" s="603"/>
      <c r="E52" s="686"/>
      <c r="F52" s="686"/>
      <c r="G52" s="593"/>
      <c r="H52" s="597" t="s">
        <v>1489</v>
      </c>
      <c r="I52" s="597"/>
    </row>
    <row r="53" spans="1:9" ht="194.25" customHeight="1">
      <c r="A53" s="598" t="s">
        <v>1685</v>
      </c>
      <c r="B53" s="598"/>
      <c r="C53" s="604" t="s">
        <v>1684</v>
      </c>
      <c r="D53" s="603"/>
      <c r="E53" s="686"/>
      <c r="F53" s="686"/>
      <c r="G53" s="593"/>
      <c r="H53" s="597" t="s">
        <v>1486</v>
      </c>
      <c r="I53" s="597"/>
    </row>
    <row r="54" spans="1:9" ht="38.25">
      <c r="A54" s="598" t="s">
        <v>1094</v>
      </c>
      <c r="B54" s="598"/>
      <c r="C54" s="604" t="s">
        <v>1683</v>
      </c>
      <c r="D54" s="603"/>
      <c r="E54" s="686"/>
      <c r="F54" s="686"/>
      <c r="G54" s="593"/>
      <c r="H54" s="597" t="s">
        <v>273</v>
      </c>
      <c r="I54" s="597"/>
    </row>
    <row r="55" spans="1:9">
      <c r="A55" s="598" t="s">
        <v>1094</v>
      </c>
      <c r="B55" s="598"/>
      <c r="C55" s="604" t="s">
        <v>1682</v>
      </c>
      <c r="D55" s="603"/>
      <c r="E55" s="686"/>
      <c r="F55" s="686"/>
      <c r="G55" s="593"/>
      <c r="H55" s="597" t="s">
        <v>273</v>
      </c>
      <c r="I55" s="597"/>
    </row>
    <row r="56" spans="1:9" ht="25.5">
      <c r="A56" s="598" t="s">
        <v>1094</v>
      </c>
      <c r="B56" s="598"/>
      <c r="C56" s="604" t="s">
        <v>1681</v>
      </c>
      <c r="D56" s="603"/>
      <c r="E56" s="686"/>
      <c r="F56" s="686"/>
      <c r="G56" s="593"/>
      <c r="H56" s="597" t="s">
        <v>273</v>
      </c>
      <c r="I56" s="597"/>
    </row>
    <row r="57" spans="1:9">
      <c r="A57" s="598" t="s">
        <v>1094</v>
      </c>
      <c r="B57" s="598"/>
      <c r="C57" s="604" t="s">
        <v>1680</v>
      </c>
      <c r="D57" s="603"/>
      <c r="E57" s="686"/>
      <c r="F57" s="686"/>
      <c r="G57" s="593"/>
      <c r="H57" s="597" t="s">
        <v>273</v>
      </c>
      <c r="I57" s="597"/>
    </row>
    <row r="58" spans="1:9">
      <c r="A58" s="598" t="s">
        <v>1094</v>
      </c>
      <c r="B58" s="598"/>
      <c r="C58" s="604" t="s">
        <v>1679</v>
      </c>
      <c r="D58" s="603"/>
      <c r="E58" s="686"/>
      <c r="F58" s="686"/>
      <c r="G58" s="593"/>
      <c r="H58" s="597" t="s">
        <v>273</v>
      </c>
      <c r="I58" s="597"/>
    </row>
    <row r="59" spans="1:9">
      <c r="A59" s="598" t="s">
        <v>1094</v>
      </c>
      <c r="B59" s="598"/>
      <c r="C59" s="604" t="s">
        <v>1678</v>
      </c>
      <c r="D59" s="603"/>
      <c r="E59" s="686"/>
      <c r="F59" s="686"/>
      <c r="G59" s="593"/>
      <c r="H59" s="597" t="s">
        <v>273</v>
      </c>
      <c r="I59" s="597"/>
    </row>
    <row r="60" spans="1:9" ht="15.75">
      <c r="A60" s="598" t="s">
        <v>1094</v>
      </c>
      <c r="B60" s="598"/>
      <c r="C60" s="604" t="s">
        <v>1677</v>
      </c>
      <c r="D60" s="603"/>
      <c r="E60" s="686"/>
      <c r="F60" s="686"/>
      <c r="G60" s="593"/>
      <c r="H60" s="597" t="s">
        <v>273</v>
      </c>
      <c r="I60" s="597"/>
    </row>
    <row r="61" spans="1:9">
      <c r="A61" s="598" t="s">
        <v>1094</v>
      </c>
      <c r="B61" s="598"/>
      <c r="C61" s="604" t="s">
        <v>584</v>
      </c>
      <c r="D61" s="603"/>
      <c r="E61" s="686"/>
      <c r="F61" s="686"/>
      <c r="G61" s="593"/>
      <c r="H61" s="597" t="s">
        <v>273</v>
      </c>
      <c r="I61" s="597"/>
    </row>
    <row r="62" spans="1:9">
      <c r="A62" s="598" t="s">
        <v>1676</v>
      </c>
      <c r="B62" s="598"/>
      <c r="D62" s="611" t="s">
        <v>260</v>
      </c>
      <c r="E62" s="686">
        <v>1</v>
      </c>
      <c r="F62" s="1002">
        <v>0</v>
      </c>
      <c r="G62" s="593">
        <f t="shared" ref="G62:G124" si="0">F62*E62</f>
        <v>0</v>
      </c>
      <c r="H62" s="597" t="s">
        <v>273</v>
      </c>
      <c r="I62" s="597" t="s">
        <v>1485</v>
      </c>
    </row>
    <row r="63" spans="1:9">
      <c r="A63" s="598" t="s">
        <v>1094</v>
      </c>
      <c r="B63" s="598"/>
      <c r="D63" s="611"/>
      <c r="E63" s="686"/>
      <c r="F63" s="686"/>
      <c r="G63" s="593"/>
      <c r="H63" s="597" t="s">
        <v>1489</v>
      </c>
      <c r="I63" s="597"/>
    </row>
    <row r="64" spans="1:9" ht="76.5">
      <c r="A64" s="598" t="s">
        <v>1675</v>
      </c>
      <c r="B64" s="598"/>
      <c r="C64" s="604" t="s">
        <v>1674</v>
      </c>
      <c r="D64" s="603"/>
      <c r="E64" s="686"/>
      <c r="F64" s="686"/>
      <c r="G64" s="593"/>
      <c r="H64" s="597" t="s">
        <v>1486</v>
      </c>
      <c r="I64" s="597"/>
    </row>
    <row r="65" spans="1:9">
      <c r="A65" s="598" t="s">
        <v>1094</v>
      </c>
      <c r="B65" s="598"/>
      <c r="C65" s="604" t="s">
        <v>1673</v>
      </c>
      <c r="D65" s="603"/>
      <c r="E65" s="686"/>
      <c r="F65" s="686"/>
      <c r="G65" s="593"/>
      <c r="H65" s="597" t="s">
        <v>273</v>
      </c>
      <c r="I65" s="597"/>
    </row>
    <row r="66" spans="1:9">
      <c r="A66" s="598" t="s">
        <v>1094</v>
      </c>
      <c r="B66" s="598"/>
      <c r="C66" s="604" t="s">
        <v>1497</v>
      </c>
      <c r="D66" s="603"/>
      <c r="E66" s="686"/>
      <c r="F66" s="686"/>
      <c r="G66" s="593"/>
      <c r="H66" s="597" t="s">
        <v>273</v>
      </c>
      <c r="I66" s="597"/>
    </row>
    <row r="67" spans="1:9" ht="25.5">
      <c r="A67" s="598" t="s">
        <v>1094</v>
      </c>
      <c r="B67" s="598"/>
      <c r="C67" s="604" t="s">
        <v>1672</v>
      </c>
      <c r="D67" s="603"/>
      <c r="E67" s="686"/>
      <c r="F67" s="686"/>
      <c r="G67" s="593"/>
      <c r="H67" s="597" t="s">
        <v>273</v>
      </c>
      <c r="I67" s="597"/>
    </row>
    <row r="68" spans="1:9">
      <c r="A68" s="598" t="s">
        <v>1671</v>
      </c>
      <c r="B68" s="598"/>
      <c r="C68" s="604" t="s">
        <v>1670</v>
      </c>
      <c r="D68" s="603" t="s">
        <v>376</v>
      </c>
      <c r="E68" s="686">
        <v>4</v>
      </c>
      <c r="F68" s="1002">
        <v>0</v>
      </c>
      <c r="G68" s="593">
        <f t="shared" si="0"/>
        <v>0</v>
      </c>
      <c r="H68" s="597" t="s">
        <v>273</v>
      </c>
      <c r="I68" s="597" t="s">
        <v>1485</v>
      </c>
    </row>
    <row r="69" spans="1:9">
      <c r="A69" s="598" t="s">
        <v>1094</v>
      </c>
      <c r="B69" s="598"/>
      <c r="C69" s="604"/>
      <c r="D69" s="603"/>
      <c r="E69" s="686"/>
      <c r="F69" s="686"/>
      <c r="G69" s="593"/>
      <c r="H69" s="597" t="s">
        <v>1489</v>
      </c>
      <c r="I69" s="597"/>
    </row>
    <row r="70" spans="1:9" ht="229.5">
      <c r="A70" s="598" t="s">
        <v>1669</v>
      </c>
      <c r="B70" s="598"/>
      <c r="C70" s="604" t="s">
        <v>429</v>
      </c>
      <c r="D70" s="603"/>
      <c r="E70" s="686"/>
      <c r="F70" s="686"/>
      <c r="G70" s="593"/>
      <c r="H70" s="597" t="s">
        <v>1486</v>
      </c>
      <c r="I70" s="597"/>
    </row>
    <row r="71" spans="1:9" ht="25.5">
      <c r="A71" s="598" t="s">
        <v>1094</v>
      </c>
      <c r="B71" s="598"/>
      <c r="C71" s="604" t="s">
        <v>1668</v>
      </c>
      <c r="D71" s="603"/>
      <c r="E71" s="686"/>
      <c r="F71" s="686"/>
      <c r="G71" s="593"/>
      <c r="H71" s="597" t="s">
        <v>273</v>
      </c>
      <c r="I71" s="597"/>
    </row>
    <row r="72" spans="1:9">
      <c r="A72" s="598" t="s">
        <v>1094</v>
      </c>
      <c r="B72" s="598"/>
      <c r="C72" s="604" t="s">
        <v>1667</v>
      </c>
      <c r="D72" s="603"/>
      <c r="E72" s="686"/>
      <c r="F72" s="686"/>
      <c r="G72" s="593"/>
      <c r="H72" s="597" t="s">
        <v>273</v>
      </c>
      <c r="I72" s="597"/>
    </row>
    <row r="73" spans="1:9">
      <c r="A73" s="598" t="s">
        <v>1094</v>
      </c>
      <c r="B73" s="598"/>
      <c r="C73" s="604" t="s">
        <v>1666</v>
      </c>
      <c r="D73" s="603"/>
      <c r="E73" s="686"/>
      <c r="F73" s="686"/>
      <c r="G73" s="593"/>
      <c r="H73" s="597" t="s">
        <v>273</v>
      </c>
      <c r="I73" s="597"/>
    </row>
    <row r="74" spans="1:9">
      <c r="A74" s="598" t="s">
        <v>1094</v>
      </c>
      <c r="B74" s="598"/>
      <c r="C74" s="604" t="s">
        <v>584</v>
      </c>
      <c r="D74" s="603"/>
      <c r="E74" s="686"/>
      <c r="F74" s="686"/>
      <c r="G74" s="593"/>
      <c r="H74" s="597" t="s">
        <v>273</v>
      </c>
      <c r="I74" s="597"/>
    </row>
    <row r="75" spans="1:9">
      <c r="A75" s="598" t="s">
        <v>1094</v>
      </c>
      <c r="B75" s="598"/>
      <c r="C75" s="604"/>
      <c r="D75" s="603"/>
      <c r="E75" s="686"/>
      <c r="F75" s="686"/>
      <c r="G75" s="593"/>
      <c r="H75" s="610" t="s">
        <v>273</v>
      </c>
      <c r="I75" s="597"/>
    </row>
    <row r="76" spans="1:9">
      <c r="A76" s="598" t="s">
        <v>1665</v>
      </c>
      <c r="B76" s="598"/>
      <c r="C76" s="604" t="s">
        <v>2170</v>
      </c>
      <c r="D76" s="603" t="s">
        <v>260</v>
      </c>
      <c r="E76" s="686">
        <v>8</v>
      </c>
      <c r="F76" s="1002">
        <v>0</v>
      </c>
      <c r="G76" s="593">
        <f t="shared" si="0"/>
        <v>0</v>
      </c>
      <c r="H76" s="597" t="s">
        <v>273</v>
      </c>
      <c r="I76" s="597" t="s">
        <v>1485</v>
      </c>
    </row>
    <row r="77" spans="1:9">
      <c r="A77" s="598" t="s">
        <v>1664</v>
      </c>
      <c r="B77" s="598"/>
      <c r="C77" s="604" t="s">
        <v>2171</v>
      </c>
      <c r="D77" s="603" t="s">
        <v>260</v>
      </c>
      <c r="E77" s="686">
        <v>1</v>
      </c>
      <c r="F77" s="1002">
        <v>0</v>
      </c>
      <c r="G77" s="593">
        <f t="shared" si="0"/>
        <v>0</v>
      </c>
      <c r="H77" s="597" t="s">
        <v>273</v>
      </c>
      <c r="I77" s="597" t="s">
        <v>1485</v>
      </c>
    </row>
    <row r="78" spans="1:9">
      <c r="A78" s="598" t="s">
        <v>1663</v>
      </c>
      <c r="B78" s="598"/>
      <c r="C78" s="604" t="s">
        <v>2172</v>
      </c>
      <c r="D78" s="603" t="s">
        <v>260</v>
      </c>
      <c r="E78" s="686">
        <v>4</v>
      </c>
      <c r="F78" s="1002">
        <v>0</v>
      </c>
      <c r="G78" s="593">
        <f t="shared" si="0"/>
        <v>0</v>
      </c>
      <c r="H78" s="597" t="s">
        <v>273</v>
      </c>
      <c r="I78" s="597" t="s">
        <v>1485</v>
      </c>
    </row>
    <row r="79" spans="1:9">
      <c r="A79" s="598" t="s">
        <v>1662</v>
      </c>
      <c r="B79" s="598"/>
      <c r="C79" s="604" t="s">
        <v>2173</v>
      </c>
      <c r="D79" s="603" t="s">
        <v>260</v>
      </c>
      <c r="E79" s="686">
        <v>3</v>
      </c>
      <c r="F79" s="1002">
        <v>0</v>
      </c>
      <c r="G79" s="593">
        <f t="shared" si="0"/>
        <v>0</v>
      </c>
      <c r="H79" s="597" t="s">
        <v>273</v>
      </c>
      <c r="I79" s="597" t="s">
        <v>1485</v>
      </c>
    </row>
    <row r="80" spans="1:9">
      <c r="A80" s="598" t="s">
        <v>1661</v>
      </c>
      <c r="B80" s="598"/>
      <c r="C80" s="604" t="s">
        <v>2174</v>
      </c>
      <c r="D80" s="603" t="s">
        <v>260</v>
      </c>
      <c r="E80" s="686">
        <v>1</v>
      </c>
      <c r="F80" s="1002">
        <v>0</v>
      </c>
      <c r="G80" s="593">
        <f t="shared" si="0"/>
        <v>0</v>
      </c>
      <c r="H80" s="597" t="s">
        <v>273</v>
      </c>
      <c r="I80" s="597" t="s">
        <v>1485</v>
      </c>
    </row>
    <row r="81" spans="1:9">
      <c r="A81" s="598" t="s">
        <v>1660</v>
      </c>
      <c r="B81" s="598"/>
      <c r="C81" s="604" t="s">
        <v>2175</v>
      </c>
      <c r="D81" s="603" t="s">
        <v>260</v>
      </c>
      <c r="E81" s="686">
        <v>1</v>
      </c>
      <c r="F81" s="1002">
        <v>0</v>
      </c>
      <c r="G81" s="593">
        <f t="shared" si="0"/>
        <v>0</v>
      </c>
      <c r="H81" s="597" t="s">
        <v>273</v>
      </c>
      <c r="I81" s="597" t="s">
        <v>1485</v>
      </c>
    </row>
    <row r="82" spans="1:9">
      <c r="A82" s="598" t="s">
        <v>1659</v>
      </c>
      <c r="B82" s="598"/>
      <c r="C82" s="604" t="s">
        <v>2176</v>
      </c>
      <c r="D82" s="603" t="s">
        <v>260</v>
      </c>
      <c r="E82" s="686">
        <v>3</v>
      </c>
      <c r="F82" s="1002">
        <v>0</v>
      </c>
      <c r="G82" s="593">
        <f t="shared" si="0"/>
        <v>0</v>
      </c>
      <c r="H82" s="597" t="s">
        <v>273</v>
      </c>
      <c r="I82" s="597" t="s">
        <v>1485</v>
      </c>
    </row>
    <row r="83" spans="1:9">
      <c r="A83" s="598" t="s">
        <v>1658</v>
      </c>
      <c r="B83" s="598"/>
      <c r="C83" s="604" t="s">
        <v>2177</v>
      </c>
      <c r="D83" s="603" t="s">
        <v>260</v>
      </c>
      <c r="E83" s="686">
        <v>1</v>
      </c>
      <c r="F83" s="1002">
        <v>0</v>
      </c>
      <c r="G83" s="593">
        <f t="shared" si="0"/>
        <v>0</v>
      </c>
      <c r="H83" s="597" t="s">
        <v>273</v>
      </c>
      <c r="I83" s="597" t="s">
        <v>1485</v>
      </c>
    </row>
    <row r="84" spans="1:9">
      <c r="A84" s="598" t="s">
        <v>1657</v>
      </c>
      <c r="B84" s="598"/>
      <c r="C84" s="604" t="s">
        <v>2178</v>
      </c>
      <c r="D84" s="603" t="s">
        <v>260</v>
      </c>
      <c r="E84" s="686">
        <v>2</v>
      </c>
      <c r="F84" s="1002">
        <v>0</v>
      </c>
      <c r="G84" s="593">
        <f t="shared" si="0"/>
        <v>0</v>
      </c>
      <c r="H84" s="597" t="s">
        <v>273</v>
      </c>
      <c r="I84" s="597" t="s">
        <v>1485</v>
      </c>
    </row>
    <row r="85" spans="1:9">
      <c r="A85" s="598" t="s">
        <v>1656</v>
      </c>
      <c r="B85" s="598"/>
      <c r="C85" s="604" t="s">
        <v>2179</v>
      </c>
      <c r="D85" s="603" t="s">
        <v>260</v>
      </c>
      <c r="E85" s="686">
        <v>2</v>
      </c>
      <c r="F85" s="1002">
        <v>0</v>
      </c>
      <c r="G85" s="593">
        <f t="shared" si="0"/>
        <v>0</v>
      </c>
      <c r="H85" s="597" t="s">
        <v>273</v>
      </c>
      <c r="I85" s="597" t="s">
        <v>1485</v>
      </c>
    </row>
    <row r="86" spans="1:9">
      <c r="A86" s="598" t="s">
        <v>1655</v>
      </c>
      <c r="B86" s="598"/>
      <c r="C86" s="604" t="s">
        <v>2180</v>
      </c>
      <c r="D86" s="603" t="s">
        <v>260</v>
      </c>
      <c r="E86" s="686">
        <v>1</v>
      </c>
      <c r="F86" s="1002">
        <v>0</v>
      </c>
      <c r="G86" s="593">
        <f t="shared" si="0"/>
        <v>0</v>
      </c>
      <c r="H86" s="597" t="s">
        <v>273</v>
      </c>
      <c r="I86" s="597" t="s">
        <v>1485</v>
      </c>
    </row>
    <row r="87" spans="1:9">
      <c r="A87" s="598" t="s">
        <v>1654</v>
      </c>
      <c r="B87" s="598"/>
      <c r="C87" s="604" t="s">
        <v>2181</v>
      </c>
      <c r="D87" s="603" t="s">
        <v>260</v>
      </c>
      <c r="E87" s="686">
        <v>1</v>
      </c>
      <c r="F87" s="1002">
        <v>0</v>
      </c>
      <c r="G87" s="593">
        <f t="shared" si="0"/>
        <v>0</v>
      </c>
      <c r="H87" s="597" t="s">
        <v>273</v>
      </c>
      <c r="I87" s="597" t="s">
        <v>1485</v>
      </c>
    </row>
    <row r="88" spans="1:9">
      <c r="A88" s="598" t="s">
        <v>1653</v>
      </c>
      <c r="B88" s="598"/>
      <c r="C88" s="604" t="s">
        <v>2182</v>
      </c>
      <c r="D88" s="603" t="s">
        <v>260</v>
      </c>
      <c r="E88" s="686">
        <v>2</v>
      </c>
      <c r="F88" s="1002">
        <v>0</v>
      </c>
      <c r="G88" s="593">
        <f t="shared" si="0"/>
        <v>0</v>
      </c>
      <c r="H88" s="597" t="s">
        <v>273</v>
      </c>
      <c r="I88" s="597" t="s">
        <v>1485</v>
      </c>
    </row>
    <row r="89" spans="1:9">
      <c r="A89" s="598" t="s">
        <v>1652</v>
      </c>
      <c r="B89" s="598"/>
      <c r="C89" s="604" t="s">
        <v>2183</v>
      </c>
      <c r="D89" s="603" t="s">
        <v>260</v>
      </c>
      <c r="E89" s="686">
        <v>4</v>
      </c>
      <c r="F89" s="1002">
        <v>0</v>
      </c>
      <c r="G89" s="593">
        <f t="shared" si="0"/>
        <v>0</v>
      </c>
      <c r="H89" s="597" t="s">
        <v>273</v>
      </c>
      <c r="I89" s="597" t="s">
        <v>1485</v>
      </c>
    </row>
    <row r="90" spans="1:9">
      <c r="A90" s="598" t="s">
        <v>1651</v>
      </c>
      <c r="B90" s="598"/>
      <c r="C90" s="604" t="s">
        <v>2184</v>
      </c>
      <c r="D90" s="603" t="s">
        <v>260</v>
      </c>
      <c r="E90" s="686">
        <v>2</v>
      </c>
      <c r="F90" s="1002">
        <v>0</v>
      </c>
      <c r="G90" s="593">
        <f t="shared" si="0"/>
        <v>0</v>
      </c>
      <c r="H90" s="597" t="s">
        <v>273</v>
      </c>
      <c r="I90" s="597" t="s">
        <v>1485</v>
      </c>
    </row>
    <row r="91" spans="1:9">
      <c r="A91" s="598" t="s">
        <v>1650</v>
      </c>
      <c r="B91" s="598"/>
      <c r="C91" s="604" t="s">
        <v>2185</v>
      </c>
      <c r="D91" s="603" t="s">
        <v>260</v>
      </c>
      <c r="E91" s="686">
        <v>4</v>
      </c>
      <c r="F91" s="1002">
        <v>0</v>
      </c>
      <c r="G91" s="593">
        <f t="shared" si="0"/>
        <v>0</v>
      </c>
      <c r="H91" s="597" t="s">
        <v>273</v>
      </c>
      <c r="I91" s="597" t="s">
        <v>1485</v>
      </c>
    </row>
    <row r="92" spans="1:9">
      <c r="A92" s="598" t="s">
        <v>1649</v>
      </c>
      <c r="B92" s="598"/>
      <c r="C92" s="604" t="s">
        <v>2186</v>
      </c>
      <c r="D92" s="603" t="s">
        <v>260</v>
      </c>
      <c r="E92" s="686">
        <v>1</v>
      </c>
      <c r="F92" s="1002">
        <v>0</v>
      </c>
      <c r="G92" s="593">
        <f t="shared" si="0"/>
        <v>0</v>
      </c>
      <c r="H92" s="597" t="s">
        <v>273</v>
      </c>
      <c r="I92" s="597" t="s">
        <v>1485</v>
      </c>
    </row>
    <row r="93" spans="1:9">
      <c r="A93" s="598" t="s">
        <v>1648</v>
      </c>
      <c r="B93" s="598"/>
      <c r="C93" s="604" t="s">
        <v>2187</v>
      </c>
      <c r="D93" s="603" t="s">
        <v>260</v>
      </c>
      <c r="E93" s="686">
        <v>3</v>
      </c>
      <c r="F93" s="1002">
        <v>0</v>
      </c>
      <c r="G93" s="593">
        <f t="shared" si="0"/>
        <v>0</v>
      </c>
      <c r="H93" s="597" t="s">
        <v>273</v>
      </c>
      <c r="I93" s="597" t="s">
        <v>1485</v>
      </c>
    </row>
    <row r="94" spans="1:9">
      <c r="A94" s="598" t="s">
        <v>1094</v>
      </c>
      <c r="B94" s="598"/>
      <c r="C94" s="604"/>
      <c r="D94" s="603"/>
      <c r="E94" s="686"/>
      <c r="F94" s="686"/>
      <c r="G94" s="593"/>
      <c r="H94" s="597" t="s">
        <v>1489</v>
      </c>
      <c r="I94" s="597"/>
    </row>
    <row r="95" spans="1:9" ht="167.25" customHeight="1">
      <c r="A95" s="598" t="s">
        <v>1647</v>
      </c>
      <c r="B95" s="598"/>
      <c r="C95" s="604" t="s">
        <v>405</v>
      </c>
      <c r="D95" s="603"/>
      <c r="E95" s="686"/>
      <c r="F95" s="686"/>
      <c r="G95" s="593"/>
      <c r="H95" s="597" t="s">
        <v>1486</v>
      </c>
      <c r="I95" s="597"/>
    </row>
    <row r="96" spans="1:9">
      <c r="A96" s="598" t="s">
        <v>1094</v>
      </c>
      <c r="B96" s="598"/>
      <c r="C96" s="604" t="s">
        <v>1521</v>
      </c>
      <c r="D96" s="603"/>
      <c r="E96" s="686"/>
      <c r="F96" s="686"/>
      <c r="G96" s="593"/>
      <c r="H96" s="597" t="s">
        <v>273</v>
      </c>
      <c r="I96" s="597"/>
    </row>
    <row r="97" spans="1:9">
      <c r="A97" s="598" t="s">
        <v>1094</v>
      </c>
      <c r="B97" s="598"/>
      <c r="C97" s="604" t="s">
        <v>375</v>
      </c>
      <c r="D97" s="603"/>
      <c r="E97" s="686"/>
      <c r="F97" s="686"/>
      <c r="G97" s="593"/>
      <c r="H97" s="597" t="s">
        <v>273</v>
      </c>
      <c r="I97" s="597"/>
    </row>
    <row r="98" spans="1:9">
      <c r="A98" s="598" t="s">
        <v>1646</v>
      </c>
      <c r="B98" s="598"/>
      <c r="C98" s="604" t="s">
        <v>1621</v>
      </c>
      <c r="D98" s="603" t="s">
        <v>376</v>
      </c>
      <c r="E98" s="686">
        <v>5</v>
      </c>
      <c r="F98" s="1002">
        <v>0</v>
      </c>
      <c r="G98" s="593">
        <f t="shared" si="0"/>
        <v>0</v>
      </c>
      <c r="H98" s="597" t="s">
        <v>273</v>
      </c>
      <c r="I98" s="597" t="s">
        <v>1485</v>
      </c>
    </row>
    <row r="99" spans="1:9">
      <c r="A99" s="598" t="s">
        <v>1645</v>
      </c>
      <c r="B99" s="598"/>
      <c r="C99" s="604" t="s">
        <v>1632</v>
      </c>
      <c r="D99" s="603" t="s">
        <v>260</v>
      </c>
      <c r="E99" s="686">
        <v>4</v>
      </c>
      <c r="F99" s="1002">
        <v>0</v>
      </c>
      <c r="G99" s="593">
        <f t="shared" si="0"/>
        <v>0</v>
      </c>
      <c r="H99" s="597" t="s">
        <v>273</v>
      </c>
      <c r="I99" s="597" t="s">
        <v>1485</v>
      </c>
    </row>
    <row r="100" spans="1:9">
      <c r="A100" s="598" t="s">
        <v>1644</v>
      </c>
      <c r="B100" s="598"/>
      <c r="C100" s="604" t="s">
        <v>1627</v>
      </c>
      <c r="D100" s="603" t="s">
        <v>260</v>
      </c>
      <c r="E100" s="686">
        <v>4</v>
      </c>
      <c r="F100" s="1002">
        <v>0</v>
      </c>
      <c r="G100" s="593">
        <f t="shared" si="0"/>
        <v>0</v>
      </c>
      <c r="H100" s="597" t="s">
        <v>273</v>
      </c>
      <c r="I100" s="597" t="s">
        <v>1485</v>
      </c>
    </row>
    <row r="101" spans="1:9">
      <c r="A101" s="598" t="s">
        <v>1643</v>
      </c>
      <c r="B101" s="598"/>
      <c r="C101" s="604" t="s">
        <v>1625</v>
      </c>
      <c r="D101" s="603" t="s">
        <v>260</v>
      </c>
      <c r="E101" s="686">
        <v>2</v>
      </c>
      <c r="F101" s="1002">
        <v>0</v>
      </c>
      <c r="G101" s="593">
        <f t="shared" si="0"/>
        <v>0</v>
      </c>
      <c r="H101" s="597" t="s">
        <v>273</v>
      </c>
      <c r="I101" s="610" t="s">
        <v>1485</v>
      </c>
    </row>
    <row r="102" spans="1:9">
      <c r="A102" s="598" t="s">
        <v>1642</v>
      </c>
      <c r="B102" s="598"/>
      <c r="C102" s="604" t="s">
        <v>1619</v>
      </c>
      <c r="D102" s="603" t="s">
        <v>376</v>
      </c>
      <c r="E102" s="686">
        <v>15</v>
      </c>
      <c r="F102" s="1002">
        <v>0</v>
      </c>
      <c r="G102" s="593">
        <f t="shared" si="0"/>
        <v>0</v>
      </c>
      <c r="H102" s="597" t="s">
        <v>273</v>
      </c>
      <c r="I102" s="597" t="s">
        <v>1485</v>
      </c>
    </row>
    <row r="103" spans="1:9">
      <c r="A103" s="598" t="s">
        <v>1641</v>
      </c>
      <c r="B103" s="598"/>
      <c r="C103" s="604" t="s">
        <v>1632</v>
      </c>
      <c r="D103" s="603" t="s">
        <v>260</v>
      </c>
      <c r="E103" s="686">
        <v>6</v>
      </c>
      <c r="F103" s="1002">
        <v>0</v>
      </c>
      <c r="G103" s="593">
        <f t="shared" si="0"/>
        <v>0</v>
      </c>
      <c r="H103" s="597" t="s">
        <v>273</v>
      </c>
      <c r="I103" s="597" t="s">
        <v>1485</v>
      </c>
    </row>
    <row r="104" spans="1:9">
      <c r="A104" s="598" t="s">
        <v>1640</v>
      </c>
      <c r="B104" s="598"/>
      <c r="C104" s="604" t="s">
        <v>1627</v>
      </c>
      <c r="D104" s="603" t="s">
        <v>260</v>
      </c>
      <c r="E104" s="686">
        <v>4</v>
      </c>
      <c r="F104" s="1002">
        <v>0</v>
      </c>
      <c r="G104" s="593">
        <f t="shared" si="0"/>
        <v>0</v>
      </c>
      <c r="H104" s="597" t="s">
        <v>273</v>
      </c>
      <c r="I104" s="597" t="s">
        <v>1485</v>
      </c>
    </row>
    <row r="105" spans="1:9">
      <c r="A105" s="598" t="s">
        <v>1639</v>
      </c>
      <c r="B105" s="598"/>
      <c r="C105" s="604" t="s">
        <v>1625</v>
      </c>
      <c r="D105" s="603" t="s">
        <v>260</v>
      </c>
      <c r="E105" s="686">
        <v>6</v>
      </c>
      <c r="F105" s="1002">
        <v>0</v>
      </c>
      <c r="G105" s="593">
        <f t="shared" si="0"/>
        <v>0</v>
      </c>
      <c r="H105" s="597" t="s">
        <v>273</v>
      </c>
      <c r="I105" s="610" t="s">
        <v>1485</v>
      </c>
    </row>
    <row r="106" spans="1:9">
      <c r="A106" s="598" t="s">
        <v>1638</v>
      </c>
      <c r="B106" s="598"/>
      <c r="C106" s="604" t="s">
        <v>1617</v>
      </c>
      <c r="D106" s="603" t="s">
        <v>376</v>
      </c>
      <c r="E106" s="686">
        <v>35</v>
      </c>
      <c r="F106" s="1002">
        <v>0</v>
      </c>
      <c r="G106" s="593">
        <f t="shared" si="0"/>
        <v>0</v>
      </c>
      <c r="H106" s="597" t="s">
        <v>273</v>
      </c>
      <c r="I106" s="597" t="s">
        <v>1485</v>
      </c>
    </row>
    <row r="107" spans="1:9">
      <c r="A107" s="598" t="s">
        <v>1637</v>
      </c>
      <c r="B107" s="598"/>
      <c r="C107" s="604" t="s">
        <v>1632</v>
      </c>
      <c r="D107" s="603" t="s">
        <v>260</v>
      </c>
      <c r="E107" s="686">
        <v>10</v>
      </c>
      <c r="F107" s="1002">
        <v>0</v>
      </c>
      <c r="G107" s="593">
        <f t="shared" si="0"/>
        <v>0</v>
      </c>
      <c r="H107" s="597" t="s">
        <v>273</v>
      </c>
      <c r="I107" s="597" t="s">
        <v>1485</v>
      </c>
    </row>
    <row r="108" spans="1:9">
      <c r="A108" s="598" t="s">
        <v>1636</v>
      </c>
      <c r="B108" s="598"/>
      <c r="C108" s="604" t="s">
        <v>1627</v>
      </c>
      <c r="D108" s="603" t="s">
        <v>260</v>
      </c>
      <c r="E108" s="686">
        <v>2</v>
      </c>
      <c r="F108" s="1002">
        <v>0</v>
      </c>
      <c r="G108" s="593">
        <f t="shared" si="0"/>
        <v>0</v>
      </c>
      <c r="H108" s="597" t="s">
        <v>273</v>
      </c>
      <c r="I108" s="597" t="s">
        <v>1485</v>
      </c>
    </row>
    <row r="109" spans="1:9">
      <c r="A109" s="598" t="s">
        <v>1635</v>
      </c>
      <c r="B109" s="598"/>
      <c r="C109" s="604" t="s">
        <v>1625</v>
      </c>
      <c r="D109" s="603" t="s">
        <v>260</v>
      </c>
      <c r="E109" s="686">
        <v>14</v>
      </c>
      <c r="F109" s="1002">
        <v>0</v>
      </c>
      <c r="G109" s="593">
        <f t="shared" si="0"/>
        <v>0</v>
      </c>
      <c r="H109" s="597" t="s">
        <v>273</v>
      </c>
      <c r="I109" s="610" t="s">
        <v>1485</v>
      </c>
    </row>
    <row r="110" spans="1:9">
      <c r="A110" s="598" t="s">
        <v>1634</v>
      </c>
      <c r="B110" s="598"/>
      <c r="C110" s="604" t="s">
        <v>1615</v>
      </c>
      <c r="D110" s="603" t="s">
        <v>376</v>
      </c>
      <c r="E110" s="686">
        <v>75</v>
      </c>
      <c r="F110" s="1002">
        <v>0</v>
      </c>
      <c r="G110" s="593">
        <f t="shared" si="0"/>
        <v>0</v>
      </c>
      <c r="H110" s="597" t="s">
        <v>273</v>
      </c>
      <c r="I110" s="597" t="s">
        <v>1485</v>
      </c>
    </row>
    <row r="111" spans="1:9">
      <c r="A111" s="598" t="s">
        <v>1633</v>
      </c>
      <c r="B111" s="598"/>
      <c r="C111" s="604" t="s">
        <v>1632</v>
      </c>
      <c r="D111" s="603" t="s">
        <v>260</v>
      </c>
      <c r="E111" s="686">
        <v>14</v>
      </c>
      <c r="F111" s="1002">
        <v>0</v>
      </c>
      <c r="G111" s="593">
        <f t="shared" si="0"/>
        <v>0</v>
      </c>
      <c r="H111" s="597" t="s">
        <v>273</v>
      </c>
      <c r="I111" s="597" t="s">
        <v>1485</v>
      </c>
    </row>
    <row r="112" spans="1:9">
      <c r="A112" s="598" t="s">
        <v>1631</v>
      </c>
      <c r="B112" s="598"/>
      <c r="C112" s="604" t="s">
        <v>1627</v>
      </c>
      <c r="D112" s="603" t="s">
        <v>260</v>
      </c>
      <c r="E112" s="686">
        <v>6</v>
      </c>
      <c r="F112" s="1002">
        <v>0</v>
      </c>
      <c r="G112" s="593">
        <f t="shared" si="0"/>
        <v>0</v>
      </c>
      <c r="H112" s="597" t="s">
        <v>273</v>
      </c>
      <c r="I112" s="597" t="s">
        <v>1485</v>
      </c>
    </row>
    <row r="113" spans="1:9">
      <c r="A113" s="598" t="s">
        <v>1630</v>
      </c>
      <c r="B113" s="598"/>
      <c r="C113" s="604" t="s">
        <v>1625</v>
      </c>
      <c r="D113" s="603" t="s">
        <v>260</v>
      </c>
      <c r="E113" s="686">
        <v>20</v>
      </c>
      <c r="F113" s="1002">
        <v>0</v>
      </c>
      <c r="G113" s="593">
        <f t="shared" si="0"/>
        <v>0</v>
      </c>
      <c r="H113" s="597" t="s">
        <v>273</v>
      </c>
      <c r="I113" s="610" t="s">
        <v>1485</v>
      </c>
    </row>
    <row r="114" spans="1:9">
      <c r="A114" s="598" t="s">
        <v>1629</v>
      </c>
      <c r="B114" s="598"/>
      <c r="C114" s="604" t="s">
        <v>1613</v>
      </c>
      <c r="D114" s="603" t="s">
        <v>376</v>
      </c>
      <c r="E114" s="686">
        <v>435</v>
      </c>
      <c r="F114" s="1002">
        <v>0</v>
      </c>
      <c r="G114" s="593">
        <f t="shared" si="0"/>
        <v>0</v>
      </c>
      <c r="H114" s="597" t="s">
        <v>273</v>
      </c>
      <c r="I114" s="597" t="s">
        <v>1485</v>
      </c>
    </row>
    <row r="115" spans="1:9">
      <c r="A115" s="598" t="s">
        <v>1628</v>
      </c>
      <c r="B115" s="598"/>
      <c r="C115" s="604" t="s">
        <v>1627</v>
      </c>
      <c r="D115" s="603" t="s">
        <v>260</v>
      </c>
      <c r="E115" s="686">
        <v>155</v>
      </c>
      <c r="F115" s="1002">
        <v>0</v>
      </c>
      <c r="G115" s="593">
        <f t="shared" si="0"/>
        <v>0</v>
      </c>
      <c r="H115" s="597" t="s">
        <v>273</v>
      </c>
      <c r="I115" s="597" t="s">
        <v>1485</v>
      </c>
    </row>
    <row r="116" spans="1:9">
      <c r="A116" s="598" t="s">
        <v>1626</v>
      </c>
      <c r="B116" s="598"/>
      <c r="C116" s="604" t="s">
        <v>1625</v>
      </c>
      <c r="D116" s="603" t="s">
        <v>260</v>
      </c>
      <c r="E116" s="686">
        <v>45</v>
      </c>
      <c r="F116" s="1002">
        <v>0</v>
      </c>
      <c r="G116" s="593">
        <f t="shared" si="0"/>
        <v>0</v>
      </c>
      <c r="H116" s="597" t="s">
        <v>273</v>
      </c>
      <c r="I116" s="610" t="s">
        <v>1485</v>
      </c>
    </row>
    <row r="117" spans="1:9">
      <c r="A117" s="598" t="s">
        <v>1094</v>
      </c>
      <c r="B117" s="598"/>
      <c r="C117" s="604"/>
      <c r="D117" s="603"/>
      <c r="E117" s="686"/>
      <c r="F117" s="686"/>
      <c r="G117" s="593"/>
      <c r="H117" s="597" t="s">
        <v>1489</v>
      </c>
      <c r="I117" s="610"/>
    </row>
    <row r="118" spans="1:9" ht="51">
      <c r="A118" s="598" t="s">
        <v>1624</v>
      </c>
      <c r="B118" s="598"/>
      <c r="C118" s="604" t="s">
        <v>377</v>
      </c>
      <c r="D118" s="603"/>
      <c r="E118" s="686"/>
      <c r="F118" s="686"/>
      <c r="G118" s="593"/>
      <c r="H118" s="597" t="s">
        <v>1486</v>
      </c>
      <c r="I118" s="597"/>
    </row>
    <row r="119" spans="1:9">
      <c r="A119" s="598" t="s">
        <v>1094</v>
      </c>
      <c r="B119" s="598"/>
      <c r="C119" s="604" t="s">
        <v>1623</v>
      </c>
      <c r="D119" s="603"/>
      <c r="E119" s="686"/>
      <c r="F119" s="686"/>
      <c r="G119" s="593"/>
      <c r="H119" s="597" t="s">
        <v>273</v>
      </c>
      <c r="I119" s="597"/>
    </row>
    <row r="120" spans="1:9">
      <c r="A120" s="598" t="s">
        <v>1622</v>
      </c>
      <c r="B120" s="598"/>
      <c r="C120" s="604" t="s">
        <v>1621</v>
      </c>
      <c r="D120" s="603" t="s">
        <v>376</v>
      </c>
      <c r="E120" s="686">
        <v>5</v>
      </c>
      <c r="F120" s="1002">
        <v>0</v>
      </c>
      <c r="G120" s="593">
        <f t="shared" si="0"/>
        <v>0</v>
      </c>
      <c r="H120" s="597" t="s">
        <v>273</v>
      </c>
      <c r="I120" s="597" t="s">
        <v>1485</v>
      </c>
    </row>
    <row r="121" spans="1:9">
      <c r="A121" s="598" t="s">
        <v>1620</v>
      </c>
      <c r="B121" s="598"/>
      <c r="C121" s="604" t="s">
        <v>1619</v>
      </c>
      <c r="D121" s="603" t="s">
        <v>376</v>
      </c>
      <c r="E121" s="686">
        <v>15</v>
      </c>
      <c r="F121" s="1002">
        <v>0</v>
      </c>
      <c r="G121" s="593">
        <f t="shared" si="0"/>
        <v>0</v>
      </c>
      <c r="H121" s="597" t="s">
        <v>273</v>
      </c>
      <c r="I121" s="597" t="s">
        <v>1485</v>
      </c>
    </row>
    <row r="122" spans="1:9">
      <c r="A122" s="598" t="s">
        <v>1618</v>
      </c>
      <c r="B122" s="598"/>
      <c r="C122" s="604" t="s">
        <v>1617</v>
      </c>
      <c r="D122" s="603" t="s">
        <v>376</v>
      </c>
      <c r="E122" s="686">
        <v>35</v>
      </c>
      <c r="F122" s="1002">
        <v>0</v>
      </c>
      <c r="G122" s="593">
        <f t="shared" si="0"/>
        <v>0</v>
      </c>
      <c r="H122" s="597" t="s">
        <v>273</v>
      </c>
      <c r="I122" s="597" t="s">
        <v>1485</v>
      </c>
    </row>
    <row r="123" spans="1:9">
      <c r="A123" s="598" t="s">
        <v>1616</v>
      </c>
      <c r="B123" s="598"/>
      <c r="C123" s="604" t="s">
        <v>1615</v>
      </c>
      <c r="D123" s="603" t="s">
        <v>376</v>
      </c>
      <c r="E123" s="686">
        <v>75</v>
      </c>
      <c r="F123" s="1002">
        <v>0</v>
      </c>
      <c r="G123" s="593">
        <f t="shared" si="0"/>
        <v>0</v>
      </c>
      <c r="H123" s="597" t="s">
        <v>273</v>
      </c>
      <c r="I123" s="597" t="s">
        <v>1485</v>
      </c>
    </row>
    <row r="124" spans="1:9">
      <c r="A124" s="598" t="s">
        <v>1614</v>
      </c>
      <c r="B124" s="598"/>
      <c r="C124" s="604" t="s">
        <v>1613</v>
      </c>
      <c r="D124" s="603" t="s">
        <v>376</v>
      </c>
      <c r="E124" s="686">
        <v>435</v>
      </c>
      <c r="F124" s="1002">
        <v>0</v>
      </c>
      <c r="G124" s="593">
        <f t="shared" si="0"/>
        <v>0</v>
      </c>
      <c r="H124" s="597" t="s">
        <v>273</v>
      </c>
      <c r="I124" s="597" t="s">
        <v>1485</v>
      </c>
    </row>
    <row r="125" spans="1:9">
      <c r="A125" s="598" t="s">
        <v>1094</v>
      </c>
      <c r="B125" s="598"/>
      <c r="C125" s="604"/>
      <c r="D125" s="603"/>
      <c r="E125" s="686"/>
      <c r="F125" s="686"/>
      <c r="G125" s="593"/>
      <c r="H125" s="597" t="s">
        <v>1489</v>
      </c>
      <c r="I125" s="597"/>
    </row>
    <row r="126" spans="1:9" ht="38.25">
      <c r="A126" s="598" t="s">
        <v>1612</v>
      </c>
      <c r="B126" s="598"/>
      <c r="C126" s="604" t="s">
        <v>1611</v>
      </c>
      <c r="D126" s="603"/>
      <c r="E126" s="686"/>
      <c r="F126" s="686"/>
      <c r="G126" s="593"/>
      <c r="H126" s="610" t="s">
        <v>1486</v>
      </c>
      <c r="I126" s="597"/>
    </row>
    <row r="127" spans="1:9" ht="38.25">
      <c r="A127" s="598" t="s">
        <v>1094</v>
      </c>
      <c r="B127" s="598"/>
      <c r="C127" s="604" t="s">
        <v>1610</v>
      </c>
      <c r="D127" s="603"/>
      <c r="E127" s="686"/>
      <c r="F127" s="686"/>
      <c r="G127" s="593"/>
      <c r="H127" s="597" t="s">
        <v>273</v>
      </c>
      <c r="I127" s="597"/>
    </row>
    <row r="128" spans="1:9">
      <c r="A128" s="598" t="s">
        <v>1094</v>
      </c>
      <c r="B128" s="598"/>
      <c r="C128" s="604" t="s">
        <v>1609</v>
      </c>
      <c r="D128" s="603"/>
      <c r="E128" s="686"/>
      <c r="F128" s="686"/>
      <c r="G128" s="593"/>
      <c r="H128" s="597" t="s">
        <v>273</v>
      </c>
      <c r="I128" s="597"/>
    </row>
    <row r="129" spans="1:9">
      <c r="A129" s="598" t="s">
        <v>1094</v>
      </c>
      <c r="B129" s="598"/>
      <c r="C129" s="604" t="s">
        <v>1608</v>
      </c>
      <c r="D129" s="603"/>
      <c r="E129" s="686"/>
      <c r="F129" s="686"/>
      <c r="G129" s="593"/>
      <c r="H129" s="597" t="s">
        <v>273</v>
      </c>
      <c r="I129" s="597"/>
    </row>
    <row r="130" spans="1:9">
      <c r="A130" s="598" t="s">
        <v>1094</v>
      </c>
      <c r="B130" s="598"/>
      <c r="C130" s="604" t="s">
        <v>584</v>
      </c>
      <c r="D130" s="603"/>
      <c r="E130" s="686"/>
      <c r="F130" s="686"/>
      <c r="G130" s="593"/>
      <c r="H130" s="597" t="s">
        <v>273</v>
      </c>
      <c r="I130" s="597"/>
    </row>
    <row r="131" spans="1:9">
      <c r="A131" s="598" t="s">
        <v>1607</v>
      </c>
      <c r="B131" s="598"/>
      <c r="C131" s="604"/>
      <c r="D131" s="603" t="s">
        <v>260</v>
      </c>
      <c r="E131" s="686">
        <v>1</v>
      </c>
      <c r="F131" s="1002">
        <v>0</v>
      </c>
      <c r="G131" s="593">
        <f t="shared" ref="G131:G143" si="1">F131*E131</f>
        <v>0</v>
      </c>
      <c r="H131" s="597" t="s">
        <v>273</v>
      </c>
      <c r="I131" s="597" t="s">
        <v>1485</v>
      </c>
    </row>
    <row r="132" spans="1:9">
      <c r="A132" s="598" t="s">
        <v>1094</v>
      </c>
      <c r="B132" s="598"/>
      <c r="C132" s="604"/>
      <c r="D132" s="603"/>
      <c r="E132" s="686"/>
      <c r="F132" s="686"/>
      <c r="G132" s="593"/>
      <c r="H132" s="597" t="s">
        <v>1489</v>
      </c>
      <c r="I132" s="597"/>
    </row>
    <row r="133" spans="1:9" ht="63.75">
      <c r="A133" s="598" t="s">
        <v>1606</v>
      </c>
      <c r="B133" s="598"/>
      <c r="C133" s="604" t="s">
        <v>1605</v>
      </c>
      <c r="D133" s="603"/>
      <c r="E133" s="686"/>
      <c r="F133" s="686"/>
      <c r="G133" s="593"/>
      <c r="H133" s="610" t="s">
        <v>1486</v>
      </c>
      <c r="I133" s="597"/>
    </row>
    <row r="134" spans="1:9" ht="38.25">
      <c r="A134" s="598" t="s">
        <v>1094</v>
      </c>
      <c r="B134" s="598"/>
      <c r="C134" s="604" t="s">
        <v>1599</v>
      </c>
      <c r="D134" s="603"/>
      <c r="E134" s="686"/>
      <c r="F134" s="686"/>
      <c r="G134" s="593"/>
      <c r="H134" s="597" t="s">
        <v>273</v>
      </c>
      <c r="I134" s="597"/>
    </row>
    <row r="135" spans="1:9">
      <c r="A135" s="598" t="s">
        <v>1094</v>
      </c>
      <c r="B135" s="598"/>
      <c r="C135" s="604" t="s">
        <v>1604</v>
      </c>
      <c r="D135" s="603"/>
      <c r="E135" s="686"/>
      <c r="F135" s="686"/>
      <c r="G135" s="593"/>
      <c r="H135" s="597" t="s">
        <v>273</v>
      </c>
      <c r="I135" s="597"/>
    </row>
    <row r="136" spans="1:9">
      <c r="A136" s="598" t="s">
        <v>1094</v>
      </c>
      <c r="B136" s="598"/>
      <c r="C136" s="604" t="s">
        <v>1603</v>
      </c>
      <c r="D136" s="603"/>
      <c r="E136" s="686"/>
      <c r="F136" s="686"/>
      <c r="G136" s="593"/>
      <c r="H136" s="597" t="s">
        <v>273</v>
      </c>
      <c r="I136" s="597"/>
    </row>
    <row r="137" spans="1:9">
      <c r="A137" s="598" t="s">
        <v>1094</v>
      </c>
      <c r="B137" s="598"/>
      <c r="C137" s="604" t="s">
        <v>584</v>
      </c>
      <c r="D137" s="603"/>
      <c r="E137" s="686"/>
      <c r="F137" s="686"/>
      <c r="G137" s="593"/>
      <c r="H137" s="597" t="s">
        <v>273</v>
      </c>
      <c r="I137" s="597"/>
    </row>
    <row r="138" spans="1:9">
      <c r="A138" s="598" t="s">
        <v>1602</v>
      </c>
      <c r="B138" s="598"/>
      <c r="C138" s="604"/>
      <c r="D138" s="603" t="s">
        <v>260</v>
      </c>
      <c r="E138" s="686">
        <v>44</v>
      </c>
      <c r="F138" s="1002">
        <v>0</v>
      </c>
      <c r="G138" s="593">
        <f t="shared" si="1"/>
        <v>0</v>
      </c>
      <c r="H138" s="597" t="s">
        <v>273</v>
      </c>
      <c r="I138" s="597" t="s">
        <v>1485</v>
      </c>
    </row>
    <row r="139" spans="1:9">
      <c r="A139" s="598" t="s">
        <v>1094</v>
      </c>
      <c r="B139" s="598"/>
      <c r="C139" s="604"/>
      <c r="D139" s="603"/>
      <c r="E139" s="686"/>
      <c r="F139" s="686"/>
      <c r="G139" s="593"/>
      <c r="H139" s="597" t="s">
        <v>1489</v>
      </c>
      <c r="I139" s="597"/>
    </row>
    <row r="140" spans="1:9">
      <c r="A140" s="598" t="s">
        <v>1601</v>
      </c>
      <c r="B140" s="598"/>
      <c r="C140" s="604" t="s">
        <v>1600</v>
      </c>
      <c r="D140" s="603"/>
      <c r="E140" s="686"/>
      <c r="F140" s="686"/>
      <c r="G140" s="593"/>
      <c r="H140" s="610" t="s">
        <v>1486</v>
      </c>
      <c r="I140" s="597"/>
    </row>
    <row r="141" spans="1:9" ht="38.25">
      <c r="A141" s="598" t="s">
        <v>1094</v>
      </c>
      <c r="B141" s="598"/>
      <c r="C141" s="604" t="s">
        <v>1599</v>
      </c>
      <c r="D141" s="603"/>
      <c r="E141" s="686"/>
      <c r="F141" s="686"/>
      <c r="G141" s="593"/>
      <c r="H141" s="597" t="s">
        <v>273</v>
      </c>
      <c r="I141" s="597"/>
    </row>
    <row r="142" spans="1:9">
      <c r="A142" s="598" t="s">
        <v>1094</v>
      </c>
      <c r="B142" s="598"/>
      <c r="C142" s="604" t="s">
        <v>584</v>
      </c>
      <c r="D142" s="603"/>
      <c r="E142" s="686"/>
      <c r="F142" s="686"/>
      <c r="G142" s="593"/>
      <c r="H142" s="597" t="s">
        <v>273</v>
      </c>
      <c r="I142" s="597"/>
    </row>
    <row r="143" spans="1:9">
      <c r="A143" s="598" t="s">
        <v>1598</v>
      </c>
      <c r="B143" s="598"/>
      <c r="C143" s="604"/>
      <c r="D143" s="603" t="s">
        <v>260</v>
      </c>
      <c r="E143" s="686">
        <v>5</v>
      </c>
      <c r="F143" s="1002">
        <v>0</v>
      </c>
      <c r="G143" s="593">
        <f t="shared" si="1"/>
        <v>0</v>
      </c>
      <c r="H143" s="597" t="s">
        <v>273</v>
      </c>
      <c r="I143" s="597" t="s">
        <v>1485</v>
      </c>
    </row>
    <row r="144" spans="1:9">
      <c r="A144" s="609" t="s">
        <v>1094</v>
      </c>
      <c r="B144" s="609"/>
      <c r="C144" s="608"/>
      <c r="D144" s="607"/>
      <c r="E144" s="687"/>
      <c r="F144" s="687"/>
      <c r="G144" s="606"/>
      <c r="H144" s="597" t="s">
        <v>273</v>
      </c>
      <c r="I144" s="597"/>
    </row>
    <row r="145" spans="1:9">
      <c r="A145" s="598" t="s">
        <v>1094</v>
      </c>
      <c r="B145" s="598"/>
      <c r="C145" s="604"/>
      <c r="D145" s="603"/>
      <c r="E145" s="686"/>
      <c r="F145" s="686"/>
      <c r="G145" s="593"/>
      <c r="H145" s="597" t="s">
        <v>273</v>
      </c>
      <c r="I145" s="597"/>
    </row>
    <row r="146" spans="1:9">
      <c r="A146" s="602" t="s">
        <v>1482</v>
      </c>
      <c r="B146" s="602"/>
      <c r="C146" s="605" t="s">
        <v>1597</v>
      </c>
      <c r="D146" s="603"/>
      <c r="E146" s="686"/>
      <c r="F146" s="686"/>
      <c r="G146" s="805">
        <f>SUM(G62:G143)</f>
        <v>0</v>
      </c>
      <c r="H146" s="597" t="s">
        <v>1483</v>
      </c>
      <c r="I146" s="597"/>
    </row>
    <row r="147" spans="1:9">
      <c r="A147" s="598" t="s">
        <v>1094</v>
      </c>
      <c r="B147" s="598"/>
      <c r="C147" s="604"/>
      <c r="D147" s="603"/>
      <c r="E147" s="686"/>
      <c r="F147" s="686"/>
      <c r="G147" s="593"/>
      <c r="H147" s="597" t="s">
        <v>273</v>
      </c>
      <c r="I147" s="597"/>
    </row>
    <row r="148" spans="1:9">
      <c r="A148" s="602" t="s">
        <v>12</v>
      </c>
      <c r="B148" s="602"/>
      <c r="C148" s="605" t="s">
        <v>1480</v>
      </c>
      <c r="D148" s="603"/>
      <c r="E148" s="686"/>
      <c r="F148" s="686"/>
      <c r="G148" s="593"/>
      <c r="H148" s="597" t="s">
        <v>1490</v>
      </c>
      <c r="I148" s="597"/>
    </row>
    <row r="149" spans="1:9">
      <c r="A149" s="602" t="s">
        <v>1094</v>
      </c>
      <c r="B149" s="602"/>
      <c r="C149" s="605"/>
      <c r="D149" s="603"/>
      <c r="E149" s="686"/>
      <c r="F149" s="686"/>
      <c r="G149" s="593"/>
      <c r="H149" s="597" t="s">
        <v>1489</v>
      </c>
      <c r="I149" s="597"/>
    </row>
    <row r="150" spans="1:9" ht="78.75" customHeight="1">
      <c r="A150" s="598" t="s">
        <v>1596</v>
      </c>
      <c r="B150" s="598"/>
      <c r="C150" s="604" t="s">
        <v>1595</v>
      </c>
      <c r="D150" s="603"/>
      <c r="E150" s="686"/>
      <c r="F150" s="686"/>
      <c r="G150" s="593"/>
      <c r="H150" s="597" t="s">
        <v>1486</v>
      </c>
      <c r="I150" s="597"/>
    </row>
    <row r="151" spans="1:9" ht="38.25">
      <c r="A151" s="598" t="s">
        <v>1094</v>
      </c>
      <c r="B151" s="598"/>
      <c r="C151" s="604" t="s">
        <v>1594</v>
      </c>
      <c r="D151" s="603"/>
      <c r="E151" s="686"/>
      <c r="F151" s="686"/>
      <c r="G151" s="593"/>
      <c r="H151" s="597" t="s">
        <v>273</v>
      </c>
      <c r="I151" s="597"/>
    </row>
    <row r="152" spans="1:9">
      <c r="A152" s="598" t="s">
        <v>1094</v>
      </c>
      <c r="B152" s="598"/>
      <c r="C152" s="604" t="s">
        <v>1515</v>
      </c>
      <c r="D152" s="603"/>
      <c r="E152" s="686"/>
      <c r="F152" s="686"/>
      <c r="G152" s="593"/>
      <c r="H152" s="597" t="s">
        <v>273</v>
      </c>
      <c r="I152" s="597"/>
    </row>
    <row r="153" spans="1:9">
      <c r="A153" s="598" t="s">
        <v>1094</v>
      </c>
      <c r="B153" s="598"/>
      <c r="C153" s="604" t="s">
        <v>1593</v>
      </c>
      <c r="D153" s="603"/>
      <c r="E153" s="686"/>
      <c r="F153" s="686"/>
      <c r="G153" s="593"/>
      <c r="H153" s="597" t="s">
        <v>273</v>
      </c>
      <c r="I153" s="597"/>
    </row>
    <row r="154" spans="1:9">
      <c r="A154" s="598" t="s">
        <v>1094</v>
      </c>
      <c r="B154" s="598"/>
      <c r="C154" s="604" t="s">
        <v>1592</v>
      </c>
      <c r="D154" s="603"/>
      <c r="E154" s="686"/>
      <c r="F154" s="686"/>
      <c r="G154" s="593"/>
      <c r="H154" s="597" t="s">
        <v>273</v>
      </c>
      <c r="I154" s="597"/>
    </row>
    <row r="155" spans="1:9">
      <c r="A155" s="598" t="s">
        <v>1094</v>
      </c>
      <c r="B155" s="598"/>
      <c r="C155" s="604" t="s">
        <v>1591</v>
      </c>
      <c r="D155" s="603"/>
      <c r="E155" s="686"/>
      <c r="F155" s="686"/>
      <c r="G155" s="593"/>
      <c r="H155" s="597" t="s">
        <v>273</v>
      </c>
      <c r="I155" s="597"/>
    </row>
    <row r="156" spans="1:9">
      <c r="A156" s="598" t="s">
        <v>1094</v>
      </c>
      <c r="B156" s="598"/>
      <c r="C156" s="604" t="s">
        <v>1590</v>
      </c>
      <c r="D156" s="603"/>
      <c r="E156" s="686"/>
      <c r="F156" s="686"/>
      <c r="G156" s="593"/>
      <c r="H156" s="597" t="s">
        <v>273</v>
      </c>
      <c r="I156" s="597"/>
    </row>
    <row r="157" spans="1:9">
      <c r="A157" s="598" t="s">
        <v>1094</v>
      </c>
      <c r="B157" s="598"/>
      <c r="C157" s="604" t="s">
        <v>1584</v>
      </c>
      <c r="D157" s="603"/>
      <c r="E157" s="686"/>
      <c r="F157" s="686"/>
      <c r="G157" s="593"/>
      <c r="H157" s="597" t="s">
        <v>273</v>
      </c>
      <c r="I157" s="597"/>
    </row>
    <row r="158" spans="1:9">
      <c r="A158" s="598" t="s">
        <v>1094</v>
      </c>
      <c r="B158" s="598"/>
      <c r="C158" s="604" t="s">
        <v>1583</v>
      </c>
      <c r="D158" s="603"/>
      <c r="E158" s="686"/>
      <c r="F158" s="686"/>
      <c r="G158" s="593"/>
      <c r="H158" s="597" t="s">
        <v>273</v>
      </c>
      <c r="I158" s="597"/>
    </row>
    <row r="159" spans="1:9">
      <c r="A159" s="598" t="s">
        <v>1094</v>
      </c>
      <c r="B159" s="598"/>
      <c r="C159" s="604" t="s">
        <v>1589</v>
      </c>
      <c r="D159" s="603"/>
      <c r="E159" s="686"/>
      <c r="F159" s="686"/>
      <c r="G159" s="593"/>
      <c r="H159" s="597" t="s">
        <v>273</v>
      </c>
      <c r="I159" s="597"/>
    </row>
    <row r="160" spans="1:9">
      <c r="A160" s="598" t="s">
        <v>1094</v>
      </c>
      <c r="B160" s="598"/>
      <c r="C160" s="604" t="s">
        <v>1581</v>
      </c>
      <c r="D160" s="603"/>
      <c r="E160" s="686"/>
      <c r="F160" s="686"/>
      <c r="G160" s="593"/>
      <c r="H160" s="597" t="s">
        <v>273</v>
      </c>
      <c r="I160" s="597"/>
    </row>
    <row r="161" spans="1:9">
      <c r="A161" s="598" t="s">
        <v>1094</v>
      </c>
      <c r="B161" s="598"/>
      <c r="C161" s="604" t="s">
        <v>584</v>
      </c>
      <c r="D161" s="603"/>
      <c r="E161" s="686"/>
      <c r="F161" s="686"/>
      <c r="G161" s="593"/>
      <c r="H161" s="597" t="s">
        <v>273</v>
      </c>
      <c r="I161" s="597"/>
    </row>
    <row r="162" spans="1:9">
      <c r="A162" s="598" t="s">
        <v>1588</v>
      </c>
      <c r="B162" s="598"/>
      <c r="C162" s="604"/>
      <c r="D162" s="603" t="s">
        <v>260</v>
      </c>
      <c r="E162" s="686">
        <v>1</v>
      </c>
      <c r="F162" s="1002">
        <v>0</v>
      </c>
      <c r="G162" s="593">
        <f t="shared" ref="G162:G204" si="2">F162*E162</f>
        <v>0</v>
      </c>
      <c r="H162" s="597" t="s">
        <v>273</v>
      </c>
      <c r="I162" s="597" t="s">
        <v>1485</v>
      </c>
    </row>
    <row r="163" spans="1:9">
      <c r="A163" s="598" t="s">
        <v>1094</v>
      </c>
      <c r="B163" s="598"/>
      <c r="C163" s="604" t="s">
        <v>1587</v>
      </c>
      <c r="D163" s="603"/>
      <c r="E163" s="686"/>
      <c r="F163" s="686"/>
      <c r="G163" s="593"/>
      <c r="H163" s="597" t="s">
        <v>273</v>
      </c>
      <c r="I163" s="597"/>
    </row>
    <row r="164" spans="1:9">
      <c r="A164" s="598" t="s">
        <v>1094</v>
      </c>
      <c r="B164" s="598"/>
      <c r="C164" s="604" t="s">
        <v>1586</v>
      </c>
      <c r="D164" s="603"/>
      <c r="E164" s="686"/>
      <c r="F164" s="686"/>
      <c r="G164" s="593"/>
      <c r="H164" s="597" t="s">
        <v>273</v>
      </c>
      <c r="I164" s="597"/>
    </row>
    <row r="165" spans="1:9">
      <c r="A165" s="598" t="s">
        <v>1094</v>
      </c>
      <c r="B165" s="598"/>
      <c r="C165" s="604" t="s">
        <v>1585</v>
      </c>
      <c r="D165" s="603"/>
      <c r="E165" s="686"/>
      <c r="F165" s="686"/>
      <c r="G165" s="593"/>
      <c r="H165" s="597" t="s">
        <v>273</v>
      </c>
      <c r="I165" s="597"/>
    </row>
    <row r="166" spans="1:9">
      <c r="A166" s="598" t="s">
        <v>1094</v>
      </c>
      <c r="B166" s="598"/>
      <c r="C166" s="604" t="s">
        <v>1584</v>
      </c>
      <c r="D166" s="603"/>
      <c r="E166" s="686"/>
      <c r="F166" s="686"/>
      <c r="G166" s="593"/>
      <c r="H166" s="597" t="s">
        <v>273</v>
      </c>
      <c r="I166" s="597"/>
    </row>
    <row r="167" spans="1:9">
      <c r="A167" s="598" t="s">
        <v>1094</v>
      </c>
      <c r="B167" s="598"/>
      <c r="C167" s="604" t="s">
        <v>1583</v>
      </c>
      <c r="D167" s="603"/>
      <c r="E167" s="686"/>
      <c r="F167" s="686"/>
      <c r="G167" s="593"/>
      <c r="H167" s="597" t="s">
        <v>273</v>
      </c>
      <c r="I167" s="597"/>
    </row>
    <row r="168" spans="1:9">
      <c r="A168" s="598" t="s">
        <v>1094</v>
      </c>
      <c r="B168" s="598"/>
      <c r="C168" s="604" t="s">
        <v>1582</v>
      </c>
      <c r="D168" s="603"/>
      <c r="E168" s="686"/>
      <c r="F168" s="686"/>
      <c r="G168" s="593"/>
      <c r="H168" s="597" t="s">
        <v>273</v>
      </c>
      <c r="I168" s="597"/>
    </row>
    <row r="169" spans="1:9">
      <c r="A169" s="598" t="s">
        <v>1094</v>
      </c>
      <c r="B169" s="598"/>
      <c r="C169" s="604" t="s">
        <v>1581</v>
      </c>
      <c r="D169" s="603"/>
      <c r="E169" s="686"/>
      <c r="F169" s="686"/>
      <c r="G169" s="593"/>
      <c r="H169" s="597" t="s">
        <v>273</v>
      </c>
      <c r="I169" s="597"/>
    </row>
    <row r="170" spans="1:9">
      <c r="A170" s="598" t="s">
        <v>1094</v>
      </c>
      <c r="B170" s="598"/>
      <c r="C170" s="604" t="s">
        <v>584</v>
      </c>
      <c r="D170" s="603"/>
      <c r="E170" s="686"/>
      <c r="F170" s="686"/>
      <c r="G170" s="593"/>
      <c r="H170" s="597" t="s">
        <v>273</v>
      </c>
      <c r="I170" s="597"/>
    </row>
    <row r="171" spans="1:9">
      <c r="A171" s="598" t="s">
        <v>1580</v>
      </c>
      <c r="B171" s="598"/>
      <c r="C171" s="604"/>
      <c r="D171" s="603" t="s">
        <v>260</v>
      </c>
      <c r="E171" s="686">
        <v>1</v>
      </c>
      <c r="F171" s="1002">
        <v>0</v>
      </c>
      <c r="G171" s="593">
        <f t="shared" si="2"/>
        <v>0</v>
      </c>
      <c r="H171" s="597" t="s">
        <v>273</v>
      </c>
      <c r="I171" s="597" t="s">
        <v>1485</v>
      </c>
    </row>
    <row r="172" spans="1:9">
      <c r="A172" s="598" t="s">
        <v>1094</v>
      </c>
      <c r="B172" s="598"/>
      <c r="C172" s="604" t="s">
        <v>1579</v>
      </c>
      <c r="D172" s="603"/>
      <c r="E172" s="686"/>
      <c r="F172" s="686"/>
      <c r="G172" s="593"/>
      <c r="H172" s="597" t="s">
        <v>273</v>
      </c>
      <c r="I172" s="597"/>
    </row>
    <row r="173" spans="1:9">
      <c r="A173" s="598" t="s">
        <v>1094</v>
      </c>
      <c r="B173" s="598"/>
      <c r="C173" s="604" t="s">
        <v>1578</v>
      </c>
      <c r="D173" s="603"/>
      <c r="E173" s="686"/>
      <c r="F173" s="686"/>
      <c r="G173" s="593"/>
      <c r="H173" s="597" t="s">
        <v>273</v>
      </c>
      <c r="I173" s="597"/>
    </row>
    <row r="174" spans="1:9">
      <c r="A174" s="598" t="s">
        <v>1094</v>
      </c>
      <c r="B174" s="598"/>
      <c r="C174" s="604" t="s">
        <v>1577</v>
      </c>
      <c r="D174" s="603"/>
      <c r="E174" s="686"/>
      <c r="F174" s="686"/>
      <c r="G174" s="593"/>
      <c r="H174" s="597" t="s">
        <v>273</v>
      </c>
      <c r="I174" s="597"/>
    </row>
    <row r="175" spans="1:9">
      <c r="A175" s="598" t="s">
        <v>1094</v>
      </c>
      <c r="B175" s="598"/>
      <c r="C175" s="604" t="s">
        <v>1576</v>
      </c>
      <c r="D175" s="603"/>
      <c r="E175" s="686"/>
      <c r="F175" s="686"/>
      <c r="G175" s="593"/>
      <c r="H175" s="597" t="s">
        <v>273</v>
      </c>
      <c r="I175" s="597"/>
    </row>
    <row r="176" spans="1:9">
      <c r="A176" s="598" t="s">
        <v>1094</v>
      </c>
      <c r="B176" s="598"/>
      <c r="C176" s="604" t="s">
        <v>1575</v>
      </c>
      <c r="D176" s="603"/>
      <c r="E176" s="686"/>
      <c r="F176" s="686"/>
      <c r="G176" s="593"/>
      <c r="H176" s="597" t="s">
        <v>273</v>
      </c>
      <c r="I176" s="597"/>
    </row>
    <row r="177" spans="1:9">
      <c r="A177" s="598" t="s">
        <v>1094</v>
      </c>
      <c r="B177" s="598"/>
      <c r="C177" s="604" t="s">
        <v>1574</v>
      </c>
      <c r="D177" s="603"/>
      <c r="E177" s="686"/>
      <c r="F177" s="686"/>
      <c r="G177" s="593"/>
      <c r="H177" s="597" t="s">
        <v>273</v>
      </c>
      <c r="I177" s="597"/>
    </row>
    <row r="178" spans="1:9">
      <c r="A178" s="598" t="s">
        <v>1094</v>
      </c>
      <c r="B178" s="598"/>
      <c r="C178" s="604" t="s">
        <v>1573</v>
      </c>
      <c r="D178" s="603"/>
      <c r="E178" s="686"/>
      <c r="F178" s="686"/>
      <c r="G178" s="593"/>
      <c r="H178" s="597" t="s">
        <v>273</v>
      </c>
      <c r="I178" s="597"/>
    </row>
    <row r="179" spans="1:9">
      <c r="A179" s="598" t="s">
        <v>1094</v>
      </c>
      <c r="B179" s="598"/>
      <c r="C179" s="604" t="s">
        <v>584</v>
      </c>
      <c r="D179" s="603"/>
      <c r="E179" s="686"/>
      <c r="F179" s="686"/>
      <c r="G179" s="593"/>
      <c r="H179" s="597" t="s">
        <v>273</v>
      </c>
      <c r="I179" s="597"/>
    </row>
    <row r="180" spans="1:9">
      <c r="A180" s="598" t="s">
        <v>1572</v>
      </c>
      <c r="B180" s="598"/>
      <c r="C180" s="604"/>
      <c r="D180" s="603" t="s">
        <v>260</v>
      </c>
      <c r="E180" s="686">
        <v>1</v>
      </c>
      <c r="F180" s="1002">
        <v>0</v>
      </c>
      <c r="G180" s="593">
        <f t="shared" si="2"/>
        <v>0</v>
      </c>
      <c r="H180" s="597" t="s">
        <v>273</v>
      </c>
      <c r="I180" s="597" t="s">
        <v>1485</v>
      </c>
    </row>
    <row r="181" spans="1:9">
      <c r="A181" s="598" t="s">
        <v>1094</v>
      </c>
      <c r="B181" s="598"/>
      <c r="C181" s="604"/>
      <c r="D181" s="603"/>
      <c r="E181" s="686"/>
      <c r="F181" s="686"/>
      <c r="G181" s="593"/>
      <c r="H181" s="597" t="s">
        <v>1489</v>
      </c>
      <c r="I181" s="597"/>
    </row>
    <row r="182" spans="1:9" ht="38.25">
      <c r="A182" s="598" t="s">
        <v>1571</v>
      </c>
      <c r="B182" s="598"/>
      <c r="C182" s="604" t="s">
        <v>1570</v>
      </c>
      <c r="D182" s="603"/>
      <c r="E182" s="686"/>
      <c r="F182" s="686"/>
      <c r="G182" s="593"/>
      <c r="H182" s="597" t="s">
        <v>1486</v>
      </c>
      <c r="I182" s="597"/>
    </row>
    <row r="183" spans="1:9" ht="25.5">
      <c r="A183" s="598" t="s">
        <v>1094</v>
      </c>
      <c r="B183" s="598"/>
      <c r="C183" s="604" t="s">
        <v>1569</v>
      </c>
      <c r="D183" s="603"/>
      <c r="E183" s="686"/>
      <c r="F183" s="686"/>
      <c r="G183" s="593"/>
      <c r="H183" s="597" t="s">
        <v>273</v>
      </c>
      <c r="I183" s="597"/>
    </row>
    <row r="184" spans="1:9">
      <c r="A184" s="598" t="s">
        <v>1094</v>
      </c>
      <c r="B184" s="598"/>
      <c r="C184" s="604" t="s">
        <v>1568</v>
      </c>
      <c r="D184" s="603"/>
      <c r="E184" s="686"/>
      <c r="F184" s="686"/>
      <c r="G184" s="593"/>
      <c r="H184" s="597" t="s">
        <v>273</v>
      </c>
      <c r="I184" s="597"/>
    </row>
    <row r="185" spans="1:9">
      <c r="A185" s="598" t="s">
        <v>1094</v>
      </c>
      <c r="B185" s="598"/>
      <c r="C185" s="604" t="s">
        <v>1567</v>
      </c>
      <c r="D185" s="603"/>
      <c r="E185" s="686"/>
      <c r="F185" s="686"/>
      <c r="G185" s="593"/>
      <c r="H185" s="597" t="s">
        <v>273</v>
      </c>
      <c r="I185" s="597"/>
    </row>
    <row r="186" spans="1:9">
      <c r="A186" s="598" t="s">
        <v>1094</v>
      </c>
      <c r="B186" s="598"/>
      <c r="C186" s="604" t="s">
        <v>1566</v>
      </c>
      <c r="D186" s="603"/>
      <c r="E186" s="686"/>
      <c r="F186" s="686"/>
      <c r="G186" s="593"/>
      <c r="H186" s="597" t="s">
        <v>273</v>
      </c>
      <c r="I186" s="597"/>
    </row>
    <row r="187" spans="1:9">
      <c r="A187" s="598" t="s">
        <v>1094</v>
      </c>
      <c r="B187" s="598"/>
      <c r="C187" s="604" t="s">
        <v>1562</v>
      </c>
      <c r="D187" s="603"/>
      <c r="E187" s="686"/>
      <c r="F187" s="686"/>
      <c r="G187" s="593"/>
      <c r="H187" s="597" t="s">
        <v>273</v>
      </c>
      <c r="I187" s="597"/>
    </row>
    <row r="188" spans="1:9">
      <c r="A188" s="598" t="s">
        <v>1094</v>
      </c>
      <c r="B188" s="598"/>
      <c r="C188" s="604" t="s">
        <v>584</v>
      </c>
      <c r="D188" s="603"/>
      <c r="E188" s="686"/>
      <c r="F188" s="686"/>
      <c r="G188" s="593"/>
      <c r="H188" s="597" t="s">
        <v>273</v>
      </c>
      <c r="I188" s="597"/>
    </row>
    <row r="189" spans="1:9">
      <c r="A189" s="598" t="s">
        <v>1565</v>
      </c>
      <c r="B189" s="598"/>
      <c r="C189" s="604"/>
      <c r="D189" s="603" t="s">
        <v>260</v>
      </c>
      <c r="E189" s="686">
        <v>6</v>
      </c>
      <c r="F189" s="1002">
        <v>0</v>
      </c>
      <c r="G189" s="593">
        <f t="shared" si="2"/>
        <v>0</v>
      </c>
      <c r="H189" s="597" t="s">
        <v>273</v>
      </c>
      <c r="I189" s="597" t="s">
        <v>1485</v>
      </c>
    </row>
    <row r="190" spans="1:9">
      <c r="A190" s="598" t="s">
        <v>1094</v>
      </c>
      <c r="B190" s="598"/>
      <c r="C190" s="604" t="s">
        <v>1564</v>
      </c>
      <c r="D190" s="603"/>
      <c r="E190" s="686"/>
      <c r="F190" s="686"/>
      <c r="G190" s="593"/>
      <c r="H190" s="597" t="s">
        <v>273</v>
      </c>
      <c r="I190" s="597"/>
    </row>
    <row r="191" spans="1:9">
      <c r="A191" s="598" t="s">
        <v>1094</v>
      </c>
      <c r="B191" s="598"/>
      <c r="C191" s="604" t="s">
        <v>1563</v>
      </c>
      <c r="D191" s="603"/>
      <c r="E191" s="686"/>
      <c r="F191" s="686"/>
      <c r="G191" s="593"/>
      <c r="H191" s="597" t="s">
        <v>273</v>
      </c>
      <c r="I191" s="597"/>
    </row>
    <row r="192" spans="1:9">
      <c r="A192" s="598" t="s">
        <v>1094</v>
      </c>
      <c r="B192" s="598"/>
      <c r="C192" s="604" t="s">
        <v>1562</v>
      </c>
      <c r="D192" s="603"/>
      <c r="E192" s="686"/>
      <c r="F192" s="686"/>
      <c r="G192" s="593"/>
      <c r="H192" s="597" t="s">
        <v>273</v>
      </c>
      <c r="I192" s="597"/>
    </row>
    <row r="193" spans="1:9">
      <c r="A193" s="598" t="s">
        <v>1094</v>
      </c>
      <c r="B193" s="598"/>
      <c r="C193" s="604" t="s">
        <v>584</v>
      </c>
      <c r="D193" s="603"/>
      <c r="E193" s="686"/>
      <c r="F193" s="686"/>
      <c r="G193" s="593"/>
      <c r="H193" s="597" t="s">
        <v>273</v>
      </c>
      <c r="I193" s="597"/>
    </row>
    <row r="194" spans="1:9">
      <c r="A194" s="598" t="s">
        <v>1561</v>
      </c>
      <c r="B194" s="598"/>
      <c r="C194" s="604"/>
      <c r="D194" s="603" t="s">
        <v>260</v>
      </c>
      <c r="E194" s="686">
        <v>3</v>
      </c>
      <c r="F194" s="1002">
        <v>0</v>
      </c>
      <c r="G194" s="593">
        <f t="shared" si="2"/>
        <v>0</v>
      </c>
      <c r="H194" s="597" t="s">
        <v>273</v>
      </c>
      <c r="I194" s="597" t="s">
        <v>1485</v>
      </c>
    </row>
    <row r="195" spans="1:9">
      <c r="A195" s="598" t="s">
        <v>1094</v>
      </c>
      <c r="B195" s="598"/>
      <c r="C195" s="604" t="s">
        <v>1560</v>
      </c>
      <c r="D195" s="603"/>
      <c r="E195" s="686"/>
      <c r="F195" s="686"/>
      <c r="G195" s="593"/>
      <c r="H195" s="597" t="s">
        <v>273</v>
      </c>
      <c r="I195" s="597"/>
    </row>
    <row r="196" spans="1:9">
      <c r="A196" s="598" t="s">
        <v>1094</v>
      </c>
      <c r="B196" s="598"/>
      <c r="C196" s="604" t="s">
        <v>1559</v>
      </c>
      <c r="D196" s="603"/>
      <c r="E196" s="686"/>
      <c r="F196" s="686"/>
      <c r="G196" s="593"/>
      <c r="H196" s="597" t="s">
        <v>273</v>
      </c>
      <c r="I196" s="597"/>
    </row>
    <row r="197" spans="1:9">
      <c r="A197" s="598" t="s">
        <v>1094</v>
      </c>
      <c r="B197" s="598"/>
      <c r="C197" s="604" t="s">
        <v>1555</v>
      </c>
      <c r="D197" s="603"/>
      <c r="E197" s="686"/>
      <c r="F197" s="686"/>
      <c r="G197" s="593"/>
      <c r="H197" s="597" t="s">
        <v>273</v>
      </c>
      <c r="I197" s="597"/>
    </row>
    <row r="198" spans="1:9">
      <c r="A198" s="598" t="s">
        <v>1094</v>
      </c>
      <c r="B198" s="598"/>
      <c r="C198" s="604" t="s">
        <v>584</v>
      </c>
      <c r="D198" s="603"/>
      <c r="E198" s="686"/>
      <c r="F198" s="686"/>
      <c r="G198" s="593"/>
      <c r="H198" s="597" t="s">
        <v>273</v>
      </c>
      <c r="I198" s="597"/>
    </row>
    <row r="199" spans="1:9">
      <c r="A199" s="598" t="s">
        <v>1558</v>
      </c>
      <c r="B199" s="598"/>
      <c r="C199" s="604"/>
      <c r="D199" s="603" t="s">
        <v>260</v>
      </c>
      <c r="E199" s="686">
        <v>4</v>
      </c>
      <c r="F199" s="1002">
        <v>0</v>
      </c>
      <c r="G199" s="593">
        <f t="shared" si="2"/>
        <v>0</v>
      </c>
      <c r="H199" s="597" t="s">
        <v>273</v>
      </c>
      <c r="I199" s="597" t="s">
        <v>1485</v>
      </c>
    </row>
    <row r="200" spans="1:9">
      <c r="A200" s="598" t="s">
        <v>1094</v>
      </c>
      <c r="B200" s="598"/>
      <c r="C200" s="604" t="s">
        <v>1557</v>
      </c>
      <c r="D200" s="603"/>
      <c r="E200" s="686"/>
      <c r="F200" s="686"/>
      <c r="G200" s="593"/>
      <c r="H200" s="597" t="s">
        <v>273</v>
      </c>
      <c r="I200" s="597"/>
    </row>
    <row r="201" spans="1:9">
      <c r="A201" s="598" t="s">
        <v>1094</v>
      </c>
      <c r="B201" s="598"/>
      <c r="C201" s="604" t="s">
        <v>1556</v>
      </c>
      <c r="D201" s="603"/>
      <c r="E201" s="686"/>
      <c r="F201" s="686"/>
      <c r="G201" s="593"/>
      <c r="H201" s="597" t="s">
        <v>273</v>
      </c>
      <c r="I201" s="597"/>
    </row>
    <row r="202" spans="1:9">
      <c r="A202" s="598" t="s">
        <v>1094</v>
      </c>
      <c r="B202" s="598"/>
      <c r="C202" s="604" t="s">
        <v>1555</v>
      </c>
      <c r="D202" s="603"/>
      <c r="E202" s="686"/>
      <c r="F202" s="686"/>
      <c r="G202" s="593"/>
      <c r="H202" s="597" t="s">
        <v>273</v>
      </c>
      <c r="I202" s="597"/>
    </row>
    <row r="203" spans="1:9">
      <c r="A203" s="598" t="s">
        <v>1094</v>
      </c>
      <c r="B203" s="598"/>
      <c r="C203" s="604" t="s">
        <v>584</v>
      </c>
      <c r="D203" s="603"/>
      <c r="E203" s="686"/>
      <c r="F203" s="686"/>
      <c r="G203" s="593"/>
      <c r="H203" s="597" t="s">
        <v>273</v>
      </c>
      <c r="I203" s="597"/>
    </row>
    <row r="204" spans="1:9">
      <c r="A204" s="598" t="s">
        <v>1554</v>
      </c>
      <c r="B204" s="598"/>
      <c r="C204" s="604"/>
      <c r="D204" s="603" t="s">
        <v>260</v>
      </c>
      <c r="E204" s="686">
        <v>4</v>
      </c>
      <c r="F204" s="1002">
        <v>0</v>
      </c>
      <c r="G204" s="593">
        <f t="shared" si="2"/>
        <v>0</v>
      </c>
      <c r="H204" s="597" t="s">
        <v>273</v>
      </c>
      <c r="I204" s="597" t="s">
        <v>1485</v>
      </c>
    </row>
    <row r="205" spans="1:9">
      <c r="A205" s="598" t="s">
        <v>1094</v>
      </c>
      <c r="B205" s="598"/>
      <c r="C205" s="604"/>
      <c r="D205" s="603"/>
      <c r="E205" s="686"/>
      <c r="F205" s="686"/>
      <c r="G205" s="593"/>
      <c r="H205" s="597" t="s">
        <v>1489</v>
      </c>
      <c r="I205" s="597"/>
    </row>
    <row r="206" spans="1:9" ht="38.25">
      <c r="A206" s="598" t="s">
        <v>1553</v>
      </c>
      <c r="B206" s="598"/>
      <c r="C206" s="604" t="s">
        <v>1552</v>
      </c>
      <c r="D206" s="603"/>
      <c r="E206" s="686"/>
      <c r="F206" s="686"/>
      <c r="G206" s="593"/>
      <c r="H206" s="597" t="s">
        <v>1486</v>
      </c>
      <c r="I206" s="597"/>
    </row>
    <row r="207" spans="1:9">
      <c r="A207" s="598" t="s">
        <v>1094</v>
      </c>
      <c r="B207" s="598"/>
      <c r="C207" s="604" t="s">
        <v>1551</v>
      </c>
      <c r="D207" s="603"/>
      <c r="E207" s="686"/>
      <c r="F207" s="686"/>
      <c r="G207" s="593"/>
      <c r="H207" s="597" t="s">
        <v>273</v>
      </c>
      <c r="I207" s="597"/>
    </row>
    <row r="208" spans="1:9">
      <c r="A208" s="598" t="s">
        <v>1094</v>
      </c>
      <c r="B208" s="598"/>
      <c r="C208" s="604" t="s">
        <v>1550</v>
      </c>
      <c r="D208" s="603"/>
      <c r="E208" s="686"/>
      <c r="F208" s="686"/>
      <c r="G208" s="593"/>
      <c r="H208" s="597" t="s">
        <v>273</v>
      </c>
      <c r="I208" s="597"/>
    </row>
    <row r="209" spans="1:9">
      <c r="A209" s="598" t="s">
        <v>1094</v>
      </c>
      <c r="B209" s="598"/>
      <c r="C209" s="604" t="s">
        <v>1549</v>
      </c>
      <c r="D209" s="603"/>
      <c r="E209" s="686"/>
      <c r="F209" s="686"/>
      <c r="G209" s="593"/>
      <c r="H209" s="597" t="s">
        <v>273</v>
      </c>
      <c r="I209" s="597"/>
    </row>
    <row r="210" spans="1:9">
      <c r="A210" s="598" t="s">
        <v>1094</v>
      </c>
      <c r="B210" s="598"/>
      <c r="C210" s="604" t="s">
        <v>1548</v>
      </c>
      <c r="D210" s="603"/>
      <c r="E210" s="686"/>
      <c r="F210" s="686"/>
      <c r="G210" s="593"/>
      <c r="H210" s="597" t="s">
        <v>273</v>
      </c>
      <c r="I210" s="597"/>
    </row>
    <row r="211" spans="1:9">
      <c r="A211" s="598" t="s">
        <v>1094</v>
      </c>
      <c r="B211" s="598"/>
      <c r="C211" s="604" t="s">
        <v>1547</v>
      </c>
      <c r="D211" s="603"/>
      <c r="E211" s="686"/>
      <c r="F211" s="686"/>
      <c r="G211" s="593"/>
      <c r="H211" s="597" t="s">
        <v>273</v>
      </c>
      <c r="I211" s="597"/>
    </row>
    <row r="212" spans="1:9">
      <c r="A212" s="598" t="s">
        <v>1094</v>
      </c>
      <c r="B212" s="598"/>
      <c r="C212" s="604" t="s">
        <v>1546</v>
      </c>
      <c r="D212" s="603"/>
      <c r="E212" s="686"/>
      <c r="F212" s="686"/>
      <c r="G212" s="593"/>
      <c r="H212" s="597" t="s">
        <v>273</v>
      </c>
      <c r="I212" s="597"/>
    </row>
    <row r="213" spans="1:9">
      <c r="A213" s="596" t="s">
        <v>1094</v>
      </c>
      <c r="C213" s="604" t="s">
        <v>1545</v>
      </c>
      <c r="D213" s="603"/>
      <c r="E213" s="686"/>
      <c r="F213" s="686"/>
      <c r="G213" s="593"/>
      <c r="H213" s="610" t="s">
        <v>273</v>
      </c>
    </row>
    <row r="214" spans="1:9">
      <c r="A214" s="598" t="s">
        <v>1094</v>
      </c>
      <c r="B214" s="598"/>
      <c r="C214" s="604" t="s">
        <v>1544</v>
      </c>
      <c r="D214" s="603"/>
      <c r="E214" s="686"/>
      <c r="F214" s="686"/>
      <c r="G214" s="593"/>
      <c r="H214" s="597" t="s">
        <v>273</v>
      </c>
      <c r="I214" s="597"/>
    </row>
    <row r="215" spans="1:9">
      <c r="A215" s="598" t="s">
        <v>1094</v>
      </c>
      <c r="B215" s="598"/>
      <c r="C215" s="604" t="s">
        <v>1543</v>
      </c>
      <c r="D215" s="603"/>
      <c r="E215" s="686"/>
      <c r="F215" s="686"/>
      <c r="G215" s="593"/>
      <c r="H215" s="597" t="s">
        <v>273</v>
      </c>
      <c r="I215" s="597"/>
    </row>
    <row r="216" spans="1:9">
      <c r="A216" s="598" t="s">
        <v>1094</v>
      </c>
      <c r="B216" s="598"/>
      <c r="C216" s="604" t="s">
        <v>1542</v>
      </c>
      <c r="D216" s="603"/>
      <c r="E216" s="686"/>
      <c r="F216" s="686"/>
      <c r="G216" s="593"/>
      <c r="H216" s="597" t="s">
        <v>273</v>
      </c>
      <c r="I216" s="597"/>
    </row>
    <row r="217" spans="1:9">
      <c r="A217" s="598" t="s">
        <v>1094</v>
      </c>
      <c r="B217" s="598"/>
      <c r="C217" s="604" t="s">
        <v>1541</v>
      </c>
      <c r="D217" s="603"/>
      <c r="E217" s="686"/>
      <c r="F217" s="686"/>
      <c r="G217" s="593"/>
      <c r="H217" s="597" t="s">
        <v>273</v>
      </c>
      <c r="I217" s="597"/>
    </row>
    <row r="218" spans="1:9">
      <c r="A218" s="598" t="s">
        <v>1094</v>
      </c>
      <c r="B218" s="598"/>
      <c r="C218" s="604" t="s">
        <v>584</v>
      </c>
      <c r="D218" s="603"/>
      <c r="E218" s="686"/>
      <c r="F218" s="686"/>
      <c r="G218" s="593"/>
      <c r="H218" s="597" t="s">
        <v>273</v>
      </c>
      <c r="I218" s="597"/>
    </row>
    <row r="219" spans="1:9">
      <c r="A219" s="598" t="s">
        <v>1540</v>
      </c>
      <c r="B219" s="598"/>
      <c r="C219" s="604"/>
      <c r="D219" s="603" t="s">
        <v>423</v>
      </c>
      <c r="E219" s="686">
        <v>1</v>
      </c>
      <c r="F219" s="1002">
        <v>0</v>
      </c>
      <c r="G219" s="593">
        <f t="shared" ref="G219:G245" si="3">F219*E219</f>
        <v>0</v>
      </c>
      <c r="H219" s="597" t="s">
        <v>273</v>
      </c>
      <c r="I219" s="597" t="s">
        <v>1485</v>
      </c>
    </row>
    <row r="220" spans="1:9">
      <c r="A220" s="598" t="s">
        <v>1094</v>
      </c>
      <c r="B220" s="598"/>
      <c r="C220" s="604"/>
      <c r="D220" s="603"/>
      <c r="E220" s="686"/>
      <c r="F220" s="686"/>
      <c r="G220" s="593"/>
      <c r="H220" s="597" t="s">
        <v>1489</v>
      </c>
      <c r="I220" s="597"/>
    </row>
    <row r="221" spans="1:9" ht="38.25">
      <c r="A221" s="598" t="s">
        <v>1539</v>
      </c>
      <c r="B221" s="598"/>
      <c r="C221" s="604" t="s">
        <v>1538</v>
      </c>
      <c r="D221" s="603"/>
      <c r="E221" s="686"/>
      <c r="F221" s="686"/>
      <c r="G221" s="593"/>
      <c r="H221" s="597" t="s">
        <v>1486</v>
      </c>
      <c r="I221" s="597"/>
    </row>
    <row r="222" spans="1:9">
      <c r="A222" s="598" t="s">
        <v>1094</v>
      </c>
      <c r="B222" s="598"/>
      <c r="C222" s="604" t="s">
        <v>1537</v>
      </c>
      <c r="D222" s="603"/>
      <c r="E222" s="686"/>
      <c r="F222" s="686"/>
      <c r="G222" s="593"/>
      <c r="H222" s="597" t="s">
        <v>273</v>
      </c>
      <c r="I222" s="597"/>
    </row>
    <row r="223" spans="1:9">
      <c r="A223" s="598" t="s">
        <v>1094</v>
      </c>
      <c r="B223" s="598"/>
      <c r="C223" s="604" t="s">
        <v>1536</v>
      </c>
      <c r="D223" s="603"/>
      <c r="E223" s="686"/>
      <c r="F223" s="686"/>
      <c r="G223" s="593"/>
      <c r="H223" s="610" t="s">
        <v>273</v>
      </c>
      <c r="I223" s="597"/>
    </row>
    <row r="224" spans="1:9">
      <c r="A224" s="598" t="s">
        <v>1094</v>
      </c>
      <c r="B224" s="598"/>
      <c r="C224" s="604" t="s">
        <v>1535</v>
      </c>
      <c r="D224" s="603"/>
      <c r="E224" s="686"/>
      <c r="F224" s="686"/>
      <c r="G224" s="593"/>
      <c r="H224" s="597" t="s">
        <v>273</v>
      </c>
      <c r="I224" s="597"/>
    </row>
    <row r="225" spans="1:9">
      <c r="A225" s="598" t="s">
        <v>1094</v>
      </c>
      <c r="B225" s="598"/>
      <c r="C225" s="604" t="s">
        <v>1534</v>
      </c>
      <c r="D225" s="603"/>
      <c r="E225" s="686"/>
      <c r="F225" s="686"/>
      <c r="G225" s="593"/>
      <c r="H225" s="597" t="s">
        <v>273</v>
      </c>
      <c r="I225" s="597"/>
    </row>
    <row r="226" spans="1:9">
      <c r="A226" s="598" t="s">
        <v>1094</v>
      </c>
      <c r="B226" s="598"/>
      <c r="C226" s="604" t="s">
        <v>1533</v>
      </c>
      <c r="D226" s="603"/>
      <c r="E226" s="686"/>
      <c r="F226" s="686"/>
      <c r="G226" s="593"/>
      <c r="H226" s="597" t="s">
        <v>273</v>
      </c>
      <c r="I226" s="597"/>
    </row>
    <row r="227" spans="1:9">
      <c r="A227" s="598" t="s">
        <v>1094</v>
      </c>
      <c r="B227" s="598"/>
      <c r="C227" s="604" t="s">
        <v>1532</v>
      </c>
      <c r="D227" s="603"/>
      <c r="E227" s="686"/>
      <c r="F227" s="686"/>
      <c r="G227" s="593"/>
      <c r="H227" s="597" t="s">
        <v>273</v>
      </c>
      <c r="I227" s="597"/>
    </row>
    <row r="228" spans="1:9">
      <c r="A228" s="598" t="s">
        <v>1094</v>
      </c>
      <c r="B228" s="598"/>
      <c r="C228" s="604" t="s">
        <v>584</v>
      </c>
      <c r="D228" s="603"/>
      <c r="E228" s="686"/>
      <c r="F228" s="686"/>
      <c r="G228" s="593"/>
      <c r="H228" s="597" t="s">
        <v>273</v>
      </c>
      <c r="I228" s="597"/>
    </row>
    <row r="229" spans="1:9">
      <c r="A229" s="598" t="s">
        <v>1531</v>
      </c>
      <c r="B229" s="598"/>
      <c r="C229" s="604"/>
      <c r="D229" s="603" t="s">
        <v>260</v>
      </c>
      <c r="E229" s="686">
        <v>3</v>
      </c>
      <c r="F229" s="1002">
        <v>0</v>
      </c>
      <c r="G229" s="593">
        <f t="shared" si="3"/>
        <v>0</v>
      </c>
      <c r="H229" s="597" t="s">
        <v>273</v>
      </c>
      <c r="I229" s="597" t="s">
        <v>1485</v>
      </c>
    </row>
    <row r="230" spans="1:9">
      <c r="A230" s="598" t="s">
        <v>1094</v>
      </c>
      <c r="B230" s="598"/>
      <c r="C230" s="604"/>
      <c r="D230" s="603"/>
      <c r="E230" s="686"/>
      <c r="F230" s="686"/>
      <c r="G230" s="593"/>
      <c r="H230" s="597" t="s">
        <v>1489</v>
      </c>
      <c r="I230" s="597"/>
    </row>
    <row r="231" spans="1:9" ht="117" customHeight="1">
      <c r="A231" s="598" t="s">
        <v>1530</v>
      </c>
      <c r="B231" s="598"/>
      <c r="C231" s="604" t="s">
        <v>1529</v>
      </c>
      <c r="D231" s="603"/>
      <c r="E231" s="686"/>
      <c r="F231" s="686"/>
      <c r="G231" s="593"/>
      <c r="H231" s="597" t="s">
        <v>1486</v>
      </c>
      <c r="I231" s="597"/>
    </row>
    <row r="232" spans="1:9">
      <c r="A232" s="598" t="s">
        <v>1094</v>
      </c>
      <c r="B232" s="598"/>
      <c r="C232" s="604" t="s">
        <v>379</v>
      </c>
      <c r="D232" s="603"/>
      <c r="E232" s="686"/>
      <c r="F232" s="686"/>
      <c r="G232" s="593"/>
      <c r="H232" s="597" t="s">
        <v>273</v>
      </c>
      <c r="I232" s="597"/>
    </row>
    <row r="233" spans="1:9">
      <c r="A233" s="598" t="s">
        <v>1528</v>
      </c>
      <c r="B233" s="598"/>
      <c r="C233" s="604" t="s">
        <v>1527</v>
      </c>
      <c r="D233" s="603" t="s">
        <v>376</v>
      </c>
      <c r="E233" s="686">
        <v>60</v>
      </c>
      <c r="F233" s="1002">
        <v>0</v>
      </c>
      <c r="G233" s="593">
        <f t="shared" si="3"/>
        <v>0</v>
      </c>
      <c r="H233" s="597" t="s">
        <v>273</v>
      </c>
      <c r="I233" s="597" t="s">
        <v>1485</v>
      </c>
    </row>
    <row r="234" spans="1:9">
      <c r="A234" s="598" t="s">
        <v>1526</v>
      </c>
      <c r="B234" s="598"/>
      <c r="C234" s="604" t="s">
        <v>1525</v>
      </c>
      <c r="D234" s="603" t="s">
        <v>376</v>
      </c>
      <c r="E234" s="686">
        <v>220</v>
      </c>
      <c r="F234" s="1002">
        <v>0</v>
      </c>
      <c r="G234" s="593">
        <f t="shared" si="3"/>
        <v>0</v>
      </c>
      <c r="H234" s="597" t="s">
        <v>273</v>
      </c>
      <c r="I234" s="597" t="s">
        <v>1485</v>
      </c>
    </row>
    <row r="235" spans="1:9">
      <c r="A235" s="598" t="s">
        <v>1524</v>
      </c>
      <c r="B235" s="598"/>
      <c r="C235" s="604" t="s">
        <v>1523</v>
      </c>
      <c r="D235" s="603" t="s">
        <v>376</v>
      </c>
      <c r="E235" s="686">
        <v>220</v>
      </c>
      <c r="F235" s="1002">
        <v>0</v>
      </c>
      <c r="G235" s="593">
        <f t="shared" si="3"/>
        <v>0</v>
      </c>
      <c r="H235" s="597" t="s">
        <v>273</v>
      </c>
      <c r="I235" s="597" t="s">
        <v>1485</v>
      </c>
    </row>
    <row r="236" spans="1:9">
      <c r="A236" s="598" t="s">
        <v>1094</v>
      </c>
      <c r="B236" s="598"/>
      <c r="C236" s="604"/>
      <c r="D236" s="603"/>
      <c r="E236" s="686"/>
      <c r="F236" s="686"/>
      <c r="G236" s="593"/>
      <c r="H236" s="597" t="s">
        <v>1489</v>
      </c>
      <c r="I236" s="597"/>
    </row>
    <row r="237" spans="1:9" ht="156" customHeight="1">
      <c r="A237" s="598" t="s">
        <v>1522</v>
      </c>
      <c r="B237" s="598"/>
      <c r="C237" s="604" t="s">
        <v>430</v>
      </c>
      <c r="D237" s="603"/>
      <c r="E237" s="686"/>
      <c r="F237" s="686"/>
      <c r="G237" s="593"/>
      <c r="H237" s="597" t="s">
        <v>1486</v>
      </c>
      <c r="I237" s="597"/>
    </row>
    <row r="238" spans="1:9">
      <c r="A238" s="598" t="s">
        <v>1094</v>
      </c>
      <c r="B238" s="598"/>
      <c r="C238" s="604" t="s">
        <v>1521</v>
      </c>
      <c r="D238" s="603"/>
      <c r="E238" s="686"/>
      <c r="F238" s="686"/>
      <c r="G238" s="593"/>
      <c r="H238" s="597" t="s">
        <v>273</v>
      </c>
      <c r="I238" s="597"/>
    </row>
    <row r="239" spans="1:9" ht="25.5">
      <c r="A239" s="598" t="s">
        <v>1094</v>
      </c>
      <c r="B239" s="598"/>
      <c r="C239" s="604" t="s">
        <v>380</v>
      </c>
      <c r="D239" s="603"/>
      <c r="E239" s="686"/>
      <c r="F239" s="686"/>
      <c r="G239" s="593"/>
      <c r="H239" s="597" t="s">
        <v>273</v>
      </c>
      <c r="I239" s="597"/>
    </row>
    <row r="240" spans="1:9">
      <c r="A240" s="598" t="s">
        <v>1094</v>
      </c>
      <c r="B240" s="598"/>
      <c r="C240" s="604" t="s">
        <v>577</v>
      </c>
      <c r="D240" s="603"/>
      <c r="E240" s="686"/>
      <c r="F240" s="686"/>
      <c r="G240" s="593"/>
      <c r="H240" s="597" t="s">
        <v>273</v>
      </c>
      <c r="I240" s="597"/>
    </row>
    <row r="241" spans="1:9">
      <c r="A241" s="598" t="s">
        <v>1094</v>
      </c>
      <c r="B241" s="598"/>
      <c r="C241" s="604" t="s">
        <v>1520</v>
      </c>
      <c r="D241" s="603"/>
      <c r="E241" s="686"/>
      <c r="F241" s="686"/>
      <c r="G241" s="593"/>
      <c r="H241" s="597" t="s">
        <v>273</v>
      </c>
      <c r="I241" s="597"/>
    </row>
    <row r="242" spans="1:9">
      <c r="A242" s="598" t="s">
        <v>1519</v>
      </c>
      <c r="B242" s="598"/>
      <c r="C242" s="604" t="s">
        <v>381</v>
      </c>
      <c r="D242" s="603" t="s">
        <v>376</v>
      </c>
      <c r="E242" s="686">
        <v>160</v>
      </c>
      <c r="F242" s="1002">
        <v>0</v>
      </c>
      <c r="G242" s="593">
        <f t="shared" si="3"/>
        <v>0</v>
      </c>
      <c r="H242" s="597" t="s">
        <v>273</v>
      </c>
      <c r="I242" s="597" t="s">
        <v>1485</v>
      </c>
    </row>
    <row r="243" spans="1:9">
      <c r="A243" s="598" t="s">
        <v>1094</v>
      </c>
      <c r="B243" s="598"/>
      <c r="C243" s="604"/>
      <c r="D243" s="603"/>
      <c r="E243" s="686"/>
      <c r="F243" s="686"/>
      <c r="G243" s="593"/>
      <c r="H243" s="597" t="s">
        <v>1489</v>
      </c>
      <c r="I243" s="597"/>
    </row>
    <row r="244" spans="1:9" ht="25.5">
      <c r="A244" s="598" t="s">
        <v>1518</v>
      </c>
      <c r="B244" s="598"/>
      <c r="C244" s="604" t="s">
        <v>1517</v>
      </c>
      <c r="D244" s="603"/>
      <c r="E244" s="686"/>
      <c r="F244" s="686"/>
      <c r="G244" s="593"/>
      <c r="H244" s="597" t="s">
        <v>1486</v>
      </c>
      <c r="I244" s="597"/>
    </row>
    <row r="245" spans="1:9">
      <c r="A245" s="598" t="s">
        <v>1516</v>
      </c>
      <c r="B245" s="598"/>
      <c r="C245" s="604" t="s">
        <v>1515</v>
      </c>
      <c r="D245" s="603" t="s">
        <v>256</v>
      </c>
      <c r="E245" s="686">
        <v>10</v>
      </c>
      <c r="F245" s="1002">
        <v>0</v>
      </c>
      <c r="G245" s="593">
        <f t="shared" si="3"/>
        <v>0</v>
      </c>
      <c r="H245" s="597" t="s">
        <v>273</v>
      </c>
      <c r="I245" s="597" t="s">
        <v>1485</v>
      </c>
    </row>
    <row r="246" spans="1:9">
      <c r="A246" s="609" t="s">
        <v>1094</v>
      </c>
      <c r="B246" s="609"/>
      <c r="C246" s="608"/>
      <c r="D246" s="607"/>
      <c r="E246" s="687"/>
      <c r="F246" s="687"/>
      <c r="G246" s="606"/>
      <c r="H246" s="597" t="s">
        <v>273</v>
      </c>
      <c r="I246" s="597"/>
    </row>
    <row r="247" spans="1:9">
      <c r="A247" s="598" t="s">
        <v>1094</v>
      </c>
      <c r="B247" s="598"/>
      <c r="C247" s="604"/>
      <c r="D247" s="603"/>
      <c r="E247" s="686"/>
      <c r="F247" s="686"/>
      <c r="G247" s="593"/>
      <c r="H247" s="597" t="s">
        <v>273</v>
      </c>
      <c r="I247" s="597"/>
    </row>
    <row r="248" spans="1:9">
      <c r="A248" s="602" t="s">
        <v>12</v>
      </c>
      <c r="B248" s="602"/>
      <c r="C248" s="605" t="s">
        <v>1514</v>
      </c>
      <c r="D248" s="603"/>
      <c r="E248" s="686"/>
      <c r="F248" s="686"/>
      <c r="G248" s="805">
        <f>SUM(G162:G245)</f>
        <v>0</v>
      </c>
      <c r="H248" s="597" t="s">
        <v>1483</v>
      </c>
      <c r="I248" s="597"/>
    </row>
    <row r="249" spans="1:9">
      <c r="A249" s="598" t="s">
        <v>1094</v>
      </c>
      <c r="B249" s="598"/>
      <c r="C249" s="604"/>
      <c r="D249" s="603"/>
      <c r="E249" s="686"/>
      <c r="F249" s="686"/>
      <c r="G249" s="593"/>
      <c r="H249" s="597" t="s">
        <v>273</v>
      </c>
      <c r="I249" s="597"/>
    </row>
    <row r="250" spans="1:9">
      <c r="A250" s="602" t="s">
        <v>1479</v>
      </c>
      <c r="B250" s="602"/>
      <c r="C250" s="605" t="s">
        <v>1478</v>
      </c>
      <c r="D250" s="603"/>
      <c r="E250" s="686"/>
      <c r="F250" s="686"/>
      <c r="G250" s="593"/>
      <c r="H250" s="597" t="s">
        <v>1490</v>
      </c>
      <c r="I250" s="597"/>
    </row>
    <row r="251" spans="1:9">
      <c r="A251" s="602" t="s">
        <v>1094</v>
      </c>
      <c r="B251" s="602"/>
      <c r="C251" s="605"/>
      <c r="D251" s="603"/>
      <c r="E251" s="686"/>
      <c r="F251" s="686"/>
      <c r="G251" s="593"/>
      <c r="H251" s="597" t="s">
        <v>1489</v>
      </c>
      <c r="I251" s="597"/>
    </row>
    <row r="252" spans="1:9" ht="142.5" customHeight="1">
      <c r="A252" s="598" t="s">
        <v>1513</v>
      </c>
      <c r="B252" s="598"/>
      <c r="C252" s="604" t="s">
        <v>432</v>
      </c>
      <c r="D252" s="603"/>
      <c r="E252" s="686"/>
      <c r="F252" s="686"/>
      <c r="G252" s="593"/>
      <c r="H252" s="597" t="s">
        <v>1486</v>
      </c>
      <c r="I252" s="597"/>
    </row>
    <row r="253" spans="1:9" ht="38.25">
      <c r="A253" s="598" t="s">
        <v>1094</v>
      </c>
      <c r="B253" s="598"/>
      <c r="C253" s="604" t="s">
        <v>1512</v>
      </c>
      <c r="D253" s="603"/>
      <c r="E253" s="686"/>
      <c r="F253" s="686"/>
      <c r="G253" s="593"/>
      <c r="H253" s="597" t="s">
        <v>273</v>
      </c>
      <c r="I253" s="597"/>
    </row>
    <row r="254" spans="1:9">
      <c r="A254" s="598" t="s">
        <v>1094</v>
      </c>
      <c r="B254" s="598"/>
      <c r="C254" s="604" t="s">
        <v>1511</v>
      </c>
      <c r="D254" s="603"/>
      <c r="E254" s="686"/>
      <c r="F254" s="686"/>
      <c r="G254" s="593"/>
      <c r="H254" s="597" t="s">
        <v>273</v>
      </c>
      <c r="I254" s="597"/>
    </row>
    <row r="255" spans="1:9">
      <c r="A255" s="598" t="s">
        <v>1094</v>
      </c>
      <c r="B255" s="598"/>
      <c r="C255" s="604" t="s">
        <v>390</v>
      </c>
      <c r="D255" s="603"/>
      <c r="E255" s="686"/>
      <c r="F255" s="686"/>
      <c r="G255" s="593"/>
      <c r="H255" s="597" t="s">
        <v>273</v>
      </c>
      <c r="I255" s="597"/>
    </row>
    <row r="256" spans="1:9">
      <c r="A256" s="598" t="s">
        <v>1094</v>
      </c>
      <c r="B256" s="598"/>
      <c r="C256" s="604" t="s">
        <v>1510</v>
      </c>
      <c r="D256" s="603"/>
      <c r="E256" s="686"/>
      <c r="F256" s="686"/>
      <c r="G256" s="593"/>
      <c r="H256" s="597" t="s">
        <v>273</v>
      </c>
      <c r="I256" s="597"/>
    </row>
    <row r="257" spans="1:9">
      <c r="A257" s="598" t="s">
        <v>1094</v>
      </c>
      <c r="B257" s="598"/>
      <c r="C257" s="604" t="s">
        <v>1509</v>
      </c>
      <c r="D257" s="603"/>
      <c r="E257" s="686"/>
      <c r="F257" s="686"/>
      <c r="G257" s="593"/>
      <c r="H257" s="597" t="s">
        <v>273</v>
      </c>
      <c r="I257" s="597"/>
    </row>
    <row r="258" spans="1:9">
      <c r="A258" s="598" t="s">
        <v>1094</v>
      </c>
      <c r="B258" s="598"/>
      <c r="C258" s="604" t="s">
        <v>584</v>
      </c>
      <c r="D258" s="603"/>
      <c r="E258" s="686"/>
      <c r="F258" s="686"/>
      <c r="G258" s="593"/>
      <c r="H258" s="597" t="s">
        <v>273</v>
      </c>
      <c r="I258" s="597"/>
    </row>
    <row r="259" spans="1:9">
      <c r="A259" s="598" t="s">
        <v>1508</v>
      </c>
      <c r="B259" s="598"/>
      <c r="C259" s="604"/>
      <c r="D259" s="603" t="s">
        <v>260</v>
      </c>
      <c r="E259" s="686">
        <v>4</v>
      </c>
      <c r="F259" s="1002">
        <v>0</v>
      </c>
      <c r="G259" s="593">
        <f t="shared" ref="G259:G283" si="4">F259*E259</f>
        <v>0</v>
      </c>
      <c r="H259" s="597" t="s">
        <v>273</v>
      </c>
      <c r="I259" s="597" t="s">
        <v>1485</v>
      </c>
    </row>
    <row r="260" spans="1:9">
      <c r="A260" s="598" t="s">
        <v>1094</v>
      </c>
      <c r="B260" s="598"/>
      <c r="C260" s="604"/>
      <c r="D260" s="603"/>
      <c r="E260" s="686"/>
      <c r="F260" s="686"/>
      <c r="G260" s="593"/>
      <c r="H260" s="597" t="s">
        <v>1489</v>
      </c>
      <c r="I260" s="597"/>
    </row>
    <row r="261" spans="1:9" ht="114.75">
      <c r="A261" s="598" t="s">
        <v>1507</v>
      </c>
      <c r="B261" s="598"/>
      <c r="C261" s="604" t="s">
        <v>1506</v>
      </c>
      <c r="D261" s="603"/>
      <c r="E261" s="686"/>
      <c r="F261" s="686"/>
      <c r="G261" s="593"/>
      <c r="H261" s="597" t="s">
        <v>1486</v>
      </c>
      <c r="I261" s="597"/>
    </row>
    <row r="262" spans="1:9">
      <c r="A262" s="598" t="s">
        <v>1094</v>
      </c>
      <c r="B262" s="598"/>
      <c r="C262" s="604" t="s">
        <v>388</v>
      </c>
      <c r="D262" s="603"/>
      <c r="E262" s="686"/>
      <c r="F262" s="686"/>
      <c r="G262" s="593"/>
      <c r="H262" s="597" t="s">
        <v>273</v>
      </c>
      <c r="I262" s="597"/>
    </row>
    <row r="263" spans="1:9">
      <c r="A263" s="598" t="s">
        <v>1094</v>
      </c>
      <c r="B263" s="598"/>
      <c r="C263" s="604" t="s">
        <v>584</v>
      </c>
      <c r="D263" s="603"/>
      <c r="E263" s="686"/>
      <c r="F263" s="686"/>
      <c r="G263" s="593"/>
      <c r="H263" s="597" t="s">
        <v>273</v>
      </c>
      <c r="I263" s="597"/>
    </row>
    <row r="264" spans="1:9">
      <c r="A264" s="598" t="s">
        <v>1505</v>
      </c>
      <c r="B264" s="598"/>
      <c r="C264" s="604"/>
      <c r="D264" s="603" t="s">
        <v>260</v>
      </c>
      <c r="E264" s="686">
        <v>8</v>
      </c>
      <c r="F264" s="1002">
        <v>0</v>
      </c>
      <c r="G264" s="593">
        <f t="shared" si="4"/>
        <v>0</v>
      </c>
      <c r="H264" s="597" t="s">
        <v>273</v>
      </c>
      <c r="I264" s="597" t="s">
        <v>1485</v>
      </c>
    </row>
    <row r="265" spans="1:9">
      <c r="A265" s="598" t="s">
        <v>1094</v>
      </c>
      <c r="B265" s="598"/>
      <c r="C265" s="604"/>
      <c r="D265" s="603"/>
      <c r="E265" s="686"/>
      <c r="F265" s="686"/>
      <c r="G265" s="593"/>
      <c r="H265" s="597" t="s">
        <v>1489</v>
      </c>
      <c r="I265" s="597"/>
    </row>
    <row r="266" spans="1:9" ht="89.25">
      <c r="A266" s="745" t="s">
        <v>1504</v>
      </c>
      <c r="B266" s="745"/>
      <c r="C266" s="746" t="s">
        <v>431</v>
      </c>
      <c r="D266" s="747"/>
      <c r="E266" s="748"/>
      <c r="F266" s="748"/>
      <c r="G266" s="749"/>
      <c r="H266" s="597" t="s">
        <v>1486</v>
      </c>
      <c r="I266" s="597"/>
    </row>
    <row r="267" spans="1:9">
      <c r="A267" s="745" t="s">
        <v>1094</v>
      </c>
      <c r="B267" s="745"/>
      <c r="C267" s="746" t="s">
        <v>385</v>
      </c>
      <c r="D267" s="747"/>
      <c r="E267" s="748"/>
      <c r="F267" s="748"/>
      <c r="G267" s="749"/>
      <c r="H267" s="597" t="s">
        <v>273</v>
      </c>
      <c r="I267" s="597"/>
    </row>
    <row r="268" spans="1:9">
      <c r="A268" s="745" t="s">
        <v>1094</v>
      </c>
      <c r="B268" s="745"/>
      <c r="C268" s="746" t="s">
        <v>386</v>
      </c>
      <c r="D268" s="747"/>
      <c r="E268" s="748"/>
      <c r="F268" s="748"/>
      <c r="G268" s="749"/>
      <c r="H268" s="597" t="s">
        <v>273</v>
      </c>
      <c r="I268" s="597"/>
    </row>
    <row r="269" spans="1:9" ht="25.5">
      <c r="A269" s="745" t="s">
        <v>1094</v>
      </c>
      <c r="B269" s="745"/>
      <c r="C269" s="746" t="s">
        <v>1503</v>
      </c>
      <c r="D269" s="747"/>
      <c r="E269" s="748"/>
      <c r="F269" s="748"/>
      <c r="G269" s="749"/>
      <c r="H269" s="597" t="s">
        <v>273</v>
      </c>
      <c r="I269" s="597"/>
    </row>
    <row r="270" spans="1:9">
      <c r="A270" s="745" t="s">
        <v>1094</v>
      </c>
      <c r="B270" s="745"/>
      <c r="C270" s="746" t="s">
        <v>584</v>
      </c>
      <c r="D270" s="747"/>
      <c r="E270" s="748"/>
      <c r="F270" s="748"/>
      <c r="G270" s="749"/>
      <c r="H270" s="597" t="s">
        <v>273</v>
      </c>
      <c r="I270" s="597"/>
    </row>
    <row r="271" spans="1:9">
      <c r="A271" s="745" t="s">
        <v>1502</v>
      </c>
      <c r="B271" s="745"/>
      <c r="C271" s="746"/>
      <c r="D271" s="747" t="s">
        <v>260</v>
      </c>
      <c r="E271" s="748">
        <v>19</v>
      </c>
      <c r="F271" s="1003">
        <v>0</v>
      </c>
      <c r="G271" s="749">
        <f t="shared" si="4"/>
        <v>0</v>
      </c>
      <c r="H271" s="597" t="s">
        <v>273</v>
      </c>
      <c r="I271" s="597" t="s">
        <v>1485</v>
      </c>
    </row>
    <row r="272" spans="1:9">
      <c r="A272" s="598" t="s">
        <v>1094</v>
      </c>
      <c r="B272" s="598"/>
      <c r="C272" s="604"/>
      <c r="D272" s="603"/>
      <c r="E272" s="686"/>
      <c r="F272" s="686"/>
      <c r="G272" s="593"/>
      <c r="H272" s="597" t="s">
        <v>1489</v>
      </c>
      <c r="I272" s="597"/>
    </row>
    <row r="273" spans="1:9" ht="38.25">
      <c r="A273" s="598" t="s">
        <v>1501</v>
      </c>
      <c r="B273" s="598"/>
      <c r="C273" s="604" t="s">
        <v>387</v>
      </c>
      <c r="D273" s="603"/>
      <c r="E273" s="686"/>
      <c r="F273" s="686"/>
      <c r="G273" s="593"/>
      <c r="H273" s="597" t="s">
        <v>1486</v>
      </c>
      <c r="I273" s="597"/>
    </row>
    <row r="274" spans="1:9">
      <c r="A274" s="598" t="s">
        <v>1094</v>
      </c>
      <c r="B274" s="598"/>
      <c r="C274" s="604" t="s">
        <v>1500</v>
      </c>
      <c r="D274" s="603"/>
      <c r="E274" s="686"/>
      <c r="F274" s="686"/>
      <c r="G274" s="593"/>
      <c r="H274" s="597" t="s">
        <v>273</v>
      </c>
      <c r="I274" s="597"/>
    </row>
    <row r="275" spans="1:9">
      <c r="A275" s="598" t="s">
        <v>1499</v>
      </c>
      <c r="B275" s="598"/>
      <c r="C275" s="604" t="s">
        <v>389</v>
      </c>
      <c r="D275" s="603" t="s">
        <v>260</v>
      </c>
      <c r="E275" s="686">
        <v>1</v>
      </c>
      <c r="F275" s="1002">
        <v>0</v>
      </c>
      <c r="G275" s="593">
        <f t="shared" si="4"/>
        <v>0</v>
      </c>
      <c r="H275" s="597" t="s">
        <v>273</v>
      </c>
      <c r="I275" s="597" t="s">
        <v>1485</v>
      </c>
    </row>
    <row r="276" spans="1:9">
      <c r="A276" s="598" t="s">
        <v>1094</v>
      </c>
      <c r="B276" s="598"/>
      <c r="C276" s="604"/>
      <c r="D276" s="603"/>
      <c r="E276" s="686"/>
      <c r="F276" s="686"/>
      <c r="G276" s="593"/>
      <c r="H276" s="597" t="s">
        <v>1489</v>
      </c>
      <c r="I276" s="597"/>
    </row>
    <row r="277" spans="1:9" ht="38.25">
      <c r="A277" s="598" t="s">
        <v>1498</v>
      </c>
      <c r="B277" s="598"/>
      <c r="C277" s="604" t="s">
        <v>382</v>
      </c>
      <c r="D277" s="603"/>
      <c r="E277" s="686"/>
      <c r="F277" s="686"/>
      <c r="G277" s="593"/>
      <c r="H277" s="597" t="s">
        <v>1486</v>
      </c>
      <c r="I277" s="597"/>
    </row>
    <row r="278" spans="1:9">
      <c r="A278" s="598" t="s">
        <v>1094</v>
      </c>
      <c r="B278" s="598"/>
      <c r="C278" s="604" t="s">
        <v>379</v>
      </c>
      <c r="D278" s="603"/>
      <c r="E278" s="686"/>
      <c r="F278" s="686"/>
      <c r="G278" s="593"/>
      <c r="H278" s="597" t="s">
        <v>273</v>
      </c>
      <c r="I278" s="597"/>
    </row>
    <row r="279" spans="1:9">
      <c r="A279" s="598" t="s">
        <v>1094</v>
      </c>
      <c r="B279" s="598"/>
      <c r="C279" s="604" t="s">
        <v>1497</v>
      </c>
      <c r="D279" s="603"/>
      <c r="E279" s="686"/>
      <c r="F279" s="686"/>
      <c r="G279" s="593"/>
      <c r="H279" s="597" t="s">
        <v>273</v>
      </c>
      <c r="I279" s="597"/>
    </row>
    <row r="280" spans="1:9">
      <c r="A280" s="598" t="s">
        <v>1496</v>
      </c>
      <c r="B280" s="598"/>
      <c r="C280" s="604" t="s">
        <v>384</v>
      </c>
      <c r="D280" s="603" t="s">
        <v>376</v>
      </c>
      <c r="E280" s="686">
        <v>6</v>
      </c>
      <c r="F280" s="1002">
        <v>0</v>
      </c>
      <c r="G280" s="593">
        <f t="shared" si="4"/>
        <v>0</v>
      </c>
      <c r="H280" s="597" t="s">
        <v>273</v>
      </c>
      <c r="I280" s="597" t="s">
        <v>1485</v>
      </c>
    </row>
    <row r="281" spans="1:9">
      <c r="A281" s="598" t="s">
        <v>1495</v>
      </c>
      <c r="B281" s="598"/>
      <c r="C281" s="604" t="s">
        <v>1492</v>
      </c>
      <c r="D281" s="603" t="s">
        <v>260</v>
      </c>
      <c r="E281" s="686">
        <v>1</v>
      </c>
      <c r="F281" s="1002">
        <v>0</v>
      </c>
      <c r="G281" s="593">
        <f t="shared" si="4"/>
        <v>0</v>
      </c>
      <c r="H281" s="597" t="s">
        <v>273</v>
      </c>
      <c r="I281" s="597" t="s">
        <v>1485</v>
      </c>
    </row>
    <row r="282" spans="1:9">
      <c r="A282" s="598" t="s">
        <v>1494</v>
      </c>
      <c r="B282" s="598"/>
      <c r="C282" s="604" t="s">
        <v>383</v>
      </c>
      <c r="D282" s="603" t="s">
        <v>376</v>
      </c>
      <c r="E282" s="686">
        <v>17</v>
      </c>
      <c r="F282" s="1002">
        <v>0</v>
      </c>
      <c r="G282" s="593">
        <f t="shared" si="4"/>
        <v>0</v>
      </c>
      <c r="H282" s="597" t="s">
        <v>273</v>
      </c>
      <c r="I282" s="597" t="s">
        <v>1485</v>
      </c>
    </row>
    <row r="283" spans="1:9">
      <c r="A283" s="598" t="s">
        <v>1493</v>
      </c>
      <c r="B283" s="598"/>
      <c r="C283" s="604" t="s">
        <v>1492</v>
      </c>
      <c r="D283" s="603" t="s">
        <v>260</v>
      </c>
      <c r="E283" s="686">
        <v>6</v>
      </c>
      <c r="F283" s="1002">
        <v>0</v>
      </c>
      <c r="G283" s="593">
        <f t="shared" si="4"/>
        <v>0</v>
      </c>
      <c r="H283" s="597" t="s">
        <v>273</v>
      </c>
      <c r="I283" s="597" t="s">
        <v>1485</v>
      </c>
    </row>
    <row r="284" spans="1:9">
      <c r="A284" s="609" t="s">
        <v>1094</v>
      </c>
      <c r="B284" s="609"/>
      <c r="C284" s="608"/>
      <c r="D284" s="607"/>
      <c r="E284" s="687"/>
      <c r="F284" s="687"/>
      <c r="G284" s="606"/>
      <c r="H284" s="597" t="s">
        <v>273</v>
      </c>
      <c r="I284" s="597"/>
    </row>
    <row r="285" spans="1:9">
      <c r="A285" s="598" t="s">
        <v>1094</v>
      </c>
      <c r="B285" s="598"/>
      <c r="C285" s="604"/>
      <c r="D285" s="603"/>
      <c r="E285" s="686"/>
      <c r="F285" s="686"/>
      <c r="G285" s="593"/>
      <c r="H285" s="597" t="s">
        <v>273</v>
      </c>
      <c r="I285" s="597"/>
    </row>
    <row r="286" spans="1:9">
      <c r="A286" s="602" t="s">
        <v>1479</v>
      </c>
      <c r="B286" s="602"/>
      <c r="C286" s="605" t="s">
        <v>1491</v>
      </c>
      <c r="D286" s="603"/>
      <c r="E286" s="686"/>
      <c r="F286" s="686"/>
      <c r="G286" s="805">
        <f>SUM(G259:G283)</f>
        <v>0</v>
      </c>
      <c r="H286" s="597" t="s">
        <v>1483</v>
      </c>
      <c r="I286" s="597"/>
    </row>
    <row r="287" spans="1:9">
      <c r="A287" s="598" t="s">
        <v>1094</v>
      </c>
      <c r="B287" s="598"/>
      <c r="C287" s="604"/>
      <c r="D287" s="603"/>
      <c r="E287" s="686"/>
      <c r="F287" s="686"/>
      <c r="G287" s="593"/>
      <c r="H287" s="597" t="s">
        <v>273</v>
      </c>
      <c r="I287" s="597"/>
    </row>
    <row r="288" spans="1:9">
      <c r="A288" s="602" t="s">
        <v>1477</v>
      </c>
      <c r="B288" s="602"/>
      <c r="C288" s="605" t="s">
        <v>1476</v>
      </c>
      <c r="D288" s="603"/>
      <c r="E288" s="686"/>
      <c r="F288" s="686"/>
      <c r="G288" s="593"/>
      <c r="H288" s="597" t="s">
        <v>1490</v>
      </c>
      <c r="I288" s="597"/>
    </row>
    <row r="289" spans="1:9">
      <c r="A289" s="602" t="s">
        <v>1094</v>
      </c>
      <c r="B289" s="602"/>
      <c r="C289" s="605"/>
      <c r="D289" s="603"/>
      <c r="E289" s="686"/>
      <c r="F289" s="686"/>
      <c r="G289" s="593"/>
      <c r="H289" s="597" t="s">
        <v>1489</v>
      </c>
      <c r="I289" s="597"/>
    </row>
    <row r="290" spans="1:9" ht="38.25">
      <c r="A290" s="598" t="s">
        <v>1488</v>
      </c>
      <c r="B290" s="598"/>
      <c r="C290" s="604" t="s">
        <v>1487</v>
      </c>
      <c r="D290" s="603" t="s">
        <v>220</v>
      </c>
      <c r="E290" s="686">
        <v>1</v>
      </c>
      <c r="F290" s="1002">
        <v>0</v>
      </c>
      <c r="G290" s="593">
        <f>F290*E290</f>
        <v>0</v>
      </c>
      <c r="H290" s="597" t="s">
        <v>1486</v>
      </c>
      <c r="I290" s="597" t="s">
        <v>1485</v>
      </c>
    </row>
    <row r="291" spans="1:9">
      <c r="A291" s="609" t="s">
        <v>1094</v>
      </c>
      <c r="B291" s="609"/>
      <c r="C291" s="608"/>
      <c r="D291" s="607"/>
      <c r="E291" s="687"/>
      <c r="F291" s="687"/>
      <c r="G291" s="606"/>
      <c r="H291" s="597" t="s">
        <v>273</v>
      </c>
      <c r="I291" s="597"/>
    </row>
    <row r="292" spans="1:9">
      <c r="A292" s="598" t="s">
        <v>1094</v>
      </c>
      <c r="B292" s="598"/>
      <c r="C292" s="604"/>
      <c r="D292" s="603"/>
      <c r="E292" s="686"/>
      <c r="F292" s="686"/>
      <c r="G292" s="593"/>
      <c r="H292" s="597" t="s">
        <v>273</v>
      </c>
      <c r="I292" s="597"/>
    </row>
    <row r="293" spans="1:9">
      <c r="A293" s="602" t="s">
        <v>1477</v>
      </c>
      <c r="B293" s="602"/>
      <c r="C293" s="605" t="s">
        <v>1484</v>
      </c>
      <c r="D293" s="603"/>
      <c r="E293" s="686"/>
      <c r="F293" s="686"/>
      <c r="G293" s="805">
        <f>SUM(G290)</f>
        <v>0</v>
      </c>
      <c r="H293" s="597" t="s">
        <v>1483</v>
      </c>
      <c r="I293" s="597"/>
    </row>
    <row r="294" spans="1:9">
      <c r="A294" s="598"/>
      <c r="B294" s="598"/>
      <c r="C294" s="604"/>
      <c r="D294" s="603"/>
      <c r="E294" s="686"/>
      <c r="F294" s="686"/>
      <c r="G294" s="593"/>
      <c r="H294" s="597"/>
      <c r="I294" s="597"/>
    </row>
    <row r="295" spans="1:9">
      <c r="A295" s="598"/>
      <c r="B295" s="598"/>
      <c r="G295" s="593"/>
      <c r="H295" s="597"/>
      <c r="I295" s="597"/>
    </row>
    <row r="296" spans="1:9" ht="15.75">
      <c r="A296" s="600" t="s">
        <v>1767</v>
      </c>
      <c r="B296" s="598"/>
      <c r="C296" s="600" t="s">
        <v>2188</v>
      </c>
      <c r="G296" s="805">
        <f>+G146+G248+G286+G293</f>
        <v>0</v>
      </c>
      <c r="H296" s="597"/>
      <c r="I296" s="597"/>
    </row>
    <row r="297" spans="1:9">
      <c r="A297" s="598"/>
      <c r="B297" s="598"/>
      <c r="G297" s="599"/>
      <c r="H297" s="597"/>
      <c r="I297" s="597"/>
    </row>
    <row r="298" spans="1:9">
      <c r="A298" s="598"/>
      <c r="B298" s="598"/>
      <c r="G298" s="593"/>
      <c r="H298" s="597"/>
      <c r="I298" s="597"/>
    </row>
    <row r="299" spans="1:9">
      <c r="A299" s="598"/>
      <c r="B299" s="598"/>
      <c r="G299" s="593"/>
      <c r="H299" s="597"/>
      <c r="I299" s="597"/>
    </row>
    <row r="300" spans="1:9">
      <c r="A300" s="598"/>
      <c r="B300" s="598"/>
      <c r="G300" s="593"/>
      <c r="H300" s="597"/>
      <c r="I300" s="597"/>
    </row>
    <row r="301" spans="1:9">
      <c r="A301" s="598"/>
      <c r="B301" s="598"/>
      <c r="G301" s="593"/>
      <c r="H301" s="597"/>
      <c r="I301" s="597"/>
    </row>
    <row r="302" spans="1:9">
      <c r="A302" s="598"/>
      <c r="B302" s="598"/>
      <c r="G302" s="593"/>
      <c r="H302" s="597"/>
      <c r="I302" s="597"/>
    </row>
    <row r="303" spans="1:9">
      <c r="A303" s="598"/>
      <c r="B303" s="598"/>
      <c r="G303" s="593"/>
      <c r="H303" s="597"/>
      <c r="I303" s="597"/>
    </row>
    <row r="304" spans="1:9">
      <c r="A304" s="598"/>
      <c r="B304" s="598"/>
      <c r="G304" s="593"/>
      <c r="H304" s="597"/>
      <c r="I304" s="597"/>
    </row>
    <row r="305" spans="1:9">
      <c r="A305" s="598"/>
      <c r="B305" s="598"/>
      <c r="G305" s="593"/>
      <c r="H305" s="597"/>
      <c r="I305" s="597"/>
    </row>
    <row r="306" spans="1:9">
      <c r="A306" s="598"/>
      <c r="B306" s="598"/>
      <c r="G306" s="593"/>
      <c r="H306" s="597"/>
      <c r="I306" s="597"/>
    </row>
    <row r="307" spans="1:9">
      <c r="A307" s="598"/>
      <c r="B307" s="598"/>
      <c r="G307" s="593"/>
      <c r="H307" s="597"/>
      <c r="I307" s="597"/>
    </row>
    <row r="308" spans="1:9">
      <c r="A308" s="598"/>
      <c r="B308" s="598"/>
      <c r="G308" s="593"/>
      <c r="H308" s="597"/>
      <c r="I308" s="597"/>
    </row>
    <row r="309" spans="1:9">
      <c r="A309" s="598"/>
      <c r="B309" s="598"/>
      <c r="G309" s="593"/>
      <c r="H309" s="597"/>
      <c r="I309" s="597"/>
    </row>
    <row r="310" spans="1:9">
      <c r="A310" s="598"/>
      <c r="B310" s="598"/>
      <c r="G310" s="593"/>
      <c r="H310" s="597"/>
      <c r="I310" s="597"/>
    </row>
    <row r="311" spans="1:9">
      <c r="A311" s="598"/>
      <c r="B311" s="598"/>
      <c r="G311" s="593"/>
      <c r="H311" s="597"/>
      <c r="I311" s="597"/>
    </row>
    <row r="312" spans="1:9">
      <c r="A312" s="598"/>
      <c r="B312" s="598"/>
      <c r="G312" s="593"/>
      <c r="H312" s="597"/>
      <c r="I312" s="597"/>
    </row>
    <row r="313" spans="1:9">
      <c r="A313" s="598"/>
      <c r="B313" s="598"/>
      <c r="G313" s="593"/>
      <c r="H313" s="597"/>
      <c r="I313" s="597"/>
    </row>
    <row r="314" spans="1:9">
      <c r="A314" s="598"/>
      <c r="B314" s="598"/>
      <c r="G314" s="593"/>
      <c r="H314" s="597"/>
      <c r="I314" s="597"/>
    </row>
    <row r="315" spans="1:9">
      <c r="A315" s="598"/>
      <c r="B315" s="598"/>
      <c r="G315" s="593"/>
      <c r="H315" s="597"/>
      <c r="I315" s="597"/>
    </row>
    <row r="316" spans="1:9">
      <c r="A316" s="598"/>
      <c r="B316" s="598"/>
      <c r="G316" s="593"/>
      <c r="H316" s="597"/>
      <c r="I316" s="597"/>
    </row>
    <row r="317" spans="1:9">
      <c r="A317" s="598"/>
      <c r="B317" s="598"/>
      <c r="G317" s="593"/>
      <c r="H317" s="597"/>
      <c r="I317" s="597"/>
    </row>
    <row r="318" spans="1:9">
      <c r="A318" s="598"/>
      <c r="B318" s="598"/>
      <c r="G318" s="593"/>
      <c r="H318" s="597"/>
      <c r="I318" s="597"/>
    </row>
    <row r="319" spans="1:9">
      <c r="A319" s="598"/>
      <c r="B319" s="598"/>
      <c r="G319" s="593"/>
      <c r="H319" s="597"/>
      <c r="I319" s="597"/>
    </row>
    <row r="320" spans="1:9">
      <c r="A320" s="598"/>
      <c r="B320" s="598"/>
      <c r="G320" s="593"/>
      <c r="H320" s="597"/>
      <c r="I320" s="597"/>
    </row>
    <row r="321" spans="1:9">
      <c r="A321" s="598"/>
      <c r="B321" s="598"/>
      <c r="G321" s="593"/>
      <c r="H321" s="597"/>
      <c r="I321" s="597"/>
    </row>
    <row r="322" spans="1:9">
      <c r="A322" s="598"/>
      <c r="B322" s="598"/>
      <c r="G322" s="593"/>
      <c r="H322" s="597"/>
      <c r="I322" s="597"/>
    </row>
    <row r="323" spans="1:9">
      <c r="A323" s="598"/>
      <c r="B323" s="598"/>
      <c r="G323" s="593"/>
      <c r="H323" s="597"/>
      <c r="I323" s="597"/>
    </row>
    <row r="324" spans="1:9">
      <c r="A324" s="598"/>
      <c r="B324" s="598"/>
      <c r="G324" s="593"/>
      <c r="H324" s="597"/>
      <c r="I324" s="597"/>
    </row>
    <row r="325" spans="1:9">
      <c r="A325" s="598"/>
      <c r="B325" s="598"/>
      <c r="G325" s="593"/>
      <c r="H325" s="597"/>
      <c r="I325" s="597"/>
    </row>
    <row r="326" spans="1:9">
      <c r="A326" s="598"/>
      <c r="B326" s="598"/>
      <c r="G326" s="593"/>
      <c r="H326" s="597"/>
      <c r="I326" s="597"/>
    </row>
    <row r="327" spans="1:9">
      <c r="A327" s="598"/>
      <c r="B327" s="598"/>
      <c r="G327" s="593"/>
      <c r="H327" s="597"/>
      <c r="I327" s="597"/>
    </row>
    <row r="328" spans="1:9">
      <c r="A328" s="598"/>
      <c r="B328" s="598"/>
      <c r="G328" s="593"/>
      <c r="H328" s="597"/>
      <c r="I328" s="597"/>
    </row>
    <row r="329" spans="1:9">
      <c r="A329" s="598"/>
      <c r="B329" s="598"/>
      <c r="G329" s="593"/>
      <c r="H329" s="597"/>
      <c r="I329" s="597"/>
    </row>
    <row r="330" spans="1:9">
      <c r="A330" s="598"/>
      <c r="B330" s="598"/>
      <c r="G330" s="593"/>
      <c r="H330" s="597"/>
      <c r="I330" s="597"/>
    </row>
    <row r="331" spans="1:9">
      <c r="A331" s="598"/>
      <c r="B331" s="598"/>
      <c r="G331" s="593"/>
      <c r="H331" s="597"/>
      <c r="I331" s="597"/>
    </row>
    <row r="332" spans="1:9">
      <c r="A332" s="598"/>
      <c r="B332" s="598"/>
      <c r="G332" s="593"/>
      <c r="H332" s="597"/>
      <c r="I332" s="597"/>
    </row>
    <row r="333" spans="1:9">
      <c r="A333" s="598"/>
      <c r="B333" s="598"/>
      <c r="G333" s="593"/>
      <c r="H333" s="597"/>
      <c r="I333" s="597"/>
    </row>
    <row r="334" spans="1:9">
      <c r="A334" s="598"/>
      <c r="B334" s="598"/>
      <c r="G334" s="593"/>
      <c r="H334" s="597"/>
      <c r="I334" s="597"/>
    </row>
    <row r="335" spans="1:9">
      <c r="A335" s="598"/>
      <c r="B335" s="598"/>
      <c r="G335" s="593"/>
      <c r="H335" s="597"/>
      <c r="I335" s="597"/>
    </row>
    <row r="336" spans="1:9">
      <c r="A336" s="598"/>
      <c r="B336" s="598"/>
      <c r="G336" s="593"/>
      <c r="H336" s="597"/>
      <c r="I336" s="597"/>
    </row>
    <row r="337" spans="1:9">
      <c r="A337" s="598"/>
      <c r="B337" s="598"/>
      <c r="G337" s="593"/>
      <c r="H337" s="597"/>
      <c r="I337" s="597"/>
    </row>
    <row r="338" spans="1:9">
      <c r="A338" s="598"/>
      <c r="B338" s="598"/>
      <c r="G338" s="593"/>
      <c r="H338" s="597"/>
      <c r="I338" s="597"/>
    </row>
    <row r="339" spans="1:9">
      <c r="A339" s="598"/>
      <c r="B339" s="598"/>
      <c r="G339" s="593"/>
      <c r="H339" s="597"/>
      <c r="I339" s="597"/>
    </row>
    <row r="340" spans="1:9">
      <c r="A340" s="598"/>
      <c r="B340" s="598"/>
      <c r="G340" s="593"/>
      <c r="H340" s="597"/>
      <c r="I340" s="597"/>
    </row>
    <row r="341" spans="1:9">
      <c r="A341" s="598"/>
      <c r="B341" s="598"/>
      <c r="G341" s="593"/>
      <c r="H341" s="597"/>
      <c r="I341" s="597"/>
    </row>
    <row r="342" spans="1:9">
      <c r="A342" s="598"/>
      <c r="B342" s="598"/>
      <c r="G342" s="593"/>
      <c r="H342" s="597"/>
      <c r="I342" s="597"/>
    </row>
    <row r="343" spans="1:9">
      <c r="A343" s="598"/>
      <c r="B343" s="598"/>
      <c r="G343" s="593"/>
      <c r="H343" s="597"/>
      <c r="I343" s="597"/>
    </row>
    <row r="344" spans="1:9">
      <c r="A344" s="598"/>
      <c r="B344" s="598"/>
      <c r="G344" s="593"/>
      <c r="H344" s="597"/>
      <c r="I344" s="597"/>
    </row>
    <row r="345" spans="1:9">
      <c r="A345" s="598"/>
      <c r="B345" s="598"/>
      <c r="G345" s="593"/>
      <c r="H345" s="597"/>
      <c r="I345" s="597"/>
    </row>
    <row r="346" spans="1:9">
      <c r="A346" s="598"/>
      <c r="B346" s="598"/>
      <c r="G346" s="593"/>
      <c r="H346" s="597"/>
      <c r="I346" s="597"/>
    </row>
    <row r="347" spans="1:9">
      <c r="A347" s="598"/>
      <c r="B347" s="598"/>
      <c r="G347" s="593"/>
      <c r="H347" s="597"/>
      <c r="I347" s="597"/>
    </row>
    <row r="348" spans="1:9">
      <c r="A348" s="598"/>
      <c r="B348" s="598"/>
      <c r="G348" s="593"/>
      <c r="H348" s="597"/>
      <c r="I348" s="597"/>
    </row>
    <row r="349" spans="1:9">
      <c r="A349" s="598"/>
      <c r="B349" s="598"/>
      <c r="G349" s="593"/>
      <c r="H349" s="597"/>
      <c r="I349" s="597"/>
    </row>
    <row r="350" spans="1:9">
      <c r="A350" s="598"/>
      <c r="B350" s="598"/>
      <c r="G350" s="593"/>
      <c r="H350" s="597"/>
      <c r="I350" s="597"/>
    </row>
    <row r="351" spans="1:9">
      <c r="A351" s="598"/>
      <c r="B351" s="598"/>
      <c r="G351" s="593"/>
      <c r="H351" s="597"/>
      <c r="I351" s="597"/>
    </row>
    <row r="352" spans="1:9">
      <c r="A352" s="598"/>
      <c r="B352" s="598"/>
      <c r="G352" s="593"/>
      <c r="H352" s="597"/>
      <c r="I352" s="597"/>
    </row>
    <row r="353" spans="1:9">
      <c r="A353" s="598"/>
      <c r="B353" s="598"/>
      <c r="G353" s="593"/>
      <c r="H353" s="597"/>
      <c r="I353" s="597"/>
    </row>
    <row r="354" spans="1:9">
      <c r="A354" s="598"/>
      <c r="B354" s="598"/>
      <c r="G354" s="593"/>
      <c r="H354" s="597"/>
      <c r="I354" s="597"/>
    </row>
    <row r="355" spans="1:9">
      <c r="A355" s="598"/>
      <c r="B355" s="598"/>
      <c r="G355" s="593"/>
      <c r="H355" s="597"/>
      <c r="I355" s="597"/>
    </row>
    <row r="356" spans="1:9">
      <c r="A356" s="598"/>
      <c r="B356" s="598"/>
      <c r="G356" s="593"/>
      <c r="H356" s="597"/>
      <c r="I356" s="597"/>
    </row>
    <row r="357" spans="1:9">
      <c r="A357" s="598"/>
      <c r="B357" s="598"/>
      <c r="G357" s="593"/>
      <c r="H357" s="597"/>
      <c r="I357" s="597"/>
    </row>
    <row r="358" spans="1:9">
      <c r="A358" s="598"/>
      <c r="B358" s="598"/>
      <c r="G358" s="593"/>
      <c r="H358" s="597"/>
      <c r="I358" s="597"/>
    </row>
    <row r="359" spans="1:9">
      <c r="A359" s="598"/>
      <c r="B359" s="598"/>
      <c r="G359" s="593"/>
      <c r="H359" s="597"/>
      <c r="I359" s="597"/>
    </row>
    <row r="360" spans="1:9">
      <c r="A360" s="598"/>
      <c r="B360" s="598"/>
      <c r="G360" s="593"/>
      <c r="H360" s="597"/>
      <c r="I360" s="597"/>
    </row>
    <row r="361" spans="1:9">
      <c r="A361" s="598"/>
      <c r="B361" s="598"/>
      <c r="G361" s="593"/>
      <c r="H361" s="597"/>
      <c r="I361" s="597"/>
    </row>
    <row r="362" spans="1:9">
      <c r="A362" s="598"/>
      <c r="B362" s="598"/>
      <c r="G362" s="593"/>
      <c r="H362" s="597"/>
      <c r="I362" s="597"/>
    </row>
    <row r="363" spans="1:9">
      <c r="A363" s="598"/>
      <c r="B363" s="598"/>
      <c r="G363" s="593"/>
      <c r="H363" s="597"/>
      <c r="I363" s="597"/>
    </row>
    <row r="364" spans="1:9">
      <c r="A364" s="598"/>
      <c r="B364" s="598"/>
      <c r="G364" s="593"/>
      <c r="H364" s="597"/>
      <c r="I364" s="597"/>
    </row>
    <row r="365" spans="1:9">
      <c r="A365" s="598"/>
      <c r="B365" s="598"/>
      <c r="G365" s="593"/>
      <c r="H365" s="597"/>
      <c r="I365" s="597"/>
    </row>
    <row r="366" spans="1:9">
      <c r="A366" s="598"/>
      <c r="B366" s="598"/>
      <c r="G366" s="593"/>
      <c r="H366" s="597"/>
      <c r="I366" s="597"/>
    </row>
    <row r="367" spans="1:9">
      <c r="A367" s="598"/>
      <c r="B367" s="598"/>
      <c r="G367" s="593"/>
      <c r="H367" s="597"/>
      <c r="I367" s="597"/>
    </row>
    <row r="368" spans="1:9">
      <c r="A368" s="598"/>
      <c r="B368" s="598"/>
      <c r="G368" s="593"/>
      <c r="H368" s="597"/>
      <c r="I368" s="597"/>
    </row>
    <row r="369" spans="1:9">
      <c r="A369" s="598"/>
      <c r="B369" s="598"/>
      <c r="G369" s="593"/>
      <c r="H369" s="597"/>
      <c r="I369" s="597"/>
    </row>
    <row r="370" spans="1:9">
      <c r="A370" s="598"/>
      <c r="B370" s="598"/>
      <c r="G370" s="593"/>
      <c r="H370" s="597"/>
      <c r="I370" s="597"/>
    </row>
    <row r="371" spans="1:9">
      <c r="A371" s="598"/>
      <c r="B371" s="598"/>
      <c r="G371" s="593"/>
      <c r="H371" s="597"/>
      <c r="I371" s="597"/>
    </row>
    <row r="372" spans="1:9">
      <c r="A372" s="598"/>
      <c r="B372" s="598"/>
      <c r="G372" s="593"/>
      <c r="H372" s="597"/>
      <c r="I372" s="597"/>
    </row>
    <row r="373" spans="1:9">
      <c r="A373" s="598"/>
      <c r="B373" s="598"/>
      <c r="G373" s="593"/>
      <c r="H373" s="597"/>
      <c r="I373" s="597"/>
    </row>
    <row r="374" spans="1:9">
      <c r="A374" s="598"/>
      <c r="B374" s="598"/>
      <c r="G374" s="593"/>
      <c r="H374" s="597"/>
      <c r="I374" s="597"/>
    </row>
    <row r="375" spans="1:9">
      <c r="A375" s="598"/>
      <c r="B375" s="598"/>
      <c r="G375" s="593"/>
      <c r="H375" s="597"/>
      <c r="I375" s="597"/>
    </row>
    <row r="376" spans="1:9">
      <c r="A376" s="598"/>
      <c r="B376" s="598"/>
      <c r="G376" s="593"/>
      <c r="H376" s="597"/>
      <c r="I376" s="597"/>
    </row>
    <row r="377" spans="1:9">
      <c r="A377" s="598"/>
      <c r="B377" s="598"/>
      <c r="G377" s="593"/>
      <c r="H377" s="597"/>
      <c r="I377" s="597"/>
    </row>
    <row r="378" spans="1:9">
      <c r="A378" s="598"/>
      <c r="B378" s="598"/>
      <c r="G378" s="593"/>
      <c r="H378" s="597"/>
      <c r="I378" s="597"/>
    </row>
    <row r="379" spans="1:9">
      <c r="A379" s="598"/>
      <c r="B379" s="598"/>
      <c r="G379" s="593"/>
      <c r="H379" s="597"/>
      <c r="I379" s="597"/>
    </row>
    <row r="380" spans="1:9">
      <c r="A380" s="598"/>
      <c r="B380" s="598"/>
      <c r="G380" s="593"/>
      <c r="H380" s="597"/>
      <c r="I380" s="597"/>
    </row>
    <row r="381" spans="1:9">
      <c r="A381" s="598"/>
      <c r="B381" s="598"/>
      <c r="G381" s="593"/>
      <c r="H381" s="597"/>
      <c r="I381" s="597"/>
    </row>
    <row r="382" spans="1:9">
      <c r="A382" s="598"/>
      <c r="B382" s="598"/>
      <c r="G382" s="593"/>
      <c r="H382" s="597"/>
      <c r="I382" s="597"/>
    </row>
    <row r="383" spans="1:9">
      <c r="A383" s="598"/>
      <c r="B383" s="598"/>
      <c r="G383" s="593"/>
      <c r="H383" s="597"/>
      <c r="I383" s="597"/>
    </row>
    <row r="384" spans="1:9">
      <c r="A384" s="598"/>
      <c r="B384" s="598"/>
      <c r="G384" s="593"/>
      <c r="H384" s="597"/>
      <c r="I384" s="597"/>
    </row>
    <row r="385" spans="1:9">
      <c r="A385" s="598"/>
      <c r="B385" s="598"/>
      <c r="G385" s="593"/>
      <c r="H385" s="597"/>
      <c r="I385" s="597"/>
    </row>
    <row r="386" spans="1:9">
      <c r="A386" s="598"/>
      <c r="B386" s="598"/>
      <c r="G386" s="593"/>
      <c r="H386" s="597"/>
      <c r="I386" s="597"/>
    </row>
    <row r="387" spans="1:9">
      <c r="A387" s="598"/>
      <c r="B387" s="598"/>
      <c r="G387" s="593"/>
      <c r="H387" s="597"/>
      <c r="I387" s="597"/>
    </row>
    <row r="388" spans="1:9">
      <c r="A388" s="598"/>
      <c r="B388" s="598"/>
      <c r="G388" s="593"/>
      <c r="H388" s="597"/>
      <c r="I388" s="597"/>
    </row>
    <row r="389" spans="1:9">
      <c r="A389" s="598"/>
      <c r="B389" s="598"/>
      <c r="G389" s="593"/>
      <c r="H389" s="597"/>
      <c r="I389" s="597"/>
    </row>
    <row r="390" spans="1:9">
      <c r="A390" s="598"/>
      <c r="B390" s="598"/>
      <c r="G390" s="593"/>
      <c r="H390" s="597"/>
      <c r="I390" s="597"/>
    </row>
    <row r="391" spans="1:9">
      <c r="A391" s="598"/>
      <c r="B391" s="598"/>
      <c r="G391" s="593"/>
      <c r="H391" s="597"/>
      <c r="I391" s="597"/>
    </row>
    <row r="392" spans="1:9">
      <c r="A392" s="598"/>
      <c r="B392" s="598"/>
      <c r="G392" s="593"/>
      <c r="H392" s="597"/>
      <c r="I392" s="597"/>
    </row>
    <row r="393" spans="1:9">
      <c r="A393" s="598"/>
      <c r="B393" s="598"/>
      <c r="G393" s="593"/>
      <c r="H393" s="597"/>
      <c r="I393" s="597"/>
    </row>
    <row r="394" spans="1:9">
      <c r="A394" s="598"/>
      <c r="B394" s="598"/>
      <c r="G394" s="593"/>
      <c r="H394" s="597"/>
      <c r="I394" s="597"/>
    </row>
    <row r="395" spans="1:9">
      <c r="A395" s="598"/>
      <c r="B395" s="598"/>
      <c r="G395" s="593"/>
      <c r="H395" s="597"/>
      <c r="I395" s="597"/>
    </row>
    <row r="396" spans="1:9">
      <c r="A396" s="598"/>
      <c r="B396" s="598"/>
      <c r="G396" s="593"/>
      <c r="H396" s="597"/>
      <c r="I396" s="597"/>
    </row>
    <row r="397" spans="1:9">
      <c r="A397" s="598"/>
      <c r="B397" s="598"/>
      <c r="G397" s="593"/>
      <c r="H397" s="597"/>
      <c r="I397" s="597"/>
    </row>
    <row r="398" spans="1:9">
      <c r="A398" s="598"/>
      <c r="B398" s="598"/>
      <c r="G398" s="593"/>
      <c r="H398" s="597"/>
      <c r="I398" s="597"/>
    </row>
    <row r="399" spans="1:9">
      <c r="A399" s="598"/>
      <c r="B399" s="598"/>
      <c r="G399" s="593"/>
      <c r="H399" s="597"/>
      <c r="I399" s="597"/>
    </row>
    <row r="400" spans="1:9">
      <c r="A400" s="598"/>
      <c r="B400" s="598"/>
      <c r="G400" s="593"/>
      <c r="H400" s="597"/>
      <c r="I400" s="597"/>
    </row>
    <row r="401" spans="1:9">
      <c r="A401" s="598"/>
      <c r="B401" s="598"/>
      <c r="G401" s="593"/>
      <c r="H401" s="597"/>
      <c r="I401" s="597"/>
    </row>
    <row r="402" spans="1:9">
      <c r="A402" s="598"/>
      <c r="B402" s="598"/>
      <c r="G402" s="593"/>
      <c r="H402" s="597"/>
      <c r="I402" s="597"/>
    </row>
    <row r="403" spans="1:9">
      <c r="A403" s="598"/>
      <c r="B403" s="598"/>
      <c r="G403" s="593"/>
      <c r="H403" s="597"/>
      <c r="I403" s="597"/>
    </row>
    <row r="404" spans="1:9">
      <c r="A404" s="598"/>
      <c r="B404" s="598"/>
      <c r="G404" s="593"/>
      <c r="H404" s="597"/>
      <c r="I404" s="597"/>
    </row>
    <row r="405" spans="1:9">
      <c r="A405" s="598"/>
      <c r="B405" s="598"/>
      <c r="G405" s="593"/>
      <c r="H405" s="597"/>
      <c r="I405" s="597"/>
    </row>
    <row r="406" spans="1:9">
      <c r="A406" s="598"/>
      <c r="B406" s="598"/>
      <c r="G406" s="593"/>
      <c r="H406" s="597"/>
      <c r="I406" s="597"/>
    </row>
    <row r="407" spans="1:9">
      <c r="A407" s="598"/>
      <c r="B407" s="598"/>
      <c r="G407" s="593"/>
      <c r="H407" s="597"/>
      <c r="I407" s="597"/>
    </row>
    <row r="408" spans="1:9">
      <c r="A408" s="598"/>
      <c r="B408" s="598"/>
      <c r="G408" s="593"/>
      <c r="H408" s="597"/>
      <c r="I408" s="597"/>
    </row>
    <row r="409" spans="1:9">
      <c r="A409" s="598"/>
      <c r="B409" s="598"/>
      <c r="G409" s="593"/>
      <c r="H409" s="597"/>
      <c r="I409" s="597"/>
    </row>
    <row r="410" spans="1:9">
      <c r="A410" s="598"/>
      <c r="B410" s="598"/>
      <c r="G410" s="593"/>
      <c r="H410" s="597"/>
      <c r="I410" s="597"/>
    </row>
    <row r="411" spans="1:9">
      <c r="A411" s="598"/>
      <c r="B411" s="598"/>
      <c r="G411" s="593"/>
      <c r="H411" s="597"/>
      <c r="I411" s="597"/>
    </row>
    <row r="412" spans="1:9">
      <c r="A412" s="598"/>
      <c r="B412" s="598"/>
      <c r="G412" s="593"/>
      <c r="H412" s="597"/>
      <c r="I412" s="597"/>
    </row>
    <row r="413" spans="1:9">
      <c r="A413" s="598"/>
      <c r="B413" s="598"/>
      <c r="G413" s="593"/>
      <c r="H413" s="597"/>
      <c r="I413" s="597"/>
    </row>
    <row r="414" spans="1:9">
      <c r="A414" s="598"/>
      <c r="B414" s="598"/>
      <c r="G414" s="593"/>
      <c r="H414" s="597"/>
      <c r="I414" s="597"/>
    </row>
    <row r="415" spans="1:9">
      <c r="A415" s="598"/>
      <c r="B415" s="598"/>
      <c r="G415" s="593"/>
      <c r="H415" s="597"/>
      <c r="I415" s="597"/>
    </row>
    <row r="416" spans="1:9">
      <c r="A416" s="598"/>
      <c r="B416" s="598"/>
      <c r="G416" s="593"/>
      <c r="H416" s="597"/>
      <c r="I416" s="597"/>
    </row>
    <row r="417" spans="1:9">
      <c r="A417" s="598"/>
      <c r="B417" s="598"/>
      <c r="G417" s="593"/>
      <c r="H417" s="597"/>
      <c r="I417" s="597"/>
    </row>
    <row r="418" spans="1:9">
      <c r="A418" s="598"/>
      <c r="B418" s="598"/>
      <c r="G418" s="593"/>
      <c r="H418" s="597"/>
      <c r="I418" s="597"/>
    </row>
    <row r="419" spans="1:9">
      <c r="A419" s="598"/>
      <c r="B419" s="598"/>
      <c r="G419" s="593"/>
      <c r="H419" s="597"/>
      <c r="I419" s="597"/>
    </row>
    <row r="420" spans="1:9">
      <c r="A420" s="598"/>
      <c r="B420" s="598"/>
      <c r="G420" s="593"/>
      <c r="H420" s="597"/>
      <c r="I420" s="597"/>
    </row>
    <row r="421" spans="1:9">
      <c r="A421" s="598"/>
      <c r="B421" s="598"/>
      <c r="G421" s="593"/>
      <c r="H421" s="597"/>
      <c r="I421" s="597"/>
    </row>
    <row r="422" spans="1:9">
      <c r="A422" s="598"/>
      <c r="B422" s="598"/>
      <c r="G422" s="593"/>
      <c r="H422" s="597"/>
      <c r="I422" s="597"/>
    </row>
    <row r="423" spans="1:9">
      <c r="A423" s="598"/>
      <c r="B423" s="598"/>
      <c r="G423" s="593"/>
      <c r="H423" s="597"/>
      <c r="I423" s="597"/>
    </row>
    <row r="424" spans="1:9">
      <c r="A424" s="598"/>
      <c r="B424" s="598"/>
      <c r="G424" s="593"/>
      <c r="H424" s="597"/>
      <c r="I424" s="597"/>
    </row>
    <row r="425" spans="1:9">
      <c r="A425" s="598"/>
      <c r="B425" s="598"/>
      <c r="G425" s="593"/>
      <c r="H425" s="597"/>
      <c r="I425" s="597"/>
    </row>
    <row r="426" spans="1:9">
      <c r="A426" s="598"/>
      <c r="B426" s="598"/>
      <c r="G426" s="593"/>
      <c r="H426" s="597"/>
      <c r="I426" s="597"/>
    </row>
    <row r="427" spans="1:9">
      <c r="A427" s="598"/>
      <c r="B427" s="598"/>
      <c r="G427" s="593"/>
      <c r="H427" s="597"/>
      <c r="I427" s="597"/>
    </row>
    <row r="428" spans="1:9">
      <c r="A428" s="598"/>
      <c r="B428" s="598"/>
      <c r="G428" s="593"/>
      <c r="H428" s="597"/>
      <c r="I428" s="597"/>
    </row>
    <row r="429" spans="1:9">
      <c r="A429" s="598"/>
      <c r="B429" s="598"/>
      <c r="G429" s="593"/>
      <c r="H429" s="597"/>
      <c r="I429" s="597"/>
    </row>
    <row r="430" spans="1:9">
      <c r="A430" s="598"/>
      <c r="B430" s="598"/>
      <c r="G430" s="593"/>
      <c r="H430" s="597"/>
      <c r="I430" s="597"/>
    </row>
    <row r="431" spans="1:9">
      <c r="A431" s="598"/>
      <c r="B431" s="598"/>
      <c r="G431" s="593"/>
      <c r="H431" s="597"/>
      <c r="I431" s="597"/>
    </row>
    <row r="432" spans="1:9">
      <c r="A432" s="598"/>
      <c r="B432" s="598"/>
      <c r="G432" s="593"/>
      <c r="H432" s="597"/>
      <c r="I432" s="597"/>
    </row>
    <row r="433" spans="1:9">
      <c r="A433" s="598"/>
      <c r="B433" s="598"/>
      <c r="G433" s="593"/>
      <c r="H433" s="597"/>
      <c r="I433" s="597"/>
    </row>
    <row r="434" spans="1:9">
      <c r="A434" s="598"/>
      <c r="B434" s="598"/>
      <c r="G434" s="593"/>
      <c r="H434" s="597"/>
      <c r="I434" s="597"/>
    </row>
    <row r="435" spans="1:9">
      <c r="A435" s="598"/>
      <c r="B435" s="598"/>
      <c r="G435" s="593"/>
      <c r="H435" s="597"/>
      <c r="I435" s="597"/>
    </row>
    <row r="436" spans="1:9">
      <c r="A436" s="598"/>
      <c r="B436" s="598"/>
      <c r="G436" s="593"/>
      <c r="H436" s="597"/>
      <c r="I436" s="597"/>
    </row>
    <row r="437" spans="1:9">
      <c r="A437" s="598"/>
      <c r="B437" s="598"/>
      <c r="G437" s="593"/>
      <c r="H437" s="597"/>
      <c r="I437" s="597"/>
    </row>
    <row r="438" spans="1:9">
      <c r="A438" s="598"/>
      <c r="B438" s="598"/>
      <c r="G438" s="593"/>
      <c r="H438" s="597"/>
      <c r="I438" s="597"/>
    </row>
    <row r="439" spans="1:9">
      <c r="A439" s="598"/>
      <c r="B439" s="598"/>
      <c r="G439" s="593"/>
      <c r="H439" s="597"/>
      <c r="I439" s="597"/>
    </row>
    <row r="440" spans="1:9">
      <c r="A440" s="598"/>
      <c r="B440" s="598"/>
      <c r="G440" s="593"/>
      <c r="H440" s="597"/>
      <c r="I440" s="597"/>
    </row>
    <row r="441" spans="1:9">
      <c r="A441" s="598"/>
      <c r="B441" s="598"/>
      <c r="G441" s="593"/>
      <c r="H441" s="597"/>
      <c r="I441" s="597"/>
    </row>
    <row r="442" spans="1:9">
      <c r="A442" s="598"/>
      <c r="B442" s="598"/>
      <c r="G442" s="593"/>
      <c r="H442" s="597"/>
      <c r="I442" s="597"/>
    </row>
    <row r="443" spans="1:9">
      <c r="A443" s="598"/>
      <c r="B443" s="598"/>
      <c r="G443" s="593"/>
      <c r="H443" s="597"/>
      <c r="I443" s="597"/>
    </row>
    <row r="444" spans="1:9">
      <c r="A444" s="598"/>
      <c r="B444" s="598"/>
      <c r="G444" s="593"/>
      <c r="H444" s="597"/>
      <c r="I444" s="597"/>
    </row>
    <row r="445" spans="1:9">
      <c r="A445" s="598"/>
      <c r="B445" s="598"/>
      <c r="G445" s="593"/>
      <c r="H445" s="597"/>
      <c r="I445" s="597"/>
    </row>
    <row r="446" spans="1:9">
      <c r="A446" s="598"/>
      <c r="B446" s="598"/>
      <c r="G446" s="593"/>
      <c r="H446" s="597"/>
      <c r="I446" s="597"/>
    </row>
    <row r="447" spans="1:9">
      <c r="A447" s="598"/>
      <c r="B447" s="598"/>
      <c r="G447" s="593"/>
      <c r="H447" s="597"/>
      <c r="I447" s="597"/>
    </row>
    <row r="448" spans="1:9">
      <c r="A448" s="598"/>
      <c r="B448" s="598"/>
      <c r="G448" s="593"/>
      <c r="H448" s="597"/>
      <c r="I448" s="597"/>
    </row>
    <row r="449" spans="1:9">
      <c r="A449" s="598"/>
      <c r="B449" s="598"/>
      <c r="G449" s="593"/>
      <c r="H449" s="597"/>
      <c r="I449" s="597"/>
    </row>
    <row r="450" spans="1:9">
      <c r="A450" s="598"/>
      <c r="B450" s="598"/>
      <c r="G450" s="593"/>
      <c r="H450" s="597"/>
      <c r="I450" s="597"/>
    </row>
    <row r="451" spans="1:9">
      <c r="A451" s="598"/>
      <c r="B451" s="598"/>
      <c r="G451" s="593"/>
      <c r="H451" s="597"/>
      <c r="I451" s="597"/>
    </row>
    <row r="452" spans="1:9">
      <c r="A452" s="598"/>
      <c r="B452" s="598"/>
      <c r="G452" s="593"/>
      <c r="H452" s="597"/>
      <c r="I452" s="597"/>
    </row>
    <row r="453" spans="1:9">
      <c r="A453" s="598"/>
      <c r="B453" s="598"/>
      <c r="G453" s="593"/>
      <c r="H453" s="597"/>
      <c r="I453" s="597"/>
    </row>
    <row r="454" spans="1:9">
      <c r="A454" s="598"/>
      <c r="B454" s="598"/>
      <c r="G454" s="593"/>
      <c r="H454" s="597"/>
      <c r="I454" s="597"/>
    </row>
    <row r="455" spans="1:9">
      <c r="H455" s="597"/>
      <c r="I455" s="597"/>
    </row>
    <row r="456" spans="1:9">
      <c r="H456" s="597"/>
      <c r="I456" s="597"/>
    </row>
    <row r="457" spans="1:9">
      <c r="H457" s="597"/>
      <c r="I457" s="597"/>
    </row>
    <row r="458" spans="1:9">
      <c r="H458" s="597"/>
      <c r="I458" s="597"/>
    </row>
    <row r="459" spans="1:9">
      <c r="H459" s="597"/>
      <c r="I459" s="597"/>
    </row>
    <row r="460" spans="1:9">
      <c r="H460" s="597"/>
      <c r="I460" s="597"/>
    </row>
    <row r="461" spans="1:9">
      <c r="H461" s="597"/>
      <c r="I461" s="597"/>
    </row>
    <row r="462" spans="1:9">
      <c r="H462" s="597"/>
      <c r="I462" s="597"/>
    </row>
    <row r="463" spans="1:9">
      <c r="H463" s="597"/>
      <c r="I463" s="597"/>
    </row>
    <row r="464" spans="1:9">
      <c r="H464" s="597"/>
      <c r="I464" s="597"/>
    </row>
    <row r="465" spans="8:9">
      <c r="H465" s="597"/>
      <c r="I465" s="597"/>
    </row>
    <row r="466" spans="8:9">
      <c r="H466" s="597"/>
      <c r="I466" s="597"/>
    </row>
    <row r="467" spans="8:9">
      <c r="H467" s="597"/>
      <c r="I467" s="597"/>
    </row>
    <row r="468" spans="8:9">
      <c r="H468" s="597"/>
      <c r="I468" s="597"/>
    </row>
    <row r="469" spans="8:9">
      <c r="H469" s="597"/>
      <c r="I469" s="597"/>
    </row>
    <row r="470" spans="8:9">
      <c r="H470" s="597"/>
      <c r="I470" s="597"/>
    </row>
    <row r="471" spans="8:9">
      <c r="H471" s="597"/>
      <c r="I471" s="597"/>
    </row>
    <row r="472" spans="8:9">
      <c r="H472" s="597"/>
      <c r="I472" s="597"/>
    </row>
  </sheetData>
  <sheetProtection password="EBEA" sheet="1" objects="1" scenarios="1" selectLockedCells="1"/>
  <mergeCells count="4">
    <mergeCell ref="A2:B3"/>
    <mergeCell ref="C2:C3"/>
    <mergeCell ref="D2:F2"/>
    <mergeCell ref="G2:G3"/>
  </mergeCells>
  <pageMargins left="0.35433070866141736" right="0.15748031496062992" top="0.6692913385826772" bottom="0.39370078740157483" header="0.23622047244094491" footer="0.15748031496062992"/>
  <pageSetup paperSize="9" orientation="portrait" r:id="rId1"/>
  <headerFooter alignWithMargins="0">
    <oddHeader>&amp;L&amp;8TROŠKOVNIK STROJARSKIH INSTALACIJA&amp;R&amp;8Investitor: Frigo Plus d.o.o.
Građevina: Proizvodna građevina - hala</oddHeader>
    <oddFooter>&amp;R&amp;8Stranica &amp;P od &amp;N</oddFooter>
  </headerFooter>
  <rowBreaks count="6" manualBreakCount="6">
    <brk id="49" max="16383" man="1"/>
    <brk id="146" max="16383" man="1"/>
    <brk id="248" max="16383" man="1"/>
    <brk id="286" max="16383" man="1"/>
    <brk id="293" max="16383" man="1"/>
    <brk id="296"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50"/>
  <sheetViews>
    <sheetView workbookViewId="0">
      <selection activeCell="F37" sqref="F37"/>
    </sheetView>
  </sheetViews>
  <sheetFormatPr defaultRowHeight="12.75"/>
  <cols>
    <col min="1" max="1" width="6.7109375" customWidth="1"/>
    <col min="2" max="2" width="4.28515625" customWidth="1"/>
    <col min="3" max="3" width="43.7109375" customWidth="1"/>
    <col min="4" max="4" width="7.140625" customWidth="1"/>
    <col min="5" max="5" width="8.42578125" customWidth="1"/>
    <col min="6" max="6" width="7.85546875" customWidth="1"/>
  </cols>
  <sheetData>
    <row r="1" spans="1:7" ht="13.5" thickBot="1">
      <c r="A1" s="53"/>
      <c r="B1" s="424"/>
      <c r="C1" s="395"/>
      <c r="D1" s="33"/>
      <c r="E1" s="33"/>
      <c r="F1" s="424"/>
      <c r="G1" s="424"/>
    </row>
    <row r="2" spans="1:7">
      <c r="A2" s="1021" t="s">
        <v>656</v>
      </c>
      <c r="B2" s="1022"/>
      <c r="C2" s="1025" t="s">
        <v>680</v>
      </c>
      <c r="D2" s="1027" t="s">
        <v>571</v>
      </c>
      <c r="E2" s="1027"/>
      <c r="F2" s="1028"/>
      <c r="G2" s="1019" t="s">
        <v>660</v>
      </c>
    </row>
    <row r="3" spans="1:7" ht="13.5" thickBot="1">
      <c r="A3" s="1023"/>
      <c r="B3" s="1024"/>
      <c r="C3" s="1026"/>
      <c r="D3" s="98" t="s">
        <v>657</v>
      </c>
      <c r="E3" s="98" t="s">
        <v>658</v>
      </c>
      <c r="F3" s="101" t="s">
        <v>659</v>
      </c>
      <c r="G3" s="1020"/>
    </row>
    <row r="4" spans="1:7">
      <c r="A4" s="230"/>
      <c r="B4" s="230"/>
      <c r="C4" s="231"/>
      <c r="D4" s="234"/>
      <c r="E4" s="236"/>
      <c r="F4" s="233"/>
      <c r="G4" s="232"/>
    </row>
    <row r="5" spans="1:7">
      <c r="A5" s="230"/>
      <c r="B5" s="230"/>
      <c r="C5" s="231"/>
      <c r="D5" s="234"/>
      <c r="E5" s="236"/>
      <c r="F5" s="233"/>
      <c r="G5" s="232"/>
    </row>
    <row r="6" spans="1:7" ht="32.25" customHeight="1">
      <c r="A6" s="271" t="s">
        <v>378</v>
      </c>
      <c r="B6" s="272"/>
      <c r="C6" s="270" t="s">
        <v>585</v>
      </c>
      <c r="D6" s="280"/>
      <c r="E6" s="694"/>
      <c r="F6" s="695"/>
      <c r="G6" s="693"/>
    </row>
    <row r="7" spans="1:7" s="663" customFormat="1" ht="16.5" customHeight="1">
      <c r="A7" s="99"/>
      <c r="B7" s="35"/>
      <c r="C7" s="140"/>
      <c r="D7" s="207"/>
      <c r="E7" s="627"/>
      <c r="F7" s="696"/>
      <c r="G7" s="659"/>
    </row>
    <row r="8" spans="1:7" s="663" customFormat="1" ht="15" customHeight="1">
      <c r="A8" s="99"/>
      <c r="B8" s="35"/>
      <c r="C8" s="664" t="s">
        <v>1708</v>
      </c>
      <c r="D8" s="207"/>
      <c r="E8" s="627"/>
      <c r="F8" s="696"/>
      <c r="G8" s="659"/>
    </row>
    <row r="9" spans="1:7" s="663" customFormat="1" ht="12" customHeight="1">
      <c r="A9" s="99"/>
      <c r="B9" s="35"/>
      <c r="C9" s="664"/>
      <c r="D9" s="207"/>
      <c r="E9" s="627"/>
      <c r="F9" s="696"/>
      <c r="G9" s="659"/>
    </row>
    <row r="10" spans="1:7" s="663" customFormat="1" ht="40.5" customHeight="1">
      <c r="A10" s="99"/>
      <c r="B10" s="35"/>
      <c r="C10" s="660" t="s">
        <v>1707</v>
      </c>
      <c r="D10" s="207"/>
      <c r="E10" s="627"/>
      <c r="F10" s="696"/>
      <c r="G10" s="659"/>
    </row>
    <row r="11" spans="1:7" s="663" customFormat="1" ht="64.5" customHeight="1">
      <c r="A11" s="99"/>
      <c r="B11" s="35"/>
      <c r="C11" s="660" t="s">
        <v>1706</v>
      </c>
      <c r="D11" s="207"/>
      <c r="E11" s="627"/>
      <c r="F11" s="696"/>
      <c r="G11" s="659"/>
    </row>
    <row r="12" spans="1:7" s="663" customFormat="1" ht="96.75" customHeight="1">
      <c r="A12" s="99"/>
      <c r="B12" s="35"/>
      <c r="C12" s="660" t="s">
        <v>1705</v>
      </c>
      <c r="D12" s="207"/>
      <c r="E12" s="627"/>
      <c r="F12" s="696"/>
      <c r="G12" s="659"/>
    </row>
    <row r="13" spans="1:7" s="663" customFormat="1" ht="69.75" customHeight="1">
      <c r="A13" s="99"/>
      <c r="B13" s="35"/>
      <c r="C13" s="660" t="s">
        <v>1704</v>
      </c>
      <c r="D13" s="207"/>
      <c r="E13" s="627"/>
      <c r="F13" s="696"/>
      <c r="G13" s="659"/>
    </row>
    <row r="14" spans="1:7" s="663" customFormat="1" ht="119.25" customHeight="1">
      <c r="A14" s="99"/>
      <c r="B14" s="35"/>
      <c r="C14" s="660" t="s">
        <v>1703</v>
      </c>
      <c r="D14" s="207"/>
      <c r="E14" s="627"/>
      <c r="F14" s="696"/>
      <c r="G14" s="659"/>
    </row>
    <row r="15" spans="1:7" s="663" customFormat="1" ht="66.75" customHeight="1">
      <c r="A15" s="99"/>
      <c r="B15" s="35"/>
      <c r="C15" s="660" t="s">
        <v>1702</v>
      </c>
      <c r="D15" s="207"/>
      <c r="E15" s="627"/>
      <c r="F15" s="696"/>
      <c r="G15" s="659"/>
    </row>
    <row r="16" spans="1:7" s="663" customFormat="1" ht="57.75" customHeight="1">
      <c r="A16" s="99"/>
      <c r="B16" s="35"/>
      <c r="C16" s="660" t="s">
        <v>1701</v>
      </c>
      <c r="D16" s="207"/>
      <c r="E16" s="627"/>
      <c r="F16" s="696"/>
      <c r="G16" s="659"/>
    </row>
    <row r="17" spans="1:7" s="663" customFormat="1" ht="46.5" customHeight="1">
      <c r="A17" s="99"/>
      <c r="B17" s="35"/>
      <c r="C17" s="660" t="s">
        <v>1700</v>
      </c>
      <c r="D17" s="207"/>
      <c r="E17" s="627"/>
      <c r="F17" s="696"/>
      <c r="G17" s="659"/>
    </row>
    <row r="18" spans="1:7" s="663" customFormat="1" ht="69" customHeight="1">
      <c r="A18" s="99"/>
      <c r="B18" s="35"/>
      <c r="C18" s="660" t="s">
        <v>1699</v>
      </c>
      <c r="D18" s="207"/>
      <c r="E18" s="627"/>
      <c r="F18" s="696"/>
      <c r="G18" s="659"/>
    </row>
    <row r="19" spans="1:7" s="663" customFormat="1" ht="81.75" customHeight="1">
      <c r="A19" s="99"/>
      <c r="B19" s="35"/>
      <c r="C19" s="660" t="s">
        <v>1698</v>
      </c>
      <c r="D19" s="207"/>
      <c r="E19" s="627"/>
      <c r="F19" s="696"/>
      <c r="G19" s="659"/>
    </row>
    <row r="20" spans="1:7" s="663" customFormat="1" ht="44.25" customHeight="1">
      <c r="A20" s="99"/>
      <c r="B20" s="35"/>
      <c r="C20" s="660" t="s">
        <v>1697</v>
      </c>
      <c r="D20" s="207"/>
      <c r="E20" s="627"/>
      <c r="F20" s="696"/>
      <c r="G20" s="659"/>
    </row>
    <row r="21" spans="1:7" s="663" customFormat="1" ht="42.75" customHeight="1">
      <c r="A21" s="99"/>
      <c r="B21" s="35"/>
      <c r="C21" s="660" t="s">
        <v>1696</v>
      </c>
      <c r="D21" s="207"/>
      <c r="E21" s="627"/>
      <c r="F21" s="696"/>
      <c r="G21" s="659"/>
    </row>
    <row r="22" spans="1:7" s="663" customFormat="1" ht="32.25" customHeight="1">
      <c r="A22" s="99"/>
      <c r="B22" s="35"/>
      <c r="C22" s="660" t="s">
        <v>1695</v>
      </c>
      <c r="D22" s="207"/>
      <c r="E22" s="627"/>
      <c r="F22" s="696"/>
      <c r="G22" s="659"/>
    </row>
    <row r="23" spans="1:7" s="663" customFormat="1" ht="60" customHeight="1">
      <c r="A23" s="99"/>
      <c r="B23" s="35"/>
      <c r="C23" s="660" t="s">
        <v>1694</v>
      </c>
      <c r="D23" s="207"/>
      <c r="E23" s="627"/>
      <c r="F23" s="696"/>
      <c r="G23" s="659"/>
    </row>
    <row r="24" spans="1:7" s="663" customFormat="1" ht="75" customHeight="1">
      <c r="A24" s="99"/>
      <c r="B24" s="35"/>
      <c r="C24" s="660" t="s">
        <v>1693</v>
      </c>
      <c r="D24" s="207"/>
      <c r="E24" s="627"/>
      <c r="F24" s="696"/>
      <c r="G24" s="659"/>
    </row>
    <row r="25" spans="1:7" s="663" customFormat="1" ht="90" customHeight="1">
      <c r="A25" s="99"/>
      <c r="B25" s="35"/>
      <c r="C25" s="660" t="s">
        <v>1692</v>
      </c>
      <c r="D25" s="207"/>
      <c r="E25" s="627"/>
      <c r="F25" s="696"/>
      <c r="G25" s="659"/>
    </row>
    <row r="26" spans="1:7" s="663" customFormat="1" ht="48" customHeight="1">
      <c r="A26" s="99"/>
      <c r="B26" s="35"/>
      <c r="C26" s="660" t="s">
        <v>1691</v>
      </c>
      <c r="D26" s="207"/>
      <c r="E26" s="627"/>
      <c r="F26" s="696"/>
      <c r="G26" s="659"/>
    </row>
    <row r="27" spans="1:7" s="663" customFormat="1" ht="44.25" customHeight="1">
      <c r="A27" s="99"/>
      <c r="B27" s="35"/>
      <c r="C27" s="660" t="s">
        <v>1690</v>
      </c>
      <c r="D27" s="207"/>
      <c r="E27" s="627"/>
      <c r="F27" s="696"/>
      <c r="G27" s="659"/>
    </row>
    <row r="28" spans="1:7" s="663" customFormat="1" ht="90" customHeight="1">
      <c r="A28" s="99"/>
      <c r="B28" s="35"/>
      <c r="C28" s="660" t="s">
        <v>1689</v>
      </c>
      <c r="D28" s="207"/>
      <c r="E28" s="627"/>
      <c r="F28" s="696"/>
      <c r="G28" s="659"/>
    </row>
    <row r="29" spans="1:7" s="663" customFormat="1" ht="45.75" customHeight="1">
      <c r="A29" s="99"/>
      <c r="B29" s="35"/>
      <c r="C29" s="660" t="s">
        <v>1688</v>
      </c>
      <c r="D29" s="207"/>
      <c r="E29" s="627"/>
      <c r="F29" s="696"/>
      <c r="G29" s="659"/>
    </row>
    <row r="30" spans="1:7" s="663" customFormat="1" ht="51" customHeight="1">
      <c r="A30" s="99"/>
      <c r="B30" s="35"/>
      <c r="C30" s="660" t="s">
        <v>1687</v>
      </c>
      <c r="D30" s="207"/>
      <c r="E30" s="627"/>
      <c r="F30" s="696"/>
      <c r="G30" s="659"/>
    </row>
    <row r="31" spans="1:7" s="663" customFormat="1" ht="45.75" customHeight="1">
      <c r="A31" s="99"/>
      <c r="B31" s="35"/>
      <c r="C31" s="665" t="s">
        <v>1833</v>
      </c>
      <c r="D31" s="207"/>
      <c r="E31" s="627"/>
      <c r="F31" s="696"/>
      <c r="G31" s="659"/>
    </row>
    <row r="32" spans="1:7" s="663" customFormat="1" ht="16.5" customHeight="1">
      <c r="A32" s="99"/>
      <c r="B32" s="35"/>
      <c r="C32" s="140"/>
      <c r="D32" s="207"/>
      <c r="E32" s="627"/>
      <c r="F32" s="696"/>
      <c r="G32" s="659"/>
    </row>
    <row r="33" spans="1:7">
      <c r="A33" s="424"/>
      <c r="B33" s="424"/>
      <c r="C33" s="395"/>
      <c r="D33" s="666"/>
      <c r="E33" s="217"/>
      <c r="F33" s="688"/>
      <c r="G33" s="424"/>
    </row>
    <row r="34" spans="1:7" ht="52.5" customHeight="1">
      <c r="A34" s="424"/>
      <c r="B34" s="424"/>
      <c r="C34" s="660" t="s">
        <v>586</v>
      </c>
      <c r="D34" s="666"/>
      <c r="E34" s="217"/>
      <c r="F34" s="688"/>
      <c r="G34" s="424"/>
    </row>
    <row r="35" spans="1:7" ht="15.75" customHeight="1">
      <c r="A35" s="424"/>
      <c r="B35" s="424"/>
      <c r="C35" s="697"/>
      <c r="D35" s="666"/>
      <c r="E35" s="217"/>
      <c r="F35" s="688"/>
      <c r="G35" s="424"/>
    </row>
    <row r="36" spans="1:7" ht="15.75" customHeight="1">
      <c r="A36" s="424"/>
      <c r="B36" s="424"/>
      <c r="C36" s="697"/>
      <c r="D36" s="666"/>
      <c r="E36" s="217"/>
      <c r="F36" s="688"/>
      <c r="G36" s="424"/>
    </row>
    <row r="37" spans="1:7" ht="198" customHeight="1">
      <c r="A37" s="47" t="s">
        <v>1835</v>
      </c>
      <c r="B37" s="698"/>
      <c r="C37" s="665" t="s">
        <v>1834</v>
      </c>
      <c r="D37" s="753" t="s">
        <v>247</v>
      </c>
      <c r="E37" s="753">
        <v>60</v>
      </c>
      <c r="F37" s="1004">
        <v>0</v>
      </c>
      <c r="G37" s="698">
        <f>+E37*F37</f>
        <v>0</v>
      </c>
    </row>
    <row r="38" spans="1:7" ht="15" customHeight="1">
      <c r="A38" s="424"/>
      <c r="B38" s="424"/>
      <c r="C38" s="697"/>
      <c r="D38" s="666"/>
      <c r="E38" s="217"/>
      <c r="F38" s="688"/>
      <c r="G38" s="424"/>
    </row>
    <row r="39" spans="1:7">
      <c r="A39" s="424"/>
      <c r="B39" s="424"/>
      <c r="C39" s="395"/>
      <c r="D39" s="666"/>
      <c r="E39" s="217"/>
      <c r="F39" s="688"/>
      <c r="G39" s="424"/>
    </row>
    <row r="40" spans="1:7" ht="13.5" customHeight="1">
      <c r="A40" s="47" t="s">
        <v>1836</v>
      </c>
      <c r="B40" s="39"/>
      <c r="C40" s="160" t="s">
        <v>587</v>
      </c>
      <c r="D40" s="755"/>
      <c r="E40" s="658"/>
      <c r="F40" s="756"/>
      <c r="G40" s="757"/>
    </row>
    <row r="41" spans="1:7" ht="26.25" customHeight="1">
      <c r="A41" s="47"/>
      <c r="B41" s="39"/>
      <c r="C41" s="665" t="s">
        <v>588</v>
      </c>
      <c r="D41" s="758"/>
      <c r="E41" s="662"/>
      <c r="F41" s="659"/>
      <c r="G41" s="659"/>
    </row>
    <row r="42" spans="1:7" ht="65.25" customHeight="1">
      <c r="A42" s="47"/>
      <c r="B42" s="39"/>
      <c r="C42" s="759" t="s">
        <v>589</v>
      </c>
      <c r="D42" s="758"/>
      <c r="E42" s="662"/>
      <c r="F42" s="659"/>
      <c r="G42" s="659"/>
    </row>
    <row r="43" spans="1:7" ht="39" customHeight="1">
      <c r="A43" s="47"/>
      <c r="B43" s="39"/>
      <c r="C43" s="759" t="s">
        <v>590</v>
      </c>
      <c r="D43" s="758"/>
      <c r="E43" s="662"/>
      <c r="F43" s="627"/>
      <c r="G43" s="627"/>
    </row>
    <row r="44" spans="1:7" ht="39" customHeight="1">
      <c r="A44" s="47"/>
      <c r="B44" s="39"/>
      <c r="C44" s="759" t="s">
        <v>591</v>
      </c>
      <c r="D44" s="758"/>
      <c r="E44" s="662"/>
      <c r="F44" s="627"/>
      <c r="G44" s="627"/>
    </row>
    <row r="45" spans="1:7" ht="77.25" customHeight="1">
      <c r="A45" s="47"/>
      <c r="B45" s="39"/>
      <c r="C45" s="759" t="s">
        <v>433</v>
      </c>
      <c r="D45" s="758" t="s">
        <v>376</v>
      </c>
      <c r="E45" s="662">
        <v>60</v>
      </c>
      <c r="F45" s="909">
        <v>0</v>
      </c>
      <c r="G45" s="659">
        <f>PRODUCT(E45*F45)</f>
        <v>0</v>
      </c>
    </row>
    <row r="46" spans="1:7">
      <c r="A46" s="44"/>
      <c r="B46" s="39"/>
      <c r="C46" s="665"/>
      <c r="D46" s="662"/>
      <c r="E46" s="662"/>
      <c r="F46" s="689"/>
      <c r="G46" s="689"/>
    </row>
    <row r="47" spans="1:7" ht="13.5" customHeight="1">
      <c r="A47" s="47" t="s">
        <v>1768</v>
      </c>
      <c r="B47" s="39"/>
      <c r="C47" s="160" t="s">
        <v>592</v>
      </c>
      <c r="D47" s="760"/>
      <c r="E47" s="761"/>
      <c r="F47" s="659"/>
      <c r="G47" s="659"/>
    </row>
    <row r="48" spans="1:7" ht="165.75" customHeight="1">
      <c r="A48" s="47"/>
      <c r="B48" s="39"/>
      <c r="C48" s="665" t="s">
        <v>434</v>
      </c>
      <c r="D48" s="758"/>
      <c r="E48" s="662"/>
      <c r="F48" s="659"/>
      <c r="G48" s="659"/>
    </row>
    <row r="49" spans="1:7" ht="39" customHeight="1">
      <c r="A49" s="47"/>
      <c r="B49" s="39"/>
      <c r="C49" s="665" t="s">
        <v>593</v>
      </c>
      <c r="D49" s="758"/>
      <c r="E49" s="662"/>
      <c r="F49" s="659"/>
      <c r="G49" s="659"/>
    </row>
    <row r="50" spans="1:7" ht="13.5" customHeight="1">
      <c r="A50" s="698"/>
      <c r="B50" s="39"/>
      <c r="C50" s="665" t="s">
        <v>594</v>
      </c>
      <c r="D50" s="758"/>
      <c r="E50" s="662"/>
      <c r="F50" s="659"/>
      <c r="G50" s="659"/>
    </row>
    <row r="51" spans="1:7" ht="14.25" customHeight="1">
      <c r="A51" s="698"/>
      <c r="B51" s="39"/>
      <c r="C51" s="665" t="s">
        <v>577</v>
      </c>
      <c r="D51" s="758"/>
      <c r="E51" s="662"/>
      <c r="F51" s="659"/>
      <c r="G51" s="659"/>
    </row>
    <row r="52" spans="1:7">
      <c r="A52" s="47"/>
      <c r="B52" s="39"/>
      <c r="C52" s="665" t="s">
        <v>595</v>
      </c>
      <c r="D52" s="758" t="s">
        <v>376</v>
      </c>
      <c r="E52" s="662">
        <v>60</v>
      </c>
      <c r="F52" s="909">
        <v>0</v>
      </c>
      <c r="G52" s="659">
        <f>E52*F52</f>
        <v>0</v>
      </c>
    </row>
    <row r="53" spans="1:7">
      <c r="A53" s="47"/>
      <c r="B53" s="39"/>
      <c r="C53" s="665" t="s">
        <v>1627</v>
      </c>
      <c r="D53" s="758" t="s">
        <v>260</v>
      </c>
      <c r="E53" s="662">
        <v>1</v>
      </c>
      <c r="F53" s="659"/>
      <c r="G53" s="659"/>
    </row>
    <row r="54" spans="1:7">
      <c r="A54" s="47"/>
      <c r="B54" s="39"/>
      <c r="C54" s="665" t="s">
        <v>1898</v>
      </c>
      <c r="D54" s="758" t="s">
        <v>260</v>
      </c>
      <c r="E54" s="662">
        <v>2</v>
      </c>
      <c r="F54" s="659"/>
      <c r="G54" s="659"/>
    </row>
    <row r="55" spans="1:7">
      <c r="A55" s="698"/>
      <c r="B55" s="39"/>
      <c r="C55" s="665"/>
      <c r="D55" s="662"/>
      <c r="E55" s="662"/>
      <c r="F55" s="659"/>
      <c r="G55" s="659"/>
    </row>
    <row r="56" spans="1:7" ht="13.5" customHeight="1">
      <c r="A56" s="44" t="s">
        <v>1769</v>
      </c>
      <c r="B56" s="39"/>
      <c r="C56" s="37" t="s">
        <v>596</v>
      </c>
      <c r="D56" s="662"/>
      <c r="E56" s="662"/>
      <c r="F56" s="689"/>
      <c r="G56" s="689"/>
    </row>
    <row r="57" spans="1:7" ht="37.5" customHeight="1">
      <c r="A57" s="698"/>
      <c r="B57" s="39"/>
      <c r="C57" s="699" t="s">
        <v>597</v>
      </c>
      <c r="D57" s="661"/>
      <c r="E57" s="667"/>
      <c r="F57" s="689"/>
      <c r="G57" s="689"/>
    </row>
    <row r="58" spans="1:7" ht="12.75" customHeight="1">
      <c r="A58" s="44"/>
      <c r="B58" s="39"/>
      <c r="C58" s="660" t="s">
        <v>598</v>
      </c>
      <c r="D58" s="661" t="s">
        <v>260</v>
      </c>
      <c r="E58" s="667">
        <v>1</v>
      </c>
      <c r="F58" s="907">
        <v>0</v>
      </c>
      <c r="G58" s="689">
        <f>E58*F58</f>
        <v>0</v>
      </c>
    </row>
    <row r="59" spans="1:7">
      <c r="A59" s="44"/>
      <c r="B59" s="39"/>
      <c r="C59" s="665"/>
      <c r="D59" s="662"/>
      <c r="E59" s="662"/>
      <c r="F59" s="689"/>
      <c r="G59" s="689"/>
    </row>
    <row r="60" spans="1:7" ht="12.75" customHeight="1">
      <c r="A60" s="44" t="s">
        <v>1770</v>
      </c>
      <c r="B60" s="39"/>
      <c r="C60" s="37" t="s">
        <v>599</v>
      </c>
      <c r="D60" s="662"/>
      <c r="E60" s="662"/>
      <c r="F60" s="689"/>
      <c r="G60" s="689"/>
    </row>
    <row r="61" spans="1:7" ht="37.5" customHeight="1">
      <c r="A61" s="698"/>
      <c r="B61" s="39"/>
      <c r="C61" s="699" t="s">
        <v>600</v>
      </c>
      <c r="D61" s="661"/>
      <c r="E61" s="667"/>
      <c r="F61" s="689"/>
      <c r="G61" s="689"/>
    </row>
    <row r="62" spans="1:7">
      <c r="A62" s="698"/>
      <c r="B62" s="39"/>
      <c r="C62" s="660" t="s">
        <v>595</v>
      </c>
      <c r="D62" s="661" t="s">
        <v>260</v>
      </c>
      <c r="E62" s="667">
        <v>2</v>
      </c>
      <c r="F62" s="907">
        <v>0</v>
      </c>
      <c r="G62" s="689">
        <f>E62*F62</f>
        <v>0</v>
      </c>
    </row>
    <row r="63" spans="1:7">
      <c r="A63" s="44"/>
      <c r="B63" s="39"/>
      <c r="C63" s="665"/>
      <c r="D63" s="662"/>
      <c r="E63" s="662"/>
      <c r="F63" s="689"/>
      <c r="G63" s="689"/>
    </row>
    <row r="64" spans="1:7" ht="13.5" customHeight="1">
      <c r="A64" s="44" t="s">
        <v>1771</v>
      </c>
      <c r="B64" s="39"/>
      <c r="C64" s="37" t="s">
        <v>601</v>
      </c>
      <c r="D64" s="661"/>
      <c r="E64" s="667"/>
      <c r="F64" s="689"/>
      <c r="G64" s="689"/>
    </row>
    <row r="65" spans="1:7" ht="153.75" customHeight="1">
      <c r="A65" s="44"/>
      <c r="B65" s="39"/>
      <c r="C65" s="700" t="s">
        <v>435</v>
      </c>
      <c r="D65" s="661"/>
      <c r="E65" s="667"/>
      <c r="F65" s="689"/>
      <c r="G65" s="689"/>
    </row>
    <row r="66" spans="1:7" ht="13.5" customHeight="1">
      <c r="A66" s="44"/>
      <c r="B66" s="39"/>
      <c r="C66" s="660" t="s">
        <v>602</v>
      </c>
      <c r="D66" s="661" t="s">
        <v>260</v>
      </c>
      <c r="E66" s="667">
        <v>1</v>
      </c>
      <c r="F66" s="907">
        <v>0</v>
      </c>
      <c r="G66" s="689">
        <f>E66*F66</f>
        <v>0</v>
      </c>
    </row>
    <row r="67" spans="1:7">
      <c r="A67" s="698"/>
      <c r="B67" s="39"/>
      <c r="C67" s="665"/>
      <c r="D67" s="662"/>
      <c r="E67" s="662"/>
      <c r="F67" s="689"/>
      <c r="G67" s="689"/>
    </row>
    <row r="68" spans="1:7" ht="29.25" customHeight="1">
      <c r="A68" s="44" t="s">
        <v>1772</v>
      </c>
      <c r="B68" s="39"/>
      <c r="C68" s="37" t="s">
        <v>1837</v>
      </c>
      <c r="D68" s="662"/>
      <c r="E68" s="662"/>
      <c r="F68" s="689"/>
      <c r="G68" s="689"/>
    </row>
    <row r="69" spans="1:7" ht="25.5" customHeight="1">
      <c r="A69" s="698"/>
      <c r="B69" s="39"/>
      <c r="C69" s="699" t="s">
        <v>603</v>
      </c>
      <c r="D69" s="661"/>
      <c r="E69" s="667"/>
      <c r="F69" s="689"/>
      <c r="G69" s="689"/>
    </row>
    <row r="70" spans="1:7">
      <c r="A70" s="698"/>
      <c r="B70" s="39"/>
      <c r="C70" s="660" t="s">
        <v>604</v>
      </c>
      <c r="D70" s="661" t="s">
        <v>260</v>
      </c>
      <c r="E70" s="667">
        <v>1</v>
      </c>
      <c r="F70" s="907">
        <v>0</v>
      </c>
      <c r="G70" s="689">
        <f>E70*F70</f>
        <v>0</v>
      </c>
    </row>
    <row r="71" spans="1:7">
      <c r="A71" s="698"/>
      <c r="B71" s="39"/>
      <c r="C71" s="660"/>
      <c r="D71" s="661"/>
      <c r="E71" s="667"/>
      <c r="F71" s="689"/>
      <c r="G71" s="689"/>
    </row>
    <row r="72" spans="1:7" ht="12.75" customHeight="1">
      <c r="A72" s="47" t="s">
        <v>1773</v>
      </c>
      <c r="B72" s="39"/>
      <c r="C72" s="160" t="s">
        <v>605</v>
      </c>
      <c r="D72" s="758"/>
      <c r="E72" s="662"/>
      <c r="F72" s="659"/>
      <c r="G72" s="659"/>
    </row>
    <row r="73" spans="1:7" ht="104.25" customHeight="1">
      <c r="A73" s="698"/>
      <c r="B73" s="39"/>
      <c r="C73" s="665" t="s">
        <v>1899</v>
      </c>
      <c r="D73" s="758"/>
      <c r="E73" s="662"/>
      <c r="F73" s="659"/>
      <c r="G73" s="659"/>
    </row>
    <row r="74" spans="1:7" ht="12.75" customHeight="1">
      <c r="A74" s="698"/>
      <c r="B74" s="39"/>
      <c r="C74" s="665" t="s">
        <v>481</v>
      </c>
      <c r="D74" s="758"/>
      <c r="E74" s="662"/>
      <c r="F74" s="659"/>
      <c r="G74" s="659"/>
    </row>
    <row r="75" spans="1:7" ht="12.75" customHeight="1">
      <c r="A75" s="698"/>
      <c r="B75" s="39"/>
      <c r="C75" s="665" t="s">
        <v>606</v>
      </c>
      <c r="D75" s="758"/>
      <c r="E75" s="662"/>
      <c r="F75" s="659"/>
      <c r="G75" s="659"/>
    </row>
    <row r="76" spans="1:7" ht="12" customHeight="1">
      <c r="A76" s="47"/>
      <c r="B76" s="39"/>
      <c r="C76" s="665" t="s">
        <v>607</v>
      </c>
      <c r="D76" s="758"/>
      <c r="E76" s="662"/>
      <c r="F76" s="659"/>
      <c r="G76" s="659"/>
    </row>
    <row r="77" spans="1:7" ht="15.75" customHeight="1">
      <c r="A77" s="698"/>
      <c r="B77" s="39"/>
      <c r="C77" s="665" t="s">
        <v>584</v>
      </c>
      <c r="D77" s="758"/>
      <c r="E77" s="662"/>
      <c r="F77" s="659"/>
      <c r="G77" s="659"/>
    </row>
    <row r="78" spans="1:7" ht="16.5" customHeight="1">
      <c r="A78" s="698"/>
      <c r="B78" s="39"/>
      <c r="C78" s="665"/>
      <c r="D78" s="758" t="s">
        <v>260</v>
      </c>
      <c r="E78" s="662">
        <v>1</v>
      </c>
      <c r="F78" s="909">
        <v>0</v>
      </c>
      <c r="G78" s="659">
        <f>E78*F78</f>
        <v>0</v>
      </c>
    </row>
    <row r="79" spans="1:7">
      <c r="A79" s="698"/>
      <c r="B79" s="39"/>
      <c r="C79" s="665"/>
      <c r="D79" s="662"/>
      <c r="E79" s="662"/>
      <c r="F79" s="689"/>
      <c r="G79" s="689"/>
    </row>
    <row r="80" spans="1:7" ht="12.75" customHeight="1">
      <c r="A80" s="47" t="s">
        <v>1774</v>
      </c>
      <c r="B80" s="39"/>
      <c r="C80" s="160" t="s">
        <v>608</v>
      </c>
      <c r="D80" s="758"/>
      <c r="E80" s="662"/>
      <c r="F80" s="659"/>
      <c r="G80" s="659"/>
    </row>
    <row r="81" spans="1:7" ht="78" customHeight="1">
      <c r="A81" s="47"/>
      <c r="B81" s="39"/>
      <c r="C81" s="665" t="s">
        <v>436</v>
      </c>
      <c r="D81" s="758"/>
      <c r="E81" s="662"/>
      <c r="F81" s="659"/>
      <c r="G81" s="659"/>
    </row>
    <row r="82" spans="1:7" ht="14.25" customHeight="1">
      <c r="A82" s="698"/>
      <c r="B82" s="39"/>
      <c r="C82" s="665" t="s">
        <v>609</v>
      </c>
      <c r="D82" s="758"/>
      <c r="E82" s="662"/>
      <c r="F82" s="659"/>
      <c r="G82" s="659"/>
    </row>
    <row r="83" spans="1:7" ht="13.5" customHeight="1">
      <c r="A83" s="698"/>
      <c r="B83" s="39"/>
      <c r="C83" s="665" t="s">
        <v>610</v>
      </c>
      <c r="D83" s="758"/>
      <c r="E83" s="662"/>
      <c r="F83" s="659"/>
      <c r="G83" s="659"/>
    </row>
    <row r="84" spans="1:7" ht="12.75" customHeight="1">
      <c r="A84" s="698"/>
      <c r="B84" s="39"/>
      <c r="C84" s="665" t="s">
        <v>611</v>
      </c>
      <c r="D84" s="758"/>
      <c r="E84" s="662"/>
      <c r="F84" s="659"/>
      <c r="G84" s="659"/>
    </row>
    <row r="85" spans="1:7" ht="13.5" customHeight="1">
      <c r="A85" s="698"/>
      <c r="B85" s="39"/>
      <c r="C85" s="665" t="s">
        <v>612</v>
      </c>
      <c r="D85" s="758"/>
      <c r="E85" s="662"/>
      <c r="F85" s="659"/>
      <c r="G85" s="659"/>
    </row>
    <row r="86" spans="1:7" ht="39" customHeight="1">
      <c r="A86" s="47"/>
      <c r="B86" s="39"/>
      <c r="C86" s="665" t="s">
        <v>613</v>
      </c>
      <c r="D86" s="758"/>
      <c r="E86" s="662"/>
      <c r="F86" s="659"/>
      <c r="G86" s="659"/>
    </row>
    <row r="87" spans="1:7" ht="28.5" customHeight="1">
      <c r="A87" s="47"/>
      <c r="B87" s="39"/>
      <c r="C87" s="665" t="s">
        <v>614</v>
      </c>
      <c r="D87" s="758"/>
      <c r="E87" s="662"/>
      <c r="F87" s="659"/>
      <c r="G87" s="659"/>
    </row>
    <row r="88" spans="1:7" ht="13.5" customHeight="1">
      <c r="A88" s="698"/>
      <c r="B88" s="39"/>
      <c r="C88" s="665" t="s">
        <v>615</v>
      </c>
      <c r="D88" s="758"/>
      <c r="E88" s="662"/>
      <c r="F88" s="659"/>
      <c r="G88" s="659"/>
    </row>
    <row r="89" spans="1:7" ht="15" customHeight="1">
      <c r="A89" s="698"/>
      <c r="B89" s="39"/>
      <c r="C89" s="665" t="s">
        <v>616</v>
      </c>
      <c r="D89" s="758"/>
      <c r="E89" s="662"/>
      <c r="F89" s="659"/>
      <c r="G89" s="659"/>
    </row>
    <row r="90" spans="1:7" ht="26.25" customHeight="1">
      <c r="A90" s="698"/>
      <c r="B90" s="39"/>
      <c r="C90" s="665" t="s">
        <v>617</v>
      </c>
      <c r="D90" s="758"/>
      <c r="E90" s="662"/>
      <c r="F90" s="659"/>
      <c r="G90" s="659"/>
    </row>
    <row r="91" spans="1:7" ht="12.75" customHeight="1">
      <c r="A91" s="698"/>
      <c r="B91" s="39"/>
      <c r="C91" s="665" t="s">
        <v>1900</v>
      </c>
      <c r="D91" s="758"/>
      <c r="E91" s="662"/>
      <c r="F91" s="659"/>
      <c r="G91" s="659"/>
    </row>
    <row r="92" spans="1:7" ht="15.75" customHeight="1">
      <c r="A92" s="698"/>
      <c r="B92" s="39"/>
      <c r="C92" s="665" t="s">
        <v>584</v>
      </c>
      <c r="D92" s="758"/>
      <c r="E92" s="662"/>
      <c r="F92" s="659"/>
      <c r="G92" s="659"/>
    </row>
    <row r="93" spans="1:7" ht="16.5" customHeight="1">
      <c r="A93" s="47"/>
      <c r="B93" s="39"/>
      <c r="C93" s="665"/>
      <c r="D93" s="758" t="s">
        <v>260</v>
      </c>
      <c r="E93" s="662">
        <v>1</v>
      </c>
      <c r="F93" s="909">
        <v>0</v>
      </c>
      <c r="G93" s="659">
        <f>E93*F93</f>
        <v>0</v>
      </c>
    </row>
    <row r="94" spans="1:7">
      <c r="A94" s="698"/>
      <c r="B94" s="39"/>
      <c r="C94" s="665"/>
      <c r="D94" s="352"/>
      <c r="E94" s="352"/>
      <c r="F94" s="689"/>
      <c r="G94" s="689"/>
    </row>
    <row r="95" spans="1:7" ht="12.75" customHeight="1">
      <c r="A95" s="44" t="s">
        <v>1775</v>
      </c>
      <c r="B95" s="39"/>
      <c r="C95" s="37" t="s">
        <v>618</v>
      </c>
      <c r="D95" s="662"/>
      <c r="E95" s="662"/>
      <c r="F95" s="689"/>
      <c r="G95" s="689"/>
    </row>
    <row r="96" spans="1:7" ht="26.25" customHeight="1">
      <c r="A96" s="698"/>
      <c r="B96" s="39"/>
      <c r="C96" s="665" t="s">
        <v>619</v>
      </c>
      <c r="D96" s="661"/>
      <c r="E96" s="667"/>
      <c r="F96" s="689"/>
      <c r="G96" s="689"/>
    </row>
    <row r="97" spans="1:7" ht="27" customHeight="1">
      <c r="A97" s="698"/>
      <c r="B97" s="39"/>
      <c r="C97" s="660" t="s">
        <v>620</v>
      </c>
      <c r="D97" s="661"/>
      <c r="E97" s="667"/>
      <c r="F97" s="689"/>
      <c r="G97" s="689"/>
    </row>
    <row r="98" spans="1:7" ht="26.25" customHeight="1">
      <c r="A98" s="44"/>
      <c r="B98" s="39"/>
      <c r="C98" s="660" t="s">
        <v>621</v>
      </c>
      <c r="D98" s="661"/>
      <c r="E98" s="667"/>
      <c r="F98" s="689"/>
      <c r="G98" s="689"/>
    </row>
    <row r="99" spans="1:7" ht="15.75" customHeight="1">
      <c r="A99" s="44"/>
      <c r="B99" s="39"/>
      <c r="C99" s="660" t="s">
        <v>622</v>
      </c>
      <c r="D99" s="661"/>
      <c r="E99" s="667"/>
      <c r="F99" s="689"/>
      <c r="G99" s="689"/>
    </row>
    <row r="100" spans="1:7" ht="27" customHeight="1">
      <c r="A100" s="698"/>
      <c r="B100" s="39"/>
      <c r="C100" s="660" t="s">
        <v>623</v>
      </c>
      <c r="D100" s="661"/>
      <c r="E100" s="667"/>
      <c r="F100" s="689"/>
      <c r="G100" s="689"/>
    </row>
    <row r="101" spans="1:7" ht="14.25" customHeight="1">
      <c r="A101" s="698"/>
      <c r="B101" s="39"/>
      <c r="C101" s="660" t="s">
        <v>624</v>
      </c>
      <c r="D101" s="353"/>
      <c r="E101" s="667"/>
      <c r="F101" s="689"/>
      <c r="G101" s="689"/>
    </row>
    <row r="102" spans="1:7" ht="14.25" customHeight="1">
      <c r="A102" s="698"/>
      <c r="B102" s="39"/>
      <c r="C102" s="660" t="s">
        <v>625</v>
      </c>
      <c r="D102" s="353"/>
      <c r="E102" s="667"/>
      <c r="F102" s="689"/>
      <c r="G102" s="689"/>
    </row>
    <row r="103" spans="1:7" ht="13.5" customHeight="1">
      <c r="A103" s="44"/>
      <c r="B103" s="39"/>
      <c r="C103" s="660" t="s">
        <v>626</v>
      </c>
      <c r="D103" s="353"/>
      <c r="E103" s="667"/>
      <c r="F103" s="689"/>
      <c r="G103" s="689"/>
    </row>
    <row r="104" spans="1:7" ht="14.25" customHeight="1">
      <c r="A104" s="698"/>
      <c r="B104" s="39"/>
      <c r="C104" s="660" t="s">
        <v>627</v>
      </c>
      <c r="D104" s="353"/>
      <c r="E104" s="667"/>
      <c r="F104" s="689"/>
      <c r="G104" s="689"/>
    </row>
    <row r="105" spans="1:7" ht="27" customHeight="1">
      <c r="A105" s="44"/>
      <c r="B105" s="39"/>
      <c r="C105" s="660" t="s">
        <v>628</v>
      </c>
      <c r="D105" s="353"/>
      <c r="E105" s="667"/>
      <c r="F105" s="689"/>
      <c r="G105" s="689"/>
    </row>
    <row r="106" spans="1:7" ht="24" customHeight="1">
      <c r="A106" s="44"/>
      <c r="B106" s="39"/>
      <c r="C106" s="660" t="s">
        <v>629</v>
      </c>
      <c r="D106" s="661" t="s">
        <v>423</v>
      </c>
      <c r="E106" s="667">
        <v>1</v>
      </c>
      <c r="F106" s="907">
        <v>0</v>
      </c>
      <c r="G106" s="689">
        <f>E106*F106</f>
        <v>0</v>
      </c>
    </row>
    <row r="107" spans="1:7">
      <c r="A107" s="44"/>
      <c r="B107" s="39"/>
      <c r="C107" s="660"/>
      <c r="D107" s="661"/>
      <c r="E107" s="667"/>
      <c r="F107" s="689"/>
      <c r="G107" s="689"/>
    </row>
    <row r="108" spans="1:7" ht="14.25" customHeight="1">
      <c r="A108" s="47" t="s">
        <v>1776</v>
      </c>
      <c r="B108" s="39"/>
      <c r="C108" s="762" t="s">
        <v>630</v>
      </c>
      <c r="D108" s="758"/>
      <c r="E108" s="662"/>
      <c r="F108" s="659"/>
      <c r="G108" s="659"/>
    </row>
    <row r="109" spans="1:7" ht="63.75">
      <c r="A109" s="47"/>
      <c r="B109" s="39"/>
      <c r="C109" s="665" t="s">
        <v>1901</v>
      </c>
      <c r="D109" s="758"/>
      <c r="E109" s="662"/>
      <c r="F109" s="659"/>
      <c r="G109" s="659"/>
    </row>
    <row r="110" spans="1:7" ht="12.75" customHeight="1">
      <c r="A110" s="47"/>
      <c r="B110" s="39"/>
      <c r="C110" s="665" t="s">
        <v>631</v>
      </c>
      <c r="D110" s="758"/>
      <c r="E110" s="662"/>
      <c r="F110" s="659"/>
      <c r="G110" s="659"/>
    </row>
    <row r="111" spans="1:7" ht="13.5" customHeight="1">
      <c r="A111" s="47"/>
      <c r="B111" s="39"/>
      <c r="C111" s="665" t="s">
        <v>632</v>
      </c>
      <c r="D111" s="758"/>
      <c r="E111" s="662"/>
      <c r="F111" s="659"/>
      <c r="G111" s="659"/>
    </row>
    <row r="112" spans="1:7" ht="13.5" customHeight="1">
      <c r="A112" s="47"/>
      <c r="B112" s="39"/>
      <c r="C112" s="665" t="s">
        <v>633</v>
      </c>
      <c r="D112" s="758"/>
      <c r="E112" s="662"/>
      <c r="F112" s="659"/>
      <c r="G112" s="659"/>
    </row>
    <row r="113" spans="1:7" ht="14.25" customHeight="1">
      <c r="A113" s="47"/>
      <c r="B113" s="39"/>
      <c r="C113" s="665" t="s">
        <v>634</v>
      </c>
      <c r="D113" s="758"/>
      <c r="E113" s="662"/>
      <c r="F113" s="659"/>
      <c r="G113" s="659"/>
    </row>
    <row r="114" spans="1:7" ht="12.75" customHeight="1">
      <c r="A114" s="47"/>
      <c r="B114" s="39"/>
      <c r="C114" s="665" t="s">
        <v>1902</v>
      </c>
      <c r="D114" s="758"/>
      <c r="E114" s="662"/>
      <c r="F114" s="659"/>
      <c r="G114" s="659"/>
    </row>
    <row r="115" spans="1:7">
      <c r="A115" s="47"/>
      <c r="B115" s="39"/>
      <c r="C115" s="665" t="s">
        <v>604</v>
      </c>
      <c r="D115" s="758"/>
      <c r="E115" s="662"/>
      <c r="F115" s="659"/>
      <c r="G115" s="659"/>
    </row>
    <row r="116" spans="1:7" ht="26.25" customHeight="1">
      <c r="A116" s="47"/>
      <c r="B116" s="39"/>
      <c r="C116" s="665" t="s">
        <v>617</v>
      </c>
      <c r="D116" s="758"/>
      <c r="E116" s="662"/>
      <c r="F116" s="659"/>
      <c r="G116" s="659"/>
    </row>
    <row r="117" spans="1:7" ht="12.75" customHeight="1">
      <c r="A117" s="47"/>
      <c r="B117" s="39"/>
      <c r="C117" s="665" t="s">
        <v>1903</v>
      </c>
      <c r="D117" s="758"/>
      <c r="E117" s="662"/>
      <c r="F117" s="659"/>
      <c r="G117" s="659"/>
    </row>
    <row r="118" spans="1:7" ht="13.5" customHeight="1">
      <c r="A118" s="47"/>
      <c r="B118" s="39"/>
      <c r="C118" s="665" t="s">
        <v>584</v>
      </c>
      <c r="D118" s="758"/>
      <c r="E118" s="662"/>
      <c r="F118" s="659"/>
      <c r="G118" s="659"/>
    </row>
    <row r="119" spans="1:7" ht="16.5" customHeight="1">
      <c r="A119" s="47"/>
      <c r="B119" s="39"/>
      <c r="C119" s="665"/>
      <c r="D119" s="758" t="s">
        <v>260</v>
      </c>
      <c r="E119" s="662">
        <v>1</v>
      </c>
      <c r="F119" s="909">
        <v>0</v>
      </c>
      <c r="G119" s="659">
        <f>E119*F119</f>
        <v>0</v>
      </c>
    </row>
    <row r="120" spans="1:7">
      <c r="A120" s="44"/>
      <c r="B120" s="39"/>
      <c r="C120" s="37"/>
      <c r="D120" s="661"/>
      <c r="E120" s="667"/>
      <c r="F120" s="689"/>
      <c r="G120" s="689"/>
    </row>
    <row r="121" spans="1:7">
      <c r="A121" s="44"/>
      <c r="B121" s="39"/>
      <c r="C121" s="37"/>
      <c r="D121" s="661"/>
      <c r="E121" s="667"/>
      <c r="F121" s="689"/>
      <c r="G121" s="689"/>
    </row>
    <row r="122" spans="1:7" ht="12.75" customHeight="1">
      <c r="A122" s="44" t="s">
        <v>1777</v>
      </c>
      <c r="B122" s="39"/>
      <c r="C122" s="37" t="s">
        <v>635</v>
      </c>
      <c r="D122" s="661"/>
      <c r="E122" s="667"/>
      <c r="F122" s="689"/>
      <c r="G122" s="689"/>
    </row>
    <row r="123" spans="1:7" ht="51.75" customHeight="1">
      <c r="A123" s="44"/>
      <c r="B123" s="39"/>
      <c r="C123" s="660" t="s">
        <v>636</v>
      </c>
      <c r="D123" s="661"/>
      <c r="E123" s="667"/>
      <c r="F123" s="689"/>
      <c r="G123" s="689"/>
    </row>
    <row r="124" spans="1:7" ht="13.5" customHeight="1">
      <c r="A124" s="44"/>
      <c r="B124" s="39"/>
      <c r="C124" s="660" t="s">
        <v>370</v>
      </c>
      <c r="D124" s="661"/>
      <c r="E124" s="667"/>
      <c r="F124" s="689"/>
      <c r="G124" s="689"/>
    </row>
    <row r="125" spans="1:7" ht="13.5" customHeight="1">
      <c r="A125" s="44"/>
      <c r="B125" s="39"/>
      <c r="C125" s="660" t="s">
        <v>612</v>
      </c>
      <c r="D125" s="661"/>
      <c r="E125" s="667"/>
      <c r="F125" s="689"/>
      <c r="G125" s="689"/>
    </row>
    <row r="126" spans="1:7" ht="14.25" customHeight="1">
      <c r="A126" s="44"/>
      <c r="B126" s="39"/>
      <c r="C126" s="660" t="s">
        <v>374</v>
      </c>
      <c r="D126" s="661"/>
      <c r="E126" s="667"/>
      <c r="F126" s="689"/>
      <c r="G126" s="689"/>
    </row>
    <row r="127" spans="1:7">
      <c r="A127" s="44"/>
      <c r="B127" s="39"/>
      <c r="C127" s="660" t="s">
        <v>604</v>
      </c>
      <c r="D127" s="661" t="s">
        <v>260</v>
      </c>
      <c r="E127" s="701">
        <v>1</v>
      </c>
      <c r="F127" s="907">
        <v>0</v>
      </c>
      <c r="G127" s="689">
        <f>E127*F127</f>
        <v>0</v>
      </c>
    </row>
    <row r="128" spans="1:7">
      <c r="A128" s="44"/>
      <c r="B128" s="39"/>
      <c r="C128" s="37"/>
      <c r="D128" s="661"/>
      <c r="E128" s="667"/>
      <c r="F128" s="689"/>
      <c r="G128" s="689"/>
    </row>
    <row r="129" spans="1:8" ht="13.5" customHeight="1">
      <c r="A129" s="47" t="s">
        <v>1778</v>
      </c>
      <c r="B129" s="39"/>
      <c r="C129" s="160" t="s">
        <v>637</v>
      </c>
      <c r="D129" s="758"/>
      <c r="E129" s="662"/>
      <c r="F129" s="659"/>
      <c r="G129" s="659"/>
    </row>
    <row r="130" spans="1:8" ht="180" customHeight="1">
      <c r="A130" s="47"/>
      <c r="B130" s="39"/>
      <c r="C130" s="665" t="s">
        <v>480</v>
      </c>
      <c r="D130" s="758"/>
      <c r="E130" s="662"/>
      <c r="F130" s="659"/>
      <c r="G130" s="659"/>
    </row>
    <row r="131" spans="1:8" ht="14.25" customHeight="1">
      <c r="A131" s="47"/>
      <c r="B131" s="39"/>
      <c r="C131" s="665" t="s">
        <v>638</v>
      </c>
      <c r="D131" s="758"/>
      <c r="E131" s="763"/>
      <c r="F131" s="659"/>
      <c r="G131" s="659"/>
    </row>
    <row r="132" spans="1:8" ht="12.75" customHeight="1">
      <c r="A132" s="47"/>
      <c r="B132" s="39"/>
      <c r="C132" s="665" t="s">
        <v>639</v>
      </c>
      <c r="D132" s="758"/>
      <c r="E132" s="763"/>
      <c r="F132" s="659"/>
      <c r="G132" s="659"/>
    </row>
    <row r="133" spans="1:8" ht="38.25" customHeight="1">
      <c r="A133" s="47"/>
      <c r="B133" s="39"/>
      <c r="C133" s="665" t="s">
        <v>593</v>
      </c>
      <c r="D133" s="758"/>
      <c r="E133" s="763"/>
      <c r="F133" s="659"/>
      <c r="G133" s="659"/>
    </row>
    <row r="134" spans="1:8">
      <c r="A134" s="47"/>
      <c r="B134" s="39"/>
      <c r="C134" s="665" t="s">
        <v>1904</v>
      </c>
      <c r="D134" s="758" t="s">
        <v>376</v>
      </c>
      <c r="E134" s="662">
        <v>8</v>
      </c>
      <c r="F134" s="909">
        <v>0</v>
      </c>
      <c r="G134" s="659">
        <f>E134*F134</f>
        <v>0</v>
      </c>
    </row>
    <row r="135" spans="1:8" ht="14.25" customHeight="1">
      <c r="A135" s="47" t="s">
        <v>1838</v>
      </c>
      <c r="B135" s="39"/>
      <c r="C135" s="665" t="s">
        <v>640</v>
      </c>
      <c r="D135" s="758"/>
      <c r="E135" s="662"/>
      <c r="F135" s="659"/>
      <c r="G135" s="659"/>
    </row>
    <row r="136" spans="1:8" ht="12.75" customHeight="1">
      <c r="A136" s="47"/>
      <c r="B136" s="39"/>
      <c r="C136" s="665" t="s">
        <v>641</v>
      </c>
      <c r="D136" s="758"/>
      <c r="E136" s="662"/>
      <c r="F136" s="659"/>
      <c r="G136" s="659"/>
    </row>
    <row r="137" spans="1:8" ht="13.5" customHeight="1">
      <c r="A137" s="47"/>
      <c r="B137" s="39"/>
      <c r="C137" s="665" t="s">
        <v>642</v>
      </c>
      <c r="D137" s="758"/>
      <c r="E137" s="662"/>
      <c r="F137" s="659"/>
      <c r="G137" s="659"/>
    </row>
    <row r="138" spans="1:8" ht="27.75" customHeight="1">
      <c r="A138" s="47"/>
      <c r="B138" s="39"/>
      <c r="C138" s="665" t="s">
        <v>576</v>
      </c>
      <c r="D138" s="758"/>
      <c r="E138" s="662"/>
      <c r="F138" s="659"/>
      <c r="G138" s="659"/>
    </row>
    <row r="139" spans="1:8" ht="13.5" customHeight="1">
      <c r="A139" s="47"/>
      <c r="B139" s="39"/>
      <c r="C139" s="665" t="s">
        <v>577</v>
      </c>
      <c r="D139" s="758"/>
      <c r="E139" s="662"/>
      <c r="F139" s="659"/>
      <c r="G139" s="659"/>
    </row>
    <row r="140" spans="1:8">
      <c r="A140" s="47"/>
      <c r="B140" s="39"/>
      <c r="C140" s="665" t="s">
        <v>643</v>
      </c>
      <c r="D140" s="758" t="s">
        <v>376</v>
      </c>
      <c r="E140" s="662">
        <v>6</v>
      </c>
      <c r="F140" s="909">
        <v>0</v>
      </c>
      <c r="G140" s="659">
        <f>E140*F140</f>
        <v>0</v>
      </c>
    </row>
    <row r="141" spans="1:8" ht="38.25">
      <c r="A141" s="47"/>
      <c r="B141" s="39"/>
      <c r="C141" s="665" t="s">
        <v>593</v>
      </c>
      <c r="D141" s="758"/>
      <c r="E141" s="662"/>
      <c r="F141" s="659"/>
      <c r="G141" s="659"/>
    </row>
    <row r="142" spans="1:8">
      <c r="A142" s="47"/>
      <c r="B142" s="39"/>
      <c r="C142" s="665" t="s">
        <v>1905</v>
      </c>
      <c r="D142" s="758" t="s">
        <v>376</v>
      </c>
      <c r="E142" s="662">
        <v>1</v>
      </c>
      <c r="F142" s="909">
        <v>0</v>
      </c>
      <c r="G142" s="659">
        <f>E142*F142</f>
        <v>0</v>
      </c>
    </row>
    <row r="143" spans="1:8">
      <c r="A143" s="47"/>
      <c r="B143" s="39"/>
      <c r="C143" s="764"/>
      <c r="D143" s="765"/>
      <c r="E143" s="766"/>
      <c r="F143" s="659"/>
      <c r="G143" s="659"/>
    </row>
    <row r="144" spans="1:8" ht="38.25">
      <c r="A144" s="47"/>
      <c r="B144" s="39"/>
      <c r="C144" s="665" t="s">
        <v>1831</v>
      </c>
      <c r="D144" s="763"/>
      <c r="E144" s="763"/>
      <c r="F144" s="659"/>
      <c r="G144" s="659"/>
      <c r="H144" s="702"/>
    </row>
    <row r="145" spans="1:7" ht="20.100000000000001" customHeight="1">
      <c r="A145" s="47"/>
      <c r="B145" s="39"/>
      <c r="C145" s="665" t="s">
        <v>1905</v>
      </c>
      <c r="D145" s="758" t="s">
        <v>376</v>
      </c>
      <c r="E145" s="662">
        <v>4</v>
      </c>
      <c r="F145" s="909">
        <v>0</v>
      </c>
      <c r="G145" s="659">
        <f>E145*F145</f>
        <v>0</v>
      </c>
    </row>
    <row r="146" spans="1:7" ht="20.100000000000001" customHeight="1">
      <c r="A146" s="44"/>
      <c r="B146" s="39"/>
      <c r="C146" s="697"/>
      <c r="D146" s="703"/>
      <c r="E146" s="704"/>
      <c r="F146" s="689"/>
      <c r="G146" s="689"/>
    </row>
    <row r="147" spans="1:7" ht="38.25">
      <c r="A147" s="44" t="s">
        <v>1840</v>
      </c>
      <c r="B147" s="39"/>
      <c r="C147" s="660" t="s">
        <v>1839</v>
      </c>
      <c r="D147" s="661" t="s">
        <v>220</v>
      </c>
      <c r="E147" s="667">
        <v>1</v>
      </c>
      <c r="F147" s="907">
        <v>0</v>
      </c>
      <c r="G147" s="689">
        <f>+E147*F147</f>
        <v>0</v>
      </c>
    </row>
    <row r="148" spans="1:7" ht="20.100000000000001" customHeight="1">
      <c r="A148" s="44"/>
      <c r="B148" s="39"/>
      <c r="C148" s="697"/>
      <c r="D148" s="703"/>
      <c r="E148" s="704"/>
      <c r="F148" s="689"/>
      <c r="G148" s="689"/>
    </row>
    <row r="149" spans="1:7" ht="20.100000000000001" customHeight="1">
      <c r="A149" s="698"/>
      <c r="B149" s="39"/>
      <c r="C149" s="705"/>
      <c r="D149" s="392"/>
      <c r="E149" s="627"/>
      <c r="F149" s="689"/>
      <c r="G149" s="689"/>
    </row>
    <row r="150" spans="1:7" ht="31.5" customHeight="1">
      <c r="A150" s="135" t="s">
        <v>378</v>
      </c>
      <c r="B150" s="136"/>
      <c r="C150" s="351" t="s">
        <v>644</v>
      </c>
      <c r="D150" s="235"/>
      <c r="E150" s="224"/>
      <c r="F150" s="138"/>
      <c r="G150" s="370">
        <f>SUM(G8:G148)</f>
        <v>0</v>
      </c>
    </row>
  </sheetData>
  <sheetProtection password="EBEA" sheet="1" objects="1" scenarios="1" selectLockedCells="1"/>
  <mergeCells count="4">
    <mergeCell ref="A2:B3"/>
    <mergeCell ref="C2:C3"/>
    <mergeCell ref="D2:F2"/>
    <mergeCell ref="G2:G3"/>
  </mergeCells>
  <pageMargins left="0.75" right="0.75" top="1" bottom="1" header="0.5" footer="0.5"/>
  <pageSetup paperSize="9" orientation="portrait" horizontalDpi="4294967293"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6"/>
  <sheetViews>
    <sheetView workbookViewId="0">
      <selection activeCell="F13" sqref="F13"/>
    </sheetView>
  </sheetViews>
  <sheetFormatPr defaultRowHeight="12.75"/>
  <cols>
    <col min="1" max="1" width="5.85546875" customWidth="1"/>
    <col min="2" max="2" width="4.28515625" customWidth="1"/>
    <col min="3" max="3" width="40.5703125" customWidth="1"/>
    <col min="4" max="4" width="7.28515625" customWidth="1"/>
    <col min="5" max="5" width="8.42578125" customWidth="1"/>
    <col min="6" max="6" width="11" customWidth="1"/>
    <col min="7" max="7" width="10.140625" bestFit="1" customWidth="1"/>
  </cols>
  <sheetData>
    <row r="1" spans="1:7" ht="13.5" thickBot="1">
      <c r="A1" s="53"/>
      <c r="B1" s="424"/>
      <c r="C1" s="395"/>
      <c r="D1" s="33"/>
      <c r="E1" s="33"/>
      <c r="F1" s="424"/>
      <c r="G1" s="424"/>
    </row>
    <row r="2" spans="1:7">
      <c r="A2" s="1021" t="s">
        <v>656</v>
      </c>
      <c r="B2" s="1022"/>
      <c r="C2" s="1025" t="s">
        <v>680</v>
      </c>
      <c r="D2" s="1027" t="s">
        <v>571</v>
      </c>
      <c r="E2" s="1027"/>
      <c r="F2" s="1028"/>
      <c r="G2" s="1019" t="s">
        <v>660</v>
      </c>
    </row>
    <row r="3" spans="1:7" ht="13.5" thickBot="1">
      <c r="A3" s="1023"/>
      <c r="B3" s="1024"/>
      <c r="C3" s="1026"/>
      <c r="D3" s="98" t="s">
        <v>657</v>
      </c>
      <c r="E3" s="98" t="s">
        <v>658</v>
      </c>
      <c r="F3" s="101" t="s">
        <v>659</v>
      </c>
      <c r="G3" s="1020"/>
    </row>
    <row r="4" spans="1:7">
      <c r="A4" s="230"/>
      <c r="B4" s="230"/>
      <c r="C4" s="231"/>
      <c r="D4" s="234"/>
      <c r="E4" s="236"/>
      <c r="F4" s="233"/>
      <c r="G4" s="232"/>
    </row>
    <row r="5" spans="1:7">
      <c r="A5" s="230"/>
      <c r="B5" s="230"/>
      <c r="C5" s="231"/>
      <c r="D5" s="234"/>
      <c r="E5" s="236"/>
      <c r="F5" s="233"/>
      <c r="G5" s="232"/>
    </row>
    <row r="6" spans="1:7" ht="32.25" customHeight="1">
      <c r="A6" s="271" t="s">
        <v>1779</v>
      </c>
      <c r="B6" s="272"/>
      <c r="C6" s="270" t="s">
        <v>645</v>
      </c>
      <c r="D6" s="280"/>
      <c r="E6" s="694"/>
      <c r="F6" s="695"/>
      <c r="G6" s="693"/>
    </row>
    <row r="7" spans="1:7">
      <c r="A7" s="424"/>
      <c r="B7" s="424"/>
      <c r="C7" s="395"/>
      <c r="D7" s="666"/>
      <c r="E7" s="217"/>
      <c r="F7" s="688"/>
      <c r="G7" s="424"/>
    </row>
    <row r="8" spans="1:7" ht="12.75" customHeight="1">
      <c r="A8" s="47" t="s">
        <v>1828</v>
      </c>
      <c r="B8" s="39"/>
      <c r="C8" s="160" t="s">
        <v>635</v>
      </c>
      <c r="D8" s="755"/>
      <c r="E8" s="658"/>
      <c r="F8" s="756"/>
      <c r="G8" s="757"/>
    </row>
    <row r="9" spans="1:7" ht="63.75" customHeight="1">
      <c r="A9" s="47"/>
      <c r="B9" s="39"/>
      <c r="C9" s="665" t="s">
        <v>636</v>
      </c>
      <c r="D9" s="758"/>
      <c r="E9" s="662"/>
      <c r="F9" s="659"/>
      <c r="G9" s="659"/>
    </row>
    <row r="10" spans="1:7" ht="14.25" customHeight="1">
      <c r="A10" s="47"/>
      <c r="B10" s="39"/>
      <c r="C10" s="665" t="s">
        <v>370</v>
      </c>
      <c r="D10" s="758"/>
      <c r="E10" s="662"/>
      <c r="F10" s="659"/>
      <c r="G10" s="659"/>
    </row>
    <row r="11" spans="1:7" ht="14.25" customHeight="1">
      <c r="A11" s="47"/>
      <c r="B11" s="39"/>
      <c r="C11" s="665" t="s">
        <v>612</v>
      </c>
      <c r="D11" s="758"/>
      <c r="E11" s="662"/>
      <c r="F11" s="659"/>
      <c r="G11" s="659"/>
    </row>
    <row r="12" spans="1:7" ht="12" customHeight="1">
      <c r="A12" s="47"/>
      <c r="B12" s="39"/>
      <c r="C12" s="665" t="s">
        <v>374</v>
      </c>
      <c r="D12" s="758"/>
      <c r="E12" s="662"/>
      <c r="F12" s="659"/>
      <c r="G12" s="659"/>
    </row>
    <row r="13" spans="1:7">
      <c r="A13" s="47"/>
      <c r="B13" s="39"/>
      <c r="C13" s="665" t="s">
        <v>1906</v>
      </c>
      <c r="D13" s="758" t="s">
        <v>260</v>
      </c>
      <c r="E13" s="767">
        <v>1</v>
      </c>
      <c r="F13" s="909">
        <v>0</v>
      </c>
      <c r="G13" s="659">
        <f>E13*F13</f>
        <v>0</v>
      </c>
    </row>
    <row r="14" spans="1:7">
      <c r="A14" s="44"/>
      <c r="B14" s="39"/>
      <c r="C14" s="660"/>
      <c r="D14" s="661"/>
      <c r="E14" s="667"/>
      <c r="F14" s="689"/>
      <c r="G14" s="689"/>
    </row>
    <row r="15" spans="1:7" ht="13.5" customHeight="1">
      <c r="A15" s="47" t="s">
        <v>1829</v>
      </c>
      <c r="B15" s="39"/>
      <c r="C15" s="160" t="s">
        <v>637</v>
      </c>
      <c r="D15" s="758"/>
      <c r="E15" s="662"/>
      <c r="F15" s="659"/>
      <c r="G15" s="659"/>
    </row>
    <row r="16" spans="1:7" ht="204.75" customHeight="1">
      <c r="A16" s="47"/>
      <c r="B16" s="39"/>
      <c r="C16" s="665" t="s">
        <v>480</v>
      </c>
      <c r="D16" s="758"/>
      <c r="E16" s="662"/>
      <c r="F16" s="659"/>
      <c r="G16" s="659"/>
    </row>
    <row r="17" spans="1:7" ht="13.5" customHeight="1">
      <c r="A17" s="47"/>
      <c r="B17" s="39"/>
      <c r="C17" s="665" t="s">
        <v>640</v>
      </c>
      <c r="D17" s="758"/>
      <c r="E17" s="662"/>
      <c r="F17" s="659"/>
      <c r="G17" s="659"/>
    </row>
    <row r="18" spans="1:7" ht="13.5" customHeight="1">
      <c r="A18" s="47"/>
      <c r="B18" s="39"/>
      <c r="C18" s="665" t="s">
        <v>641</v>
      </c>
      <c r="D18" s="758"/>
      <c r="E18" s="662"/>
      <c r="F18" s="659"/>
      <c r="G18" s="659"/>
    </row>
    <row r="19" spans="1:7" ht="13.5" customHeight="1">
      <c r="A19" s="47"/>
      <c r="B19" s="39"/>
      <c r="C19" s="665" t="s">
        <v>642</v>
      </c>
      <c r="D19" s="758"/>
      <c r="E19" s="662"/>
      <c r="F19" s="659"/>
      <c r="G19" s="659"/>
    </row>
    <row r="20" spans="1:7" ht="39" customHeight="1">
      <c r="A20" s="47"/>
      <c r="B20" s="39"/>
      <c r="C20" s="665" t="s">
        <v>576</v>
      </c>
      <c r="D20" s="758"/>
      <c r="E20" s="662"/>
      <c r="F20" s="659"/>
      <c r="G20" s="659"/>
    </row>
    <row r="21" spans="1:7" ht="14.25" customHeight="1">
      <c r="A21" s="47"/>
      <c r="B21" s="39"/>
      <c r="C21" s="665" t="s">
        <v>577</v>
      </c>
      <c r="D21" s="758"/>
      <c r="E21" s="662"/>
      <c r="F21" s="659"/>
      <c r="G21" s="659"/>
    </row>
    <row r="22" spans="1:7">
      <c r="A22" s="47"/>
      <c r="B22" s="39"/>
      <c r="C22" s="665" t="s">
        <v>1907</v>
      </c>
      <c r="D22" s="758" t="s">
        <v>376</v>
      </c>
      <c r="E22" s="662">
        <v>0.2</v>
      </c>
      <c r="F22" s="909">
        <v>0</v>
      </c>
      <c r="G22" s="659">
        <f>+E22*F22</f>
        <v>0</v>
      </c>
    </row>
    <row r="23" spans="1:7">
      <c r="A23" s="47"/>
      <c r="B23" s="39"/>
      <c r="C23" s="665" t="s">
        <v>643</v>
      </c>
      <c r="D23" s="758" t="s">
        <v>376</v>
      </c>
      <c r="E23" s="662">
        <v>35</v>
      </c>
      <c r="F23" s="909">
        <v>0</v>
      </c>
      <c r="G23" s="659">
        <f>+E23*F23</f>
        <v>0</v>
      </c>
    </row>
    <row r="24" spans="1:7">
      <c r="A24" s="44"/>
      <c r="B24" s="39"/>
      <c r="C24" s="660"/>
      <c r="D24" s="661"/>
      <c r="E24" s="667"/>
      <c r="F24" s="689"/>
      <c r="G24" s="689"/>
    </row>
    <row r="25" spans="1:7">
      <c r="A25" s="47" t="s">
        <v>1830</v>
      </c>
      <c r="B25" s="39"/>
      <c r="C25" s="160" t="s">
        <v>1832</v>
      </c>
      <c r="D25" s="758"/>
      <c r="E25" s="662"/>
      <c r="F25" s="659"/>
      <c r="G25" s="659"/>
    </row>
    <row r="26" spans="1:7" ht="51">
      <c r="A26" s="47"/>
      <c r="B26" s="39"/>
      <c r="C26" s="665" t="s">
        <v>1831</v>
      </c>
      <c r="D26" s="763"/>
      <c r="E26" s="763"/>
      <c r="F26" s="659"/>
      <c r="G26" s="659"/>
    </row>
    <row r="27" spans="1:7">
      <c r="A27" s="47"/>
      <c r="B27" s="39"/>
      <c r="C27" s="665" t="s">
        <v>1907</v>
      </c>
      <c r="D27" s="758" t="s">
        <v>376</v>
      </c>
      <c r="E27" s="763">
        <v>0.2</v>
      </c>
      <c r="F27" s="909">
        <v>0</v>
      </c>
      <c r="G27" s="659">
        <f>+E27*F27</f>
        <v>0</v>
      </c>
    </row>
    <row r="28" spans="1:7" ht="20.100000000000001" customHeight="1">
      <c r="A28" s="47"/>
      <c r="B28" s="39"/>
      <c r="C28" s="665" t="s">
        <v>643</v>
      </c>
      <c r="D28" s="758" t="s">
        <v>376</v>
      </c>
      <c r="E28" s="662">
        <v>35</v>
      </c>
      <c r="F28" s="909">
        <v>0</v>
      </c>
      <c r="G28" s="659">
        <f>+E28*F28</f>
        <v>0</v>
      </c>
    </row>
    <row r="29" spans="1:7">
      <c r="A29" s="44"/>
      <c r="B29" s="39"/>
      <c r="C29" s="660"/>
      <c r="D29" s="661"/>
      <c r="E29" s="662"/>
      <c r="F29" s="689"/>
      <c r="G29" s="689"/>
    </row>
    <row r="30" spans="1:7">
      <c r="A30" s="44"/>
      <c r="B30" s="39"/>
      <c r="C30" s="660"/>
      <c r="D30" s="661"/>
      <c r="E30" s="667"/>
      <c r="F30" s="689"/>
      <c r="G30" s="689"/>
    </row>
    <row r="31" spans="1:7" ht="31.5" customHeight="1">
      <c r="A31" s="135" t="s">
        <v>1779</v>
      </c>
      <c r="B31" s="136"/>
      <c r="C31" s="351" t="s">
        <v>646</v>
      </c>
      <c r="D31" s="235"/>
      <c r="E31" s="224"/>
      <c r="F31" s="138"/>
      <c r="G31" s="370">
        <f>SUM(G8:G30)</f>
        <v>0</v>
      </c>
    </row>
    <row r="46" spans="9:9">
      <c r="I46" s="663"/>
    </row>
  </sheetData>
  <sheetProtection password="EBEA" sheet="1" objects="1" scenarios="1" selectLockedCells="1"/>
  <mergeCells count="4">
    <mergeCell ref="A2:B3"/>
    <mergeCell ref="C2:C3"/>
    <mergeCell ref="D2:F2"/>
    <mergeCell ref="G2:G3"/>
  </mergeCells>
  <pageMargins left="0.75" right="0.75" top="1" bottom="1" header="0.5" footer="0.5"/>
  <pageSetup paperSize="9" orientation="portrait" horizontalDpi="4294967293" verticalDpi="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43"/>
  <sheetViews>
    <sheetView workbookViewId="0"/>
  </sheetViews>
  <sheetFormatPr defaultColWidth="7.85546875" defaultRowHeight="12.75"/>
  <cols>
    <col min="1" max="1" width="7.85546875" style="1" customWidth="1"/>
    <col min="2" max="2" width="9" style="1" customWidth="1"/>
    <col min="3" max="3" width="8.5703125" style="1" customWidth="1"/>
    <col min="4" max="8" width="7.85546875" style="1" customWidth="1"/>
    <col min="9" max="9" width="15.85546875" style="1" customWidth="1"/>
    <col min="10" max="10" width="7.5703125" style="1" customWidth="1"/>
    <col min="11" max="16384" width="7.85546875" style="1"/>
  </cols>
  <sheetData>
    <row r="1" spans="1:9">
      <c r="A1" s="2"/>
      <c r="B1" s="2"/>
      <c r="C1" s="2"/>
      <c r="D1" s="2"/>
      <c r="E1" s="2"/>
      <c r="F1" s="2"/>
      <c r="G1" s="2"/>
      <c r="H1" s="2"/>
      <c r="I1" s="2"/>
    </row>
    <row r="2" spans="1:9">
      <c r="A2" s="2"/>
      <c r="B2" s="2"/>
      <c r="C2" s="2"/>
      <c r="D2" s="2"/>
      <c r="E2" s="2"/>
      <c r="F2" s="2"/>
      <c r="G2" s="2"/>
      <c r="H2" s="2"/>
      <c r="I2" s="2"/>
    </row>
    <row r="3" spans="1:9" ht="18">
      <c r="A3" s="3"/>
      <c r="B3" s="2"/>
      <c r="C3" s="3"/>
      <c r="D3" s="2"/>
      <c r="E3" s="2"/>
      <c r="F3" s="2"/>
      <c r="G3" s="2"/>
      <c r="H3" s="2"/>
      <c r="I3" s="2"/>
    </row>
    <row r="4" spans="1:9">
      <c r="A4" s="2"/>
      <c r="B4" s="2"/>
      <c r="C4" s="2"/>
      <c r="D4" s="2"/>
      <c r="E4" s="2"/>
      <c r="F4" s="2"/>
      <c r="G4" s="2"/>
      <c r="H4" s="2"/>
      <c r="I4" s="2"/>
    </row>
    <row r="5" spans="1:9">
      <c r="A5" s="2"/>
      <c r="B5" s="2"/>
      <c r="C5" s="2"/>
      <c r="D5" s="2"/>
      <c r="E5" s="4"/>
      <c r="F5" s="2"/>
      <c r="G5" s="2"/>
      <c r="H5" s="2"/>
      <c r="I5" s="2"/>
    </row>
    <row r="6" spans="1:9">
      <c r="A6" s="2"/>
      <c r="B6" s="2"/>
      <c r="C6" s="2"/>
      <c r="D6" s="2"/>
      <c r="E6" s="4"/>
      <c r="F6" s="2"/>
      <c r="G6" s="2"/>
      <c r="H6" s="2"/>
      <c r="I6" s="2"/>
    </row>
    <row r="7" spans="1:9">
      <c r="A7" s="2"/>
      <c r="B7" s="2"/>
      <c r="C7" s="2"/>
      <c r="D7" s="2"/>
      <c r="E7" s="4"/>
      <c r="F7" s="2"/>
      <c r="G7" s="2"/>
      <c r="H7" s="2"/>
      <c r="I7" s="2"/>
    </row>
    <row r="8" spans="1:9">
      <c r="A8" s="2"/>
      <c r="B8" s="2"/>
      <c r="C8" s="2"/>
      <c r="D8" s="2"/>
      <c r="E8" s="4"/>
      <c r="F8" s="2"/>
      <c r="G8" s="2"/>
      <c r="H8" s="2"/>
      <c r="I8" s="2"/>
    </row>
    <row r="9" spans="1:9">
      <c r="A9" s="2"/>
      <c r="B9" s="2"/>
      <c r="C9" s="2"/>
      <c r="D9" s="2"/>
      <c r="E9" s="4"/>
      <c r="F9" s="2"/>
      <c r="G9" s="2"/>
      <c r="H9" s="2"/>
      <c r="I9" s="2"/>
    </row>
    <row r="10" spans="1:9">
      <c r="A10" s="2"/>
      <c r="B10" s="2"/>
      <c r="C10" s="2"/>
      <c r="D10" s="2"/>
      <c r="E10" s="4"/>
      <c r="F10" s="2"/>
      <c r="G10" s="2"/>
      <c r="H10" s="2"/>
      <c r="I10" s="2"/>
    </row>
    <row r="11" spans="1:9">
      <c r="A11" s="2"/>
      <c r="B11" s="2"/>
      <c r="C11" s="2"/>
      <c r="D11" s="2"/>
      <c r="E11" s="4"/>
      <c r="F11" s="2"/>
      <c r="G11" s="2"/>
      <c r="H11" s="2"/>
      <c r="I11" s="2"/>
    </row>
    <row r="12" spans="1:9" ht="18">
      <c r="A12" s="2"/>
      <c r="B12" s="2"/>
      <c r="C12" s="6"/>
      <c r="D12" s="2"/>
      <c r="E12" s="4"/>
      <c r="F12" s="2"/>
      <c r="G12" s="2"/>
      <c r="H12" s="2"/>
      <c r="I12" s="2"/>
    </row>
    <row r="13" spans="1:9">
      <c r="A13" s="2"/>
      <c r="B13" s="2"/>
      <c r="C13" s="2"/>
      <c r="D13" s="2"/>
      <c r="E13" s="4"/>
      <c r="F13" s="2"/>
      <c r="G13" s="2"/>
      <c r="H13" s="2"/>
      <c r="I13" s="2"/>
    </row>
    <row r="14" spans="1:9">
      <c r="A14" s="2"/>
      <c r="B14" s="2"/>
      <c r="C14" s="2"/>
      <c r="D14" s="2"/>
      <c r="E14" s="4"/>
      <c r="F14" s="2"/>
      <c r="G14" s="2"/>
      <c r="H14" s="2"/>
      <c r="I14" s="2"/>
    </row>
    <row r="15" spans="1:9" ht="56.25" customHeight="1">
      <c r="A15" s="1047" t="s">
        <v>2116</v>
      </c>
      <c r="B15" s="1047"/>
      <c r="C15" s="1047"/>
      <c r="D15" s="1047"/>
      <c r="E15" s="1047"/>
      <c r="F15" s="1047"/>
      <c r="G15" s="1047"/>
      <c r="H15" s="1047"/>
      <c r="I15" s="1047"/>
    </row>
    <row r="16" spans="1:9" ht="14.25" customHeight="1">
      <c r="A16" s="2"/>
      <c r="B16" s="2"/>
      <c r="C16" s="2"/>
      <c r="D16" s="2"/>
      <c r="E16" s="2"/>
      <c r="F16" s="2"/>
      <c r="G16" s="2"/>
      <c r="H16" s="2"/>
      <c r="I16" s="2"/>
    </row>
    <row r="17" spans="1:9" ht="52.5" customHeight="1">
      <c r="A17" s="1018" t="s">
        <v>484</v>
      </c>
      <c r="B17" s="1018"/>
      <c r="C17" s="1018"/>
      <c r="D17" s="1018"/>
      <c r="E17" s="1018"/>
      <c r="F17" s="1018"/>
      <c r="G17" s="1018"/>
      <c r="H17" s="1018"/>
      <c r="I17" s="1018"/>
    </row>
    <row r="18" spans="1:9">
      <c r="A18" s="2"/>
      <c r="B18" s="2"/>
      <c r="C18" s="2"/>
      <c r="D18" s="2"/>
      <c r="E18" s="2"/>
      <c r="F18" s="2"/>
      <c r="G18" s="2"/>
      <c r="H18" s="2"/>
      <c r="I18" s="2"/>
    </row>
    <row r="19" spans="1:9" ht="9.75" customHeight="1">
      <c r="A19" s="2"/>
      <c r="B19" s="2"/>
      <c r="C19" s="2"/>
      <c r="D19" s="8"/>
      <c r="E19" s="2"/>
      <c r="F19" s="2"/>
      <c r="G19" s="2"/>
      <c r="H19" s="2"/>
      <c r="I19" s="2"/>
    </row>
    <row r="20" spans="1:9" ht="23.25">
      <c r="A20" s="2"/>
      <c r="B20" s="2"/>
      <c r="C20" s="2"/>
      <c r="D20" s="2"/>
      <c r="E20" s="7"/>
      <c r="F20" s="2"/>
      <c r="G20" s="2"/>
      <c r="H20" s="2"/>
      <c r="I20" s="2"/>
    </row>
    <row r="21" spans="1:9">
      <c r="A21" s="2"/>
      <c r="B21" s="2"/>
      <c r="C21" s="2"/>
      <c r="D21" s="2"/>
      <c r="E21" s="2"/>
      <c r="F21" s="2"/>
      <c r="G21" s="2"/>
      <c r="H21" s="2"/>
      <c r="I21" s="2"/>
    </row>
    <row r="22" spans="1:9" ht="23.25">
      <c r="A22" s="2"/>
      <c r="B22" s="2"/>
      <c r="C22" s="2"/>
      <c r="D22" s="2"/>
      <c r="E22" s="7"/>
      <c r="F22" s="2"/>
      <c r="G22" s="2"/>
      <c r="H22" s="2"/>
      <c r="I22" s="2"/>
    </row>
    <row r="23" spans="1:9">
      <c r="A23" s="2"/>
      <c r="B23" s="2"/>
      <c r="C23" s="2"/>
      <c r="D23" s="2"/>
      <c r="E23" s="2"/>
      <c r="F23" s="2"/>
      <c r="G23" s="2"/>
      <c r="H23" s="2"/>
      <c r="I23" s="2"/>
    </row>
    <row r="24" spans="1:9" ht="23.25">
      <c r="A24" s="2"/>
      <c r="B24" s="2"/>
      <c r="C24" s="2"/>
      <c r="D24" s="2"/>
      <c r="E24" s="7"/>
      <c r="F24" s="2"/>
      <c r="G24" s="2"/>
      <c r="H24" s="2"/>
      <c r="I24" s="2"/>
    </row>
    <row r="25" spans="1:9">
      <c r="A25" s="2"/>
      <c r="B25" s="2"/>
      <c r="C25" s="2"/>
      <c r="D25" s="2"/>
      <c r="E25" s="2"/>
      <c r="F25" s="2"/>
      <c r="G25" s="2"/>
      <c r="H25" s="2"/>
      <c r="I25" s="2"/>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row r="30" spans="1:9">
      <c r="A30" s="2"/>
      <c r="B30" s="2"/>
      <c r="C30" s="2"/>
      <c r="D30" s="2"/>
      <c r="E30" s="2"/>
      <c r="F30" s="2"/>
      <c r="G30" s="2"/>
      <c r="H30" s="2"/>
      <c r="I30" s="2"/>
    </row>
    <row r="31" spans="1:9" ht="15.75">
      <c r="A31" s="9"/>
      <c r="B31" s="9"/>
      <c r="C31" s="9"/>
      <c r="D31" s="9"/>
      <c r="F31" s="10"/>
      <c r="G31" s="2"/>
      <c r="H31" s="2"/>
      <c r="I31" s="2"/>
    </row>
    <row r="32" spans="1:9" ht="15.75">
      <c r="F32" s="9"/>
      <c r="H32" s="2"/>
      <c r="I32" s="2"/>
    </row>
    <row r="33" spans="1:9" ht="15.75">
      <c r="A33" s="9"/>
      <c r="B33" s="9"/>
      <c r="C33" s="9"/>
      <c r="D33" s="9"/>
      <c r="E33" s="10"/>
      <c r="F33" s="10"/>
      <c r="H33" s="2"/>
      <c r="I33" s="2"/>
    </row>
    <row r="34" spans="1:9" ht="15.75">
      <c r="F34" s="9"/>
      <c r="H34" s="2"/>
      <c r="I34" s="2"/>
    </row>
    <row r="35" spans="1:9" ht="15.75">
      <c r="A35" s="9"/>
      <c r="B35" s="9"/>
      <c r="C35" s="9"/>
      <c r="D35" s="9"/>
      <c r="E35" s="10"/>
      <c r="F35" s="10"/>
      <c r="H35" s="2"/>
      <c r="I35" s="2"/>
    </row>
    <row r="36" spans="1:9" ht="15.75">
      <c r="B36" s="9"/>
      <c r="C36" s="9"/>
      <c r="D36" s="9"/>
      <c r="E36" s="10"/>
      <c r="F36" s="9"/>
      <c r="H36" s="2"/>
      <c r="I36" s="2"/>
    </row>
    <row r="37" spans="1:9" ht="15.75">
      <c r="A37" s="9"/>
      <c r="B37" s="9"/>
      <c r="C37" s="9"/>
      <c r="D37" s="9"/>
      <c r="E37" s="10"/>
      <c r="F37" s="9"/>
      <c r="H37" s="2"/>
      <c r="I37" s="2"/>
    </row>
    <row r="38" spans="1:9" ht="15.75">
      <c r="A38" s="9"/>
      <c r="B38" s="9"/>
      <c r="C38" s="9"/>
      <c r="D38" s="9"/>
      <c r="F38" s="9"/>
      <c r="H38" s="2"/>
      <c r="I38" s="2"/>
    </row>
    <row r="39" spans="1:9" ht="15.75">
      <c r="A39" s="9"/>
      <c r="B39" s="9"/>
      <c r="C39" s="9"/>
      <c r="D39" s="9"/>
      <c r="E39" s="9"/>
      <c r="F39" s="9"/>
      <c r="G39" s="11"/>
      <c r="H39" s="2"/>
      <c r="I39" s="2"/>
    </row>
    <row r="40" spans="1:9" ht="15.75">
      <c r="A40" s="9"/>
      <c r="B40" s="9"/>
      <c r="C40" s="9"/>
      <c r="D40" s="9"/>
      <c r="E40" s="9"/>
      <c r="F40" s="9"/>
      <c r="G40" s="11"/>
      <c r="H40" s="2"/>
      <c r="I40" s="2"/>
    </row>
    <row r="41" spans="1:9" ht="15.75">
      <c r="A41" s="9"/>
      <c r="B41" s="9"/>
      <c r="C41" s="9"/>
      <c r="D41" s="9"/>
      <c r="E41" s="9"/>
      <c r="F41" s="9"/>
      <c r="G41" s="11"/>
      <c r="H41" s="2"/>
      <c r="I41" s="2"/>
    </row>
    <row r="42" spans="1:9">
      <c r="A42" s="2"/>
      <c r="B42" s="2"/>
      <c r="C42" s="2"/>
      <c r="D42" s="2"/>
      <c r="E42" s="2"/>
      <c r="F42" s="2"/>
      <c r="G42" s="2"/>
      <c r="H42" s="2"/>
      <c r="I42" s="2"/>
    </row>
    <row r="43" spans="1:9" ht="15">
      <c r="A43" s="2"/>
      <c r="B43" s="2"/>
      <c r="C43" s="2"/>
      <c r="D43" s="2"/>
      <c r="E43" s="2"/>
      <c r="F43" s="2"/>
      <c r="G43" s="12"/>
      <c r="H43" s="2"/>
      <c r="I43" s="2"/>
    </row>
  </sheetData>
  <mergeCells count="2">
    <mergeCell ref="A15:I15"/>
    <mergeCell ref="A17:I17"/>
  </mergeCells>
  <phoneticPr fontId="0" type="noConversion"/>
  <pageMargins left="0.98402777777777772" right="0.2361111111111111" top="0.74791666666666667" bottom="0.78749999999999998" header="0.51180555555555551" footer="0.51180555555555551"/>
  <pageSetup paperSize="9" firstPageNumber="0"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K65"/>
  <sheetViews>
    <sheetView workbookViewId="0">
      <selection activeCell="I23" sqref="I23"/>
    </sheetView>
  </sheetViews>
  <sheetFormatPr defaultColWidth="7.7109375" defaultRowHeight="12.75"/>
  <cols>
    <col min="1" max="1" width="9.140625" style="1" customWidth="1"/>
    <col min="2" max="6" width="7.7109375" style="1" customWidth="1"/>
    <col min="7" max="7" width="6.28515625" style="1" customWidth="1"/>
    <col min="8" max="8" width="13.42578125" style="1" customWidth="1"/>
    <col min="9" max="9" width="16.140625" style="1" customWidth="1"/>
    <col min="10" max="10" width="0.140625" style="1" customWidth="1"/>
    <col min="11" max="11" width="7.7109375" style="1" hidden="1" customWidth="1"/>
    <col min="12" max="16384" width="7.7109375" style="1"/>
  </cols>
  <sheetData>
    <row r="1" spans="1:9" ht="6.75" customHeight="1">
      <c r="A1" s="2"/>
      <c r="B1" s="2"/>
      <c r="C1" s="2"/>
      <c r="D1" s="2"/>
      <c r="E1" s="2"/>
      <c r="F1" s="2"/>
      <c r="G1" s="2"/>
      <c r="H1" s="2"/>
      <c r="I1" s="2"/>
    </row>
    <row r="2" spans="1:9" ht="6.75" customHeight="1">
      <c r="A2" s="2"/>
      <c r="B2" s="2"/>
      <c r="C2" s="2"/>
      <c r="D2" s="2"/>
      <c r="E2" s="2"/>
      <c r="F2" s="2"/>
      <c r="G2" s="2"/>
      <c r="H2" s="2"/>
      <c r="I2" s="2"/>
    </row>
    <row r="3" spans="1:9" ht="6.75" customHeight="1">
      <c r="A3" s="2"/>
      <c r="B3" s="2"/>
      <c r="C3" s="2"/>
      <c r="D3" s="2"/>
      <c r="E3" s="2"/>
      <c r="F3" s="2"/>
      <c r="G3" s="2"/>
      <c r="H3" s="2"/>
      <c r="I3" s="2"/>
    </row>
    <row r="4" spans="1:9" ht="6.75" customHeight="1">
      <c r="A4" s="2"/>
      <c r="B4" s="2"/>
      <c r="C4" s="2"/>
      <c r="D4" s="2"/>
      <c r="E4" s="2"/>
      <c r="F4" s="2"/>
      <c r="G4" s="2"/>
      <c r="H4" s="2"/>
      <c r="I4" s="2"/>
    </row>
    <row r="5" spans="1:9" ht="6.75" customHeight="1">
      <c r="A5" s="2"/>
      <c r="B5" s="2"/>
      <c r="C5" s="2"/>
      <c r="D5" s="2"/>
      <c r="E5" s="2"/>
      <c r="F5" s="2"/>
      <c r="G5" s="2"/>
      <c r="H5" s="2"/>
      <c r="I5" s="2"/>
    </row>
    <row r="6" spans="1:9" ht="6.75" customHeight="1">
      <c r="A6" s="2"/>
      <c r="B6" s="2"/>
      <c r="C6" s="2"/>
      <c r="D6" s="2"/>
      <c r="E6" s="2"/>
      <c r="F6" s="2"/>
      <c r="G6" s="2"/>
      <c r="H6" s="2"/>
      <c r="I6" s="2"/>
    </row>
    <row r="7" spans="1:9" ht="6.75" customHeight="1">
      <c r="A7" s="2"/>
      <c r="B7" s="2"/>
      <c r="C7" s="2"/>
      <c r="D7" s="2"/>
      <c r="E7" s="2"/>
      <c r="F7" s="2"/>
      <c r="G7" s="2"/>
      <c r="H7" s="2"/>
      <c r="I7" s="2"/>
    </row>
    <row r="8" spans="1:9" ht="6.75" customHeight="1">
      <c r="A8" s="2"/>
      <c r="B8" s="2"/>
      <c r="C8" s="2"/>
      <c r="D8" s="2"/>
      <c r="E8" s="2"/>
      <c r="F8" s="2"/>
      <c r="G8" s="2"/>
      <c r="H8" s="2"/>
      <c r="I8" s="2"/>
    </row>
    <row r="9" spans="1:9" ht="15.75">
      <c r="A9" s="2"/>
      <c r="B9" s="13" t="s">
        <v>549</v>
      </c>
      <c r="C9" s="2"/>
      <c r="D9" s="2"/>
      <c r="E9" s="2"/>
      <c r="F9" s="2"/>
      <c r="G9" s="2"/>
      <c r="H9" s="2"/>
      <c r="I9" s="2"/>
    </row>
    <row r="10" spans="1:9" ht="15.75">
      <c r="A10" s="2"/>
      <c r="B10" s="13" t="s">
        <v>530</v>
      </c>
      <c r="C10" s="2"/>
      <c r="D10" s="2"/>
      <c r="E10" s="2"/>
      <c r="F10" s="2"/>
      <c r="G10" s="2"/>
      <c r="H10" s="2"/>
      <c r="I10" s="2"/>
    </row>
    <row r="11" spans="1:9" ht="5.25" customHeight="1">
      <c r="A11" s="2"/>
      <c r="B11" s="8"/>
      <c r="C11" s="2"/>
      <c r="D11" s="2"/>
      <c r="E11" s="2"/>
      <c r="F11" s="2"/>
      <c r="G11" s="2"/>
      <c r="H11" s="2"/>
      <c r="I11" s="2"/>
    </row>
    <row r="12" spans="1:9" ht="5.25" customHeight="1">
      <c r="A12" s="2"/>
      <c r="B12" s="8"/>
      <c r="C12" s="2"/>
      <c r="D12" s="2"/>
      <c r="E12" s="2"/>
      <c r="F12" s="2"/>
      <c r="G12" s="2"/>
      <c r="H12" s="2"/>
      <c r="I12" s="2"/>
    </row>
    <row r="13" spans="1:9" ht="5.25" customHeight="1">
      <c r="A13" s="2"/>
      <c r="B13" s="8"/>
      <c r="C13" s="2"/>
      <c r="D13" s="2"/>
      <c r="E13" s="2"/>
      <c r="F13" s="2"/>
      <c r="G13" s="2"/>
      <c r="H13" s="2"/>
      <c r="I13" s="2"/>
    </row>
    <row r="14" spans="1:9" ht="5.25" customHeight="1">
      <c r="A14" s="2"/>
      <c r="B14" s="8"/>
      <c r="C14" s="2"/>
      <c r="D14" s="2"/>
      <c r="E14" s="2"/>
      <c r="F14" s="2"/>
      <c r="G14" s="2"/>
      <c r="H14" s="2"/>
      <c r="I14" s="2"/>
    </row>
    <row r="15" spans="1:9">
      <c r="A15" s="19" t="s">
        <v>531</v>
      </c>
      <c r="B15" s="128" t="s">
        <v>486</v>
      </c>
      <c r="C15" s="129"/>
      <c r="D15" s="129"/>
      <c r="E15" s="129"/>
      <c r="F15" s="2"/>
      <c r="G15" s="2"/>
      <c r="H15" s="2"/>
      <c r="I15" s="2"/>
    </row>
    <row r="16" spans="1:9" ht="12" customHeight="1" thickBot="1">
      <c r="A16" s="2"/>
      <c r="B16" s="2"/>
      <c r="C16" s="2"/>
      <c r="D16" s="2"/>
      <c r="E16" s="2"/>
      <c r="F16" s="2"/>
      <c r="G16" s="2"/>
      <c r="H16" s="2"/>
      <c r="I16" s="2"/>
    </row>
    <row r="17" spans="1:9" ht="13.5" thickBot="1">
      <c r="A17" s="21" t="s">
        <v>532</v>
      </c>
      <c r="B17" s="16" t="s">
        <v>541</v>
      </c>
      <c r="C17" s="17"/>
      <c r="D17" s="17"/>
      <c r="E17" s="17"/>
      <c r="F17" s="2"/>
      <c r="G17" s="18"/>
      <c r="H17" s="2"/>
      <c r="I17" s="202">
        <f>ZEM.!G39</f>
        <v>0</v>
      </c>
    </row>
    <row r="18" spans="1:9" ht="13.5" thickBot="1">
      <c r="A18" s="21"/>
      <c r="B18" s="16"/>
      <c r="C18" s="17"/>
      <c r="D18" s="17"/>
      <c r="E18" s="17"/>
      <c r="F18" s="2"/>
      <c r="G18" s="18"/>
      <c r="H18" s="2"/>
      <c r="I18" s="65"/>
    </row>
    <row r="19" spans="1:9" ht="13.5" thickBot="1">
      <c r="A19" s="121" t="s">
        <v>551</v>
      </c>
      <c r="B19" s="16" t="s">
        <v>533</v>
      </c>
      <c r="C19" s="17"/>
      <c r="D19" s="17"/>
      <c r="E19" s="17"/>
      <c r="F19" s="2"/>
      <c r="G19" s="18"/>
      <c r="H19" s="2"/>
      <c r="I19" s="202">
        <f>KOLNIK!G32</f>
        <v>0</v>
      </c>
    </row>
    <row r="20" spans="1:9" ht="13.5" thickBot="1">
      <c r="A20" s="121"/>
      <c r="B20" s="16"/>
      <c r="C20" s="17"/>
      <c r="D20" s="17"/>
      <c r="E20" s="17"/>
      <c r="F20" s="2"/>
      <c r="G20" s="18"/>
      <c r="H20" s="2"/>
      <c r="I20" s="65"/>
    </row>
    <row r="21" spans="1:9" ht="14.25" customHeight="1" thickBot="1">
      <c r="A21" s="121" t="s">
        <v>367</v>
      </c>
      <c r="B21" s="16" t="s">
        <v>525</v>
      </c>
      <c r="C21" s="17"/>
      <c r="D21" s="17"/>
      <c r="E21" s="17"/>
      <c r="F21" s="2"/>
      <c r="G21" s="18"/>
      <c r="H21" s="2"/>
      <c r="I21" s="202">
        <f>ODVODNJA!G18</f>
        <v>0</v>
      </c>
    </row>
    <row r="22" spans="1:9" ht="15" customHeight="1" thickBot="1">
      <c r="A22" s="21"/>
      <c r="B22" s="16"/>
      <c r="C22" s="17"/>
      <c r="D22" s="17"/>
      <c r="E22" s="17"/>
      <c r="F22" s="2"/>
      <c r="G22" s="18"/>
      <c r="H22" s="2"/>
      <c r="I22" s="65"/>
    </row>
    <row r="23" spans="1:9" ht="15.75" customHeight="1" thickBot="1">
      <c r="A23" s="200" t="s">
        <v>162</v>
      </c>
      <c r="B23" s="201" t="s">
        <v>181</v>
      </c>
      <c r="C23" s="123"/>
      <c r="D23" s="123"/>
      <c r="E23" s="123"/>
      <c r="F23" s="123"/>
      <c r="G23" s="124"/>
      <c r="H23" s="123"/>
      <c r="I23" s="378">
        <f>SUM(I17:I21)</f>
        <v>0</v>
      </c>
    </row>
    <row r="24" spans="1:9" ht="12" customHeight="1"/>
    <row r="26" spans="1:9" ht="7.5" customHeight="1"/>
    <row r="28" spans="1:9" ht="12.75" customHeight="1"/>
    <row r="29" spans="1:9" hidden="1"/>
    <row r="30" spans="1:9" ht="12.75" hidden="1" customHeight="1"/>
    <row r="32" spans="1:9" ht="9" customHeight="1"/>
    <row r="34" ht="9" customHeight="1"/>
    <row r="36" ht="9" customHeight="1"/>
    <row r="38" ht="9" customHeight="1"/>
    <row r="40" ht="9" customHeight="1"/>
    <row r="42" ht="9" customHeight="1"/>
    <row r="44" ht="12" customHeight="1"/>
    <row r="46" ht="9.75" customHeight="1"/>
    <row r="50" ht="11.25" customHeight="1"/>
    <row r="51" ht="12.75" hidden="1" customHeight="1"/>
    <row r="52" ht="12.75" hidden="1" customHeight="1"/>
    <row r="53" ht="12" customHeight="1"/>
    <row r="54" ht="12" customHeight="1"/>
    <row r="55" ht="13.5" customHeight="1"/>
    <row r="56" ht="13.5" customHeight="1"/>
    <row r="57" ht="13.5" customHeight="1"/>
    <row r="58" ht="12.75" customHeight="1"/>
    <row r="59" ht="12.75" customHeight="1"/>
    <row r="60" ht="13.5" customHeight="1"/>
    <row r="61" ht="13.5" customHeight="1"/>
    <row r="62" ht="15.75" customHeight="1"/>
    <row r="63" ht="15.75" customHeight="1"/>
    <row r="64" ht="10.5" customHeight="1"/>
    <row r="65" ht="15" customHeight="1"/>
  </sheetData>
  <sheetProtection password="EBEA" sheet="1" objects="1" scenarios="1" selectLockedCells="1"/>
  <phoneticPr fontId="0" type="noConversion"/>
  <pageMargins left="0.98402777777777772" right="0.27569444444444446" top="0.47222222222222221" bottom="0.47222222222222221" header="0.51180555555555551" footer="0.39374999999999999"/>
  <pageSetup paperSize="9" firstPageNumber="0" orientation="portrait" horizontalDpi="300" verticalDpi="300" r:id="rId1"/>
  <headerFooter alignWithMargins="0">
    <oddFooter>&amp;R&amp;P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K884"/>
  <sheetViews>
    <sheetView workbookViewId="0">
      <selection activeCell="F20" sqref="F20"/>
    </sheetView>
  </sheetViews>
  <sheetFormatPr defaultColWidth="9.28515625" defaultRowHeight="12.75"/>
  <cols>
    <col min="1" max="1" width="7" style="1" customWidth="1"/>
    <col min="2" max="2" width="3.28515625" style="1" customWidth="1"/>
    <col min="3" max="3" width="43.85546875" style="29" customWidth="1"/>
    <col min="4" max="4" width="6.42578125" style="210" customWidth="1"/>
    <col min="5" max="5" width="9.140625" style="217" customWidth="1"/>
    <col min="6" max="6" width="12.5703125" style="30" customWidth="1"/>
    <col min="7" max="7" width="12.28515625" style="1" customWidth="1"/>
    <col min="8" max="9" width="9.28515625" style="1" customWidth="1"/>
    <col min="10" max="10" width="9.5703125" style="30" customWidth="1"/>
    <col min="11" max="16384" width="9.28515625" style="1"/>
  </cols>
  <sheetData>
    <row r="1" spans="1:11" ht="14.25" customHeight="1" thickBot="1">
      <c r="A1" s="53"/>
      <c r="D1" s="33"/>
      <c r="E1" s="33"/>
      <c r="F1" s="1"/>
      <c r="H1" s="33"/>
      <c r="I1" s="33"/>
      <c r="J1" s="32"/>
    </row>
    <row r="2" spans="1:11" ht="16.5" customHeight="1">
      <c r="A2" s="1021" t="s">
        <v>656</v>
      </c>
      <c r="B2" s="1022"/>
      <c r="C2" s="1025" t="s">
        <v>680</v>
      </c>
      <c r="D2" s="1027" t="s">
        <v>571</v>
      </c>
      <c r="E2" s="1027"/>
      <c r="F2" s="1028"/>
      <c r="G2" s="1019" t="s">
        <v>660</v>
      </c>
      <c r="H2" s="33"/>
      <c r="I2" s="33"/>
      <c r="J2" s="32"/>
    </row>
    <row r="3" spans="1:11" ht="22.5" customHeight="1" thickBot="1">
      <c r="A3" s="1023"/>
      <c r="B3" s="1024"/>
      <c r="C3" s="1026"/>
      <c r="D3" s="98" t="s">
        <v>657</v>
      </c>
      <c r="E3" s="98" t="s">
        <v>658</v>
      </c>
      <c r="F3" s="101" t="s">
        <v>659</v>
      </c>
      <c r="G3" s="1020"/>
      <c r="H3" s="33"/>
      <c r="I3" s="33"/>
      <c r="J3" s="32"/>
    </row>
    <row r="4" spans="1:11" ht="12.75" customHeight="1">
      <c r="A4" s="55"/>
      <c r="B4" s="54"/>
      <c r="C4" s="54"/>
      <c r="D4" s="33"/>
      <c r="E4" s="67"/>
      <c r="F4" s="23"/>
      <c r="G4" s="32"/>
      <c r="H4" s="33"/>
      <c r="I4" s="33"/>
      <c r="J4" s="32"/>
    </row>
    <row r="5" spans="1:11" ht="36.75" customHeight="1">
      <c r="A5" s="277" t="s">
        <v>485</v>
      </c>
      <c r="B5" s="278"/>
      <c r="C5" s="354" t="s">
        <v>486</v>
      </c>
      <c r="D5" s="273"/>
      <c r="E5" s="274"/>
      <c r="F5" s="275"/>
      <c r="G5" s="276"/>
      <c r="H5" s="33"/>
      <c r="I5" s="33"/>
      <c r="J5" s="32"/>
    </row>
    <row r="6" spans="1:11" s="288" customFormat="1" ht="15" customHeight="1">
      <c r="A6" s="277"/>
      <c r="B6" s="278"/>
      <c r="C6" s="279"/>
      <c r="D6" s="273"/>
      <c r="E6" s="274"/>
      <c r="F6" s="275"/>
      <c r="G6" s="276"/>
      <c r="H6" s="280"/>
      <c r="I6" s="280"/>
      <c r="J6" s="283"/>
    </row>
    <row r="7" spans="1:11" ht="12.75" customHeight="1">
      <c r="A7" s="44"/>
      <c r="B7" s="39"/>
      <c r="D7" s="206"/>
      <c r="E7" s="215"/>
      <c r="F7" s="32"/>
      <c r="G7" s="32"/>
      <c r="H7" s="33"/>
      <c r="I7" s="33"/>
      <c r="J7" s="32"/>
    </row>
    <row r="8" spans="1:11" ht="15" customHeight="1">
      <c r="A8" s="271" t="s">
        <v>487</v>
      </c>
      <c r="B8" s="272"/>
      <c r="C8" s="270" t="s">
        <v>409</v>
      </c>
      <c r="D8" s="284"/>
      <c r="E8" s="285"/>
      <c r="F8" s="286"/>
      <c r="G8" s="287"/>
      <c r="H8" s="33"/>
      <c r="I8" s="33"/>
      <c r="J8" s="32"/>
    </row>
    <row r="9" spans="1:11" ht="16.5" customHeight="1">
      <c r="A9" s="34"/>
      <c r="B9" s="35"/>
      <c r="C9" s="140"/>
      <c r="D9" s="207"/>
      <c r="E9" s="215"/>
      <c r="F9" s="142"/>
      <c r="G9" s="42"/>
      <c r="J9" s="32"/>
    </row>
    <row r="10" spans="1:11" ht="191.25" customHeight="1">
      <c r="A10" s="34"/>
      <c r="B10" s="35"/>
      <c r="C10" s="296" t="s">
        <v>778</v>
      </c>
      <c r="D10" s="207"/>
      <c r="E10" s="215"/>
      <c r="F10" s="142"/>
      <c r="G10" s="42"/>
      <c r="J10" s="32"/>
    </row>
    <row r="11" spans="1:11" ht="16.5" customHeight="1">
      <c r="A11" s="34"/>
      <c r="B11" s="35"/>
      <c r="C11" s="140"/>
      <c r="D11" s="207"/>
      <c r="E11" s="215"/>
      <c r="F11" s="142"/>
      <c r="G11" s="42"/>
      <c r="H11" s="256"/>
      <c r="J11" s="1"/>
      <c r="K11" s="30"/>
    </row>
    <row r="12" spans="1:11" ht="180" customHeight="1">
      <c r="A12" s="34"/>
      <c r="B12" s="35"/>
      <c r="C12" s="143" t="s">
        <v>391</v>
      </c>
      <c r="D12" s="207"/>
      <c r="E12" s="215"/>
      <c r="F12" s="142"/>
      <c r="G12" s="42"/>
      <c r="H12" s="206"/>
      <c r="J12" s="1"/>
      <c r="K12" s="30"/>
    </row>
    <row r="13" spans="1:11" ht="252.75" customHeight="1">
      <c r="A13" s="34"/>
      <c r="B13" s="35"/>
      <c r="C13" s="143" t="s">
        <v>226</v>
      </c>
      <c r="D13" s="207"/>
      <c r="E13" s="215"/>
      <c r="F13" s="142"/>
      <c r="G13" s="42"/>
      <c r="H13" s="67"/>
      <c r="J13" s="1"/>
      <c r="K13" s="30"/>
    </row>
    <row r="14" spans="1:11" ht="136.5" customHeight="1">
      <c r="A14" s="44"/>
      <c r="B14" s="39"/>
      <c r="C14" s="145" t="s">
        <v>227</v>
      </c>
      <c r="D14" s="206"/>
      <c r="E14" s="215"/>
      <c r="F14" s="32"/>
      <c r="G14" s="32"/>
      <c r="H14" s="67"/>
      <c r="J14" s="1"/>
      <c r="K14" s="30"/>
    </row>
    <row r="15" spans="1:11" ht="263.25" customHeight="1">
      <c r="A15" s="44"/>
      <c r="B15" s="39"/>
      <c r="C15" s="146" t="s">
        <v>218</v>
      </c>
      <c r="D15" s="206"/>
      <c r="E15" s="215"/>
      <c r="F15" s="32"/>
      <c r="G15" s="32"/>
      <c r="H15" s="206"/>
      <c r="J15" s="1"/>
      <c r="K15" s="30"/>
    </row>
    <row r="16" spans="1:11" ht="152.25" customHeight="1">
      <c r="A16" s="44"/>
      <c r="B16" s="39"/>
      <c r="C16" s="146" t="s">
        <v>138</v>
      </c>
      <c r="D16" s="206"/>
      <c r="E16" s="215"/>
      <c r="F16" s="32"/>
      <c r="G16" s="32"/>
      <c r="J16" s="1"/>
      <c r="K16" s="30"/>
    </row>
    <row r="17" spans="1:11">
      <c r="A17" s="44"/>
      <c r="B17" s="39"/>
      <c r="D17" s="206"/>
      <c r="E17" s="215"/>
      <c r="F17" s="32"/>
      <c r="G17" s="32"/>
      <c r="H17" s="67"/>
      <c r="J17" s="1"/>
      <c r="K17" s="30"/>
    </row>
    <row r="18" spans="1:11">
      <c r="A18" s="44" t="s">
        <v>488</v>
      </c>
      <c r="B18" s="39"/>
      <c r="C18" s="37" t="s">
        <v>202</v>
      </c>
      <c r="D18" s="33"/>
      <c r="E18" s="215"/>
      <c r="F18" s="32"/>
      <c r="G18" s="32"/>
      <c r="H18" s="254"/>
      <c r="J18" s="1"/>
      <c r="K18" s="30"/>
    </row>
    <row r="19" spans="1:11" ht="89.25" customHeight="1">
      <c r="A19" s="44"/>
      <c r="B19" s="39"/>
      <c r="C19" s="323" t="s">
        <v>499</v>
      </c>
      <c r="D19" s="206"/>
      <c r="E19" s="355"/>
      <c r="F19" s="32"/>
      <c r="G19" s="32"/>
      <c r="J19" s="1"/>
      <c r="K19" s="30"/>
    </row>
    <row r="20" spans="1:11" ht="14.25">
      <c r="A20" s="44"/>
      <c r="B20" s="39"/>
      <c r="C20" s="29" t="s">
        <v>139</v>
      </c>
      <c r="D20" s="225" t="s">
        <v>224</v>
      </c>
      <c r="E20" s="215">
        <v>590</v>
      </c>
      <c r="F20" s="919">
        <v>0</v>
      </c>
      <c r="G20" s="32">
        <f>E20*F20</f>
        <v>0</v>
      </c>
      <c r="H20" s="67"/>
      <c r="J20" s="1"/>
      <c r="K20" s="30"/>
    </row>
    <row r="21" spans="1:11" ht="13.5" customHeight="1">
      <c r="A21" s="44"/>
      <c r="B21" s="39"/>
      <c r="D21" s="225"/>
      <c r="E21" s="215"/>
      <c r="F21" s="32"/>
      <c r="G21" s="32"/>
      <c r="H21" s="46"/>
      <c r="I21" s="20"/>
      <c r="J21" s="32"/>
    </row>
    <row r="22" spans="1:11" ht="12" customHeight="1">
      <c r="A22" s="44" t="s">
        <v>489</v>
      </c>
      <c r="B22" s="39"/>
      <c r="C22" s="37" t="s">
        <v>204</v>
      </c>
      <c r="D22" s="33"/>
      <c r="E22" s="215"/>
      <c r="F22" s="32"/>
      <c r="G22" s="32"/>
      <c r="H22" s="46"/>
      <c r="I22" s="20"/>
      <c r="J22" s="32"/>
    </row>
    <row r="23" spans="1:11" ht="90" customHeight="1">
      <c r="A23" s="44"/>
      <c r="B23" s="39"/>
      <c r="C23" s="130" t="s">
        <v>415</v>
      </c>
      <c r="D23" s="225"/>
      <c r="E23" s="355"/>
      <c r="F23" s="32"/>
      <c r="G23" s="32"/>
      <c r="H23" s="46"/>
      <c r="I23" s="20"/>
      <c r="J23" s="32"/>
    </row>
    <row r="24" spans="1:11" ht="26.25" customHeight="1">
      <c r="A24" s="44"/>
      <c r="B24" s="39"/>
      <c r="C24" s="29" t="s">
        <v>372</v>
      </c>
      <c r="D24" s="225" t="s">
        <v>224</v>
      </c>
      <c r="E24" s="215">
        <v>520</v>
      </c>
      <c r="F24" s="919">
        <v>0</v>
      </c>
      <c r="G24" s="32">
        <f>E24*F24</f>
        <v>0</v>
      </c>
      <c r="H24" s="46"/>
      <c r="I24" s="20"/>
      <c r="J24" s="32"/>
    </row>
    <row r="25" spans="1:11" ht="12.75" customHeight="1">
      <c r="A25" s="44"/>
      <c r="B25" s="39"/>
      <c r="C25" s="37"/>
      <c r="D25" s="206"/>
      <c r="E25" s="215"/>
      <c r="F25" s="32"/>
      <c r="G25" s="32"/>
      <c r="H25" s="46"/>
      <c r="I25" s="20"/>
      <c r="J25" s="32"/>
    </row>
    <row r="26" spans="1:11" ht="12" customHeight="1">
      <c r="A26" s="44" t="s">
        <v>490</v>
      </c>
      <c r="B26" s="39"/>
      <c r="C26" s="37" t="s">
        <v>491</v>
      </c>
      <c r="D26" s="206"/>
      <c r="E26" s="215"/>
      <c r="F26" s="32"/>
      <c r="G26" s="32"/>
      <c r="H26" s="46"/>
      <c r="I26" s="20"/>
      <c r="J26" s="32"/>
    </row>
    <row r="27" spans="1:11" ht="26.25" customHeight="1">
      <c r="A27" s="44"/>
      <c r="B27" s="39"/>
      <c r="C27" s="29" t="s">
        <v>492</v>
      </c>
      <c r="D27" s="206"/>
      <c r="E27" s="215"/>
      <c r="F27" s="32"/>
      <c r="G27" s="32"/>
      <c r="H27" s="46"/>
      <c r="I27" s="20"/>
      <c r="J27" s="32"/>
    </row>
    <row r="28" spans="1:11" ht="14.25" customHeight="1">
      <c r="A28" s="44"/>
      <c r="B28" s="39"/>
      <c r="C28" s="45" t="s">
        <v>416</v>
      </c>
      <c r="D28" s="214" t="s">
        <v>172</v>
      </c>
      <c r="E28" s="215">
        <v>1435</v>
      </c>
      <c r="F28" s="919">
        <v>0</v>
      </c>
      <c r="G28" s="32">
        <f>E28*F28</f>
        <v>0</v>
      </c>
      <c r="H28" s="46"/>
      <c r="I28" s="20"/>
      <c r="J28" s="32"/>
    </row>
    <row r="29" spans="1:11" ht="13.5" customHeight="1">
      <c r="A29" s="44"/>
      <c r="B29" s="39"/>
      <c r="C29" s="45"/>
      <c r="D29" s="214"/>
      <c r="E29" s="215"/>
      <c r="F29" s="32"/>
      <c r="G29" s="32"/>
      <c r="H29" s="46"/>
      <c r="I29" s="20"/>
      <c r="J29" s="32"/>
    </row>
    <row r="30" spans="1:11" ht="12.75" customHeight="1">
      <c r="A30" s="44" t="s">
        <v>493</v>
      </c>
      <c r="B30" s="39"/>
      <c r="C30" s="48" t="s">
        <v>417</v>
      </c>
      <c r="D30" s="214"/>
      <c r="E30" s="215"/>
      <c r="F30" s="32"/>
      <c r="G30" s="32"/>
      <c r="H30" s="46"/>
      <c r="I30" s="20"/>
      <c r="J30" s="32"/>
    </row>
    <row r="31" spans="1:11" ht="64.5" customHeight="1">
      <c r="B31" s="39"/>
      <c r="C31" s="45" t="s">
        <v>494</v>
      </c>
      <c r="D31" s="214" t="s">
        <v>172</v>
      </c>
      <c r="E31" s="215">
        <v>180</v>
      </c>
      <c r="F31" s="919">
        <v>0</v>
      </c>
      <c r="G31" s="32">
        <f>E31*F31</f>
        <v>0</v>
      </c>
      <c r="H31" s="46"/>
      <c r="I31" s="20"/>
      <c r="J31" s="32"/>
    </row>
    <row r="32" spans="1:11" ht="12" customHeight="1">
      <c r="A32" s="44"/>
      <c r="B32" s="39"/>
      <c r="C32" s="45"/>
      <c r="D32" s="214"/>
      <c r="E32" s="340"/>
      <c r="F32" s="32"/>
      <c r="G32" s="32"/>
      <c r="H32" s="46"/>
      <c r="I32" s="20"/>
      <c r="J32" s="32"/>
    </row>
    <row r="33" spans="1:10" ht="14.25" customHeight="1">
      <c r="A33" s="44" t="s">
        <v>495</v>
      </c>
      <c r="B33" s="39"/>
      <c r="C33" s="48" t="s">
        <v>419</v>
      </c>
      <c r="D33" s="214"/>
      <c r="E33" s="215"/>
      <c r="F33" s="32"/>
      <c r="G33" s="32"/>
      <c r="H33" s="46"/>
      <c r="I33" s="20"/>
      <c r="J33" s="32"/>
    </row>
    <row r="34" spans="1:10" ht="26.25" customHeight="1">
      <c r="A34" s="44"/>
      <c r="B34" s="39"/>
      <c r="C34" s="45" t="s">
        <v>418</v>
      </c>
      <c r="D34" s="214" t="s">
        <v>172</v>
      </c>
      <c r="E34" s="215">
        <v>200</v>
      </c>
      <c r="F34" s="919">
        <v>0</v>
      </c>
      <c r="G34" s="32">
        <f>E34*F34</f>
        <v>0</v>
      </c>
      <c r="H34" s="46"/>
      <c r="I34" s="20"/>
      <c r="J34" s="32"/>
    </row>
    <row r="35" spans="1:10" ht="13.5" customHeight="1">
      <c r="A35" s="44"/>
      <c r="B35" s="39"/>
      <c r="C35" s="45"/>
      <c r="D35" s="214"/>
      <c r="E35" s="340"/>
      <c r="F35" s="32"/>
      <c r="G35" s="32"/>
      <c r="H35" s="197"/>
      <c r="I35" s="19"/>
      <c r="J35" s="32"/>
    </row>
    <row r="36" spans="1:10" ht="12.75" customHeight="1">
      <c r="A36" s="44" t="s">
        <v>496</v>
      </c>
      <c r="B36" s="39"/>
      <c r="C36" s="48" t="s">
        <v>497</v>
      </c>
      <c r="D36" s="214"/>
      <c r="E36" s="215"/>
      <c r="F36" s="32"/>
      <c r="G36" s="32"/>
      <c r="H36" s="197"/>
      <c r="I36" s="19"/>
      <c r="J36" s="32"/>
    </row>
    <row r="37" spans="1:10" ht="39" customHeight="1">
      <c r="A37" s="44"/>
      <c r="B37" s="39"/>
      <c r="C37" s="45" t="s">
        <v>498</v>
      </c>
      <c r="D37" s="214" t="s">
        <v>224</v>
      </c>
      <c r="E37" s="215">
        <v>10</v>
      </c>
      <c r="F37" s="919">
        <v>0</v>
      </c>
      <c r="G37" s="32">
        <f>E37*F37</f>
        <v>0</v>
      </c>
      <c r="H37" s="197"/>
      <c r="I37" s="19"/>
      <c r="J37" s="32"/>
    </row>
    <row r="38" spans="1:10" ht="13.5" customHeight="1">
      <c r="A38" s="109"/>
      <c r="B38" s="110"/>
      <c r="C38" s="132"/>
      <c r="D38" s="227"/>
      <c r="E38" s="229"/>
      <c r="F38" s="112"/>
      <c r="G38" s="112"/>
      <c r="H38" s="46"/>
      <c r="I38" s="20"/>
      <c r="J38" s="32"/>
    </row>
    <row r="39" spans="1:10" ht="19.5" customHeight="1">
      <c r="A39" s="179" t="s">
        <v>487</v>
      </c>
      <c r="B39" s="180"/>
      <c r="C39" s="180" t="s">
        <v>243</v>
      </c>
      <c r="D39" s="226"/>
      <c r="E39" s="228"/>
      <c r="F39" s="181"/>
      <c r="G39" s="371">
        <f>SUM(G19:G38)</f>
        <v>0</v>
      </c>
      <c r="H39" s="46"/>
      <c r="I39" s="20"/>
      <c r="J39" s="32"/>
    </row>
    <row r="40" spans="1:10" ht="12.75" customHeight="1">
      <c r="A40" s="44"/>
      <c r="B40" s="39"/>
      <c r="C40" s="163"/>
      <c r="D40" s="208"/>
      <c r="E40" s="162"/>
      <c r="F40" s="42"/>
      <c r="G40" s="42"/>
      <c r="H40" s="46"/>
      <c r="I40" s="20"/>
      <c r="J40" s="32"/>
    </row>
    <row r="41" spans="1:10" ht="12.75" customHeight="1">
      <c r="A41" s="44"/>
      <c r="B41" s="39"/>
      <c r="C41" s="196"/>
      <c r="D41" s="206"/>
      <c r="E41" s="61"/>
      <c r="F41" s="32"/>
      <c r="G41" s="32"/>
      <c r="H41" s="46"/>
      <c r="I41" s="20"/>
      <c r="J41" s="32"/>
    </row>
    <row r="42" spans="1:10" ht="13.5" hidden="1" customHeight="1">
      <c r="D42" s="206"/>
      <c r="E42" s="61"/>
      <c r="F42" s="32"/>
      <c r="G42" s="32"/>
      <c r="H42" s="46"/>
      <c r="I42" s="20"/>
      <c r="J42" s="32"/>
    </row>
    <row r="43" spans="1:10" ht="12.75" customHeight="1">
      <c r="A43" s="57"/>
      <c r="B43" s="58"/>
      <c r="C43" s="37"/>
      <c r="D43" s="206"/>
      <c r="E43" s="61"/>
      <c r="F43" s="32"/>
      <c r="G43" s="32"/>
      <c r="H43" s="46"/>
      <c r="I43" s="20"/>
      <c r="J43" s="32"/>
    </row>
    <row r="44" spans="1:10" ht="14.25" customHeight="1">
      <c r="H44" s="46"/>
      <c r="I44" s="20"/>
      <c r="J44" s="32"/>
    </row>
    <row r="45" spans="1:10" ht="27" customHeight="1">
      <c r="H45" s="46"/>
      <c r="I45" s="20"/>
      <c r="J45" s="32"/>
    </row>
    <row r="46" spans="1:10" ht="65.25" customHeight="1">
      <c r="A46" s="44"/>
      <c r="B46" s="39"/>
      <c r="C46" s="163"/>
      <c r="D46" s="206"/>
      <c r="E46" s="215"/>
      <c r="F46" s="32"/>
      <c r="G46" s="32"/>
      <c r="H46" s="46"/>
      <c r="I46" s="20"/>
      <c r="J46" s="32"/>
    </row>
    <row r="47" spans="1:10" ht="12.75" customHeight="1">
      <c r="A47" s="44"/>
      <c r="B47" s="39"/>
      <c r="C47" s="196"/>
      <c r="D47" s="206"/>
      <c r="E47" s="61"/>
      <c r="F47" s="32"/>
      <c r="G47" s="32"/>
      <c r="H47" s="46"/>
      <c r="I47" s="20"/>
      <c r="J47" s="32"/>
    </row>
    <row r="48" spans="1:10" ht="13.5" customHeight="1">
      <c r="D48" s="206"/>
      <c r="E48" s="61"/>
      <c r="F48" s="32"/>
      <c r="G48" s="32"/>
      <c r="H48" s="46"/>
      <c r="I48" s="20"/>
      <c r="J48" s="32"/>
    </row>
    <row r="49" spans="1:10" ht="0.75" customHeight="1">
      <c r="A49" s="57"/>
      <c r="D49" s="59"/>
      <c r="E49" s="61"/>
      <c r="F49" s="23"/>
      <c r="G49" s="23"/>
      <c r="H49" s="46"/>
      <c r="I49" s="20"/>
      <c r="J49" s="32"/>
    </row>
    <row r="50" spans="1:10" ht="13.5" customHeight="1">
      <c r="A50" s="57"/>
      <c r="B50" s="58"/>
      <c r="C50" s="37"/>
      <c r="D50" s="59"/>
      <c r="E50" s="61"/>
      <c r="F50" s="23"/>
      <c r="G50" s="32"/>
      <c r="J50" s="1"/>
    </row>
    <row r="51" spans="1:10" ht="40.5" customHeight="1">
      <c r="A51" s="57"/>
      <c r="B51" s="40"/>
      <c r="C51" s="160"/>
      <c r="D51" s="207"/>
      <c r="E51" s="164"/>
      <c r="F51" s="42"/>
      <c r="G51" s="142"/>
      <c r="J51" s="1"/>
    </row>
    <row r="52" spans="1:10" ht="65.25" customHeight="1">
      <c r="A52" s="44"/>
      <c r="B52" s="39"/>
      <c r="C52" s="163"/>
      <c r="D52" s="206"/>
      <c r="E52" s="215"/>
      <c r="F52" s="32"/>
      <c r="G52" s="32"/>
      <c r="J52" s="1"/>
    </row>
    <row r="53" spans="1:10" ht="14.25" customHeight="1">
      <c r="A53" s="44"/>
      <c r="B53" s="39"/>
      <c r="C53" s="196"/>
      <c r="D53" s="206"/>
      <c r="E53" s="61"/>
      <c r="F53" s="32"/>
      <c r="G53" s="32"/>
      <c r="J53" s="1"/>
    </row>
    <row r="54" spans="1:10" ht="12.75" customHeight="1">
      <c r="D54" s="206"/>
      <c r="E54" s="61"/>
      <c r="F54" s="32"/>
      <c r="G54" s="32"/>
      <c r="J54" s="1"/>
    </row>
    <row r="55" spans="1:10" ht="13.5" customHeight="1">
      <c r="A55" s="55"/>
      <c r="B55" s="58"/>
      <c r="C55" s="176"/>
      <c r="D55" s="59"/>
      <c r="E55" s="61"/>
      <c r="F55" s="23"/>
      <c r="G55" s="23"/>
      <c r="J55" s="1"/>
    </row>
    <row r="56" spans="1:10" ht="26.25" customHeight="1">
      <c r="A56" s="57"/>
      <c r="B56" s="40"/>
      <c r="C56" s="160"/>
      <c r="D56" s="207"/>
      <c r="E56" s="164"/>
      <c r="F56" s="42"/>
      <c r="G56" s="142"/>
      <c r="J56" s="1"/>
    </row>
    <row r="57" spans="1:10" ht="66" customHeight="1">
      <c r="A57" s="44"/>
      <c r="B57" s="39"/>
      <c r="C57" s="163"/>
      <c r="D57" s="206"/>
      <c r="E57" s="215"/>
      <c r="F57" s="32"/>
      <c r="G57" s="32"/>
      <c r="J57" s="1"/>
    </row>
    <row r="58" spans="1:10" ht="14.25" customHeight="1">
      <c r="A58" s="44"/>
      <c r="B58" s="39"/>
      <c r="C58" s="196"/>
      <c r="D58" s="206"/>
      <c r="E58" s="61"/>
      <c r="F58" s="32"/>
      <c r="G58" s="32"/>
      <c r="J58" s="1"/>
    </row>
    <row r="59" spans="1:10" ht="14.25" customHeight="1">
      <c r="D59" s="206"/>
      <c r="E59" s="61"/>
      <c r="F59" s="32"/>
      <c r="G59" s="32"/>
      <c r="J59" s="1"/>
    </row>
    <row r="60" spans="1:10">
      <c r="A60" s="60"/>
      <c r="B60" s="2"/>
      <c r="C60" s="139"/>
      <c r="D60" s="206"/>
      <c r="E60" s="61"/>
      <c r="F60" s="32"/>
      <c r="G60" s="32"/>
      <c r="J60" s="1"/>
    </row>
    <row r="61" spans="1:10" ht="53.25" customHeight="1">
      <c r="A61" s="57"/>
      <c r="B61" s="40"/>
      <c r="C61" s="160"/>
      <c r="D61" s="207"/>
      <c r="E61" s="164"/>
      <c r="F61" s="42"/>
      <c r="G61" s="142"/>
      <c r="J61" s="1"/>
    </row>
    <row r="62" spans="1:10" ht="27.75" customHeight="1">
      <c r="C62" s="45"/>
      <c r="J62" s="1"/>
    </row>
    <row r="63" spans="1:10" ht="41.25" customHeight="1">
      <c r="A63" s="44"/>
      <c r="B63" s="39"/>
      <c r="C63" s="45"/>
      <c r="D63" s="206"/>
      <c r="E63" s="215"/>
      <c r="F63" s="32"/>
      <c r="G63" s="32"/>
      <c r="J63" s="1"/>
    </row>
    <row r="64" spans="1:10" ht="27" customHeight="1">
      <c r="A64" s="57"/>
      <c r="C64" s="45"/>
      <c r="D64" s="59"/>
      <c r="E64" s="61"/>
      <c r="F64" s="23"/>
      <c r="J64" s="1"/>
    </row>
    <row r="65" spans="1:10" ht="66" customHeight="1">
      <c r="A65" s="44"/>
      <c r="B65" s="39"/>
      <c r="C65" s="45"/>
      <c r="D65" s="33"/>
      <c r="E65" s="67"/>
      <c r="F65" s="32"/>
      <c r="G65" s="32"/>
      <c r="J65" s="1"/>
    </row>
    <row r="66" spans="1:10">
      <c r="A66" s="47"/>
      <c r="B66" s="39"/>
      <c r="C66" s="45"/>
      <c r="D66" s="33"/>
      <c r="E66" s="67"/>
      <c r="F66" s="32"/>
      <c r="G66" s="32"/>
      <c r="J66" s="1"/>
    </row>
    <row r="67" spans="1:10">
      <c r="A67" s="44"/>
      <c r="B67" s="39"/>
      <c r="C67" s="134"/>
      <c r="D67" s="206"/>
      <c r="E67" s="61"/>
      <c r="F67" s="32"/>
      <c r="G67" s="32"/>
      <c r="J67" s="1"/>
    </row>
    <row r="68" spans="1:10" ht="14.25" customHeight="1">
      <c r="A68" s="44"/>
      <c r="B68" s="39"/>
      <c r="C68" s="152"/>
      <c r="D68" s="214"/>
      <c r="E68" s="215"/>
      <c r="F68" s="178"/>
      <c r="G68" s="178"/>
      <c r="J68" s="1"/>
    </row>
    <row r="69" spans="1:10">
      <c r="A69" s="57"/>
      <c r="B69" s="40"/>
      <c r="C69" s="160"/>
      <c r="D69" s="207"/>
      <c r="E69" s="164"/>
      <c r="F69" s="42"/>
      <c r="G69" s="142"/>
      <c r="J69" s="1"/>
    </row>
    <row r="70" spans="1:10" ht="25.5" customHeight="1">
      <c r="C70" s="45"/>
      <c r="J70" s="1"/>
    </row>
    <row r="71" spans="1:10">
      <c r="A71" s="44"/>
      <c r="B71" s="39"/>
      <c r="C71" s="45"/>
      <c r="D71" s="206"/>
      <c r="E71" s="215"/>
      <c r="F71" s="32"/>
      <c r="G71" s="32"/>
      <c r="J71" s="1"/>
    </row>
    <row r="72" spans="1:10" ht="26.25" customHeight="1">
      <c r="A72" s="57"/>
      <c r="C72" s="45"/>
      <c r="D72" s="59"/>
      <c r="E72" s="61"/>
      <c r="F72" s="23"/>
      <c r="J72" s="1"/>
    </row>
    <row r="73" spans="1:10">
      <c r="A73" s="44"/>
      <c r="B73" s="39"/>
      <c r="C73" s="45"/>
      <c r="D73" s="33"/>
      <c r="E73" s="67"/>
      <c r="F73" s="32"/>
      <c r="G73" s="32"/>
      <c r="J73" s="1"/>
    </row>
    <row r="74" spans="1:10" ht="17.25" customHeight="1">
      <c r="A74" s="47"/>
      <c r="B74" s="39"/>
      <c r="C74" s="45"/>
      <c r="D74" s="33"/>
      <c r="E74" s="67"/>
      <c r="F74" s="32"/>
      <c r="G74" s="32"/>
      <c r="J74" s="1"/>
    </row>
    <row r="75" spans="1:10">
      <c r="A75" s="44"/>
      <c r="B75" s="39"/>
      <c r="C75" s="134"/>
      <c r="D75" s="206"/>
      <c r="E75" s="61"/>
      <c r="F75" s="32"/>
      <c r="G75" s="32"/>
      <c r="J75" s="1"/>
    </row>
    <row r="76" spans="1:10" ht="12.75" customHeight="1">
      <c r="C76" s="1"/>
      <c r="D76" s="206"/>
      <c r="E76" s="206"/>
      <c r="F76" s="1"/>
      <c r="J76" s="1"/>
    </row>
    <row r="77" spans="1:10">
      <c r="A77" s="57"/>
      <c r="B77" s="40"/>
      <c r="C77" s="160"/>
      <c r="D77" s="207"/>
      <c r="E77" s="164"/>
      <c r="F77" s="42"/>
      <c r="G77" s="142"/>
      <c r="J77" s="1"/>
    </row>
    <row r="78" spans="1:10" ht="28.5" customHeight="1">
      <c r="C78" s="45"/>
      <c r="J78" s="1"/>
    </row>
    <row r="79" spans="1:10">
      <c r="A79" s="44"/>
      <c r="B79" s="39"/>
      <c r="C79" s="45"/>
      <c r="D79" s="206"/>
      <c r="E79" s="215"/>
      <c r="F79" s="32"/>
      <c r="G79" s="32"/>
      <c r="J79" s="1"/>
    </row>
    <row r="80" spans="1:10" ht="27" customHeight="1">
      <c r="A80" s="57"/>
      <c r="C80" s="45"/>
      <c r="D80" s="59"/>
      <c r="E80" s="61"/>
      <c r="F80" s="23"/>
      <c r="J80" s="1"/>
    </row>
    <row r="81" spans="1:10" ht="67.5" customHeight="1">
      <c r="A81" s="44"/>
      <c r="B81" s="39"/>
      <c r="C81" s="45"/>
      <c r="D81" s="33"/>
      <c r="E81" s="67"/>
      <c r="F81" s="32"/>
      <c r="G81" s="32"/>
      <c r="J81" s="1"/>
    </row>
    <row r="82" spans="1:10" ht="12.75" customHeight="1">
      <c r="A82" s="47"/>
      <c r="B82" s="39"/>
      <c r="C82" s="45"/>
      <c r="D82" s="33"/>
      <c r="E82" s="67"/>
      <c r="F82" s="32"/>
      <c r="G82" s="32"/>
      <c r="J82" s="1"/>
    </row>
    <row r="83" spans="1:10" ht="14.25" customHeight="1">
      <c r="A83" s="44"/>
      <c r="B83" s="39"/>
      <c r="C83" s="134"/>
      <c r="D83" s="206"/>
      <c r="E83" s="61"/>
      <c r="F83" s="32"/>
      <c r="G83" s="32"/>
      <c r="J83" s="1"/>
    </row>
    <row r="84" spans="1:10">
      <c r="J84" s="1"/>
    </row>
    <row r="85" spans="1:10">
      <c r="A85" s="57"/>
      <c r="B85" s="40"/>
      <c r="C85" s="160"/>
      <c r="D85" s="207"/>
      <c r="E85" s="164"/>
      <c r="F85" s="42"/>
      <c r="G85" s="142"/>
      <c r="J85" s="1"/>
    </row>
    <row r="86" spans="1:10" ht="27.75" customHeight="1">
      <c r="C86" s="45"/>
      <c r="J86" s="1"/>
    </row>
    <row r="87" spans="1:10" ht="26.25" customHeight="1">
      <c r="C87" s="45"/>
      <c r="D87" s="206"/>
      <c r="E87" s="215"/>
      <c r="F87" s="32"/>
      <c r="G87" s="32"/>
      <c r="J87" s="1"/>
    </row>
    <row r="88" spans="1:10">
      <c r="C88" s="45"/>
      <c r="D88" s="59"/>
      <c r="E88" s="61"/>
      <c r="F88" s="23"/>
      <c r="J88" s="1"/>
    </row>
    <row r="89" spans="1:10" ht="69.75" customHeight="1">
      <c r="A89" s="57"/>
      <c r="B89" s="40"/>
      <c r="C89" s="45"/>
      <c r="D89" s="33"/>
      <c r="E89" s="67"/>
      <c r="F89" s="32"/>
      <c r="G89" s="32"/>
      <c r="J89" s="1"/>
    </row>
    <row r="90" spans="1:10">
      <c r="C90" s="45"/>
      <c r="D90" s="33"/>
      <c r="E90" s="67"/>
      <c r="F90" s="32"/>
      <c r="G90" s="32"/>
      <c r="J90" s="1"/>
    </row>
    <row r="91" spans="1:10" ht="12.75" customHeight="1">
      <c r="C91" s="134"/>
      <c r="D91" s="206"/>
      <c r="E91" s="61"/>
      <c r="F91" s="32"/>
      <c r="G91" s="32"/>
      <c r="J91" s="1"/>
    </row>
    <row r="92" spans="1:10" ht="13.5" customHeight="1">
      <c r="C92" s="30"/>
      <c r="D92" s="206"/>
      <c r="E92" s="206"/>
      <c r="F92" s="1"/>
      <c r="J92" s="1"/>
    </row>
    <row r="93" spans="1:10" ht="15" customHeight="1">
      <c r="J93" s="1"/>
    </row>
    <row r="94" spans="1:10">
      <c r="C94" s="30"/>
      <c r="D94" s="206"/>
      <c r="E94" s="206"/>
      <c r="F94" s="1"/>
      <c r="J94" s="1"/>
    </row>
    <row r="95" spans="1:10" ht="13.5" customHeight="1">
      <c r="C95" s="30"/>
      <c r="D95" s="206"/>
      <c r="E95" s="206"/>
      <c r="F95" s="1"/>
      <c r="J95" s="1"/>
    </row>
    <row r="96" spans="1:10">
      <c r="C96" s="30"/>
      <c r="D96" s="206"/>
      <c r="E96" s="206"/>
      <c r="F96" s="1"/>
      <c r="J96" s="1"/>
    </row>
    <row r="97" spans="3:10">
      <c r="C97" s="30"/>
      <c r="D97" s="206"/>
      <c r="E97" s="206"/>
      <c r="F97" s="1"/>
      <c r="J97" s="1"/>
    </row>
    <row r="98" spans="3:10">
      <c r="C98" s="30"/>
      <c r="D98" s="206"/>
      <c r="E98" s="206"/>
      <c r="F98" s="1"/>
      <c r="J98" s="1"/>
    </row>
    <row r="99" spans="3:10" ht="13.5" customHeight="1">
      <c r="C99" s="30"/>
      <c r="D99" s="206"/>
      <c r="E99" s="206"/>
      <c r="F99" s="1"/>
      <c r="J99" s="1"/>
    </row>
    <row r="100" spans="3:10" ht="15.75" customHeight="1">
      <c r="J100" s="1"/>
    </row>
    <row r="101" spans="3:10" ht="14.25" customHeight="1">
      <c r="C101" s="30"/>
      <c r="D101" s="206"/>
      <c r="E101" s="206"/>
      <c r="F101" s="1"/>
      <c r="J101" s="1"/>
    </row>
    <row r="102" spans="3:10" ht="14.25" customHeight="1">
      <c r="C102" s="30"/>
      <c r="D102" s="206"/>
      <c r="E102" s="206"/>
      <c r="F102" s="1"/>
      <c r="J102" s="1"/>
    </row>
    <row r="103" spans="3:10" ht="15" customHeight="1">
      <c r="C103" s="30"/>
      <c r="D103" s="206"/>
      <c r="E103" s="206"/>
      <c r="F103" s="1"/>
      <c r="J103" s="1"/>
    </row>
    <row r="104" spans="3:10" ht="15" customHeight="1">
      <c r="C104" s="30"/>
      <c r="D104" s="206"/>
      <c r="E104" s="206"/>
      <c r="F104" s="1"/>
      <c r="J104" s="1"/>
    </row>
    <row r="105" spans="3:10" ht="15" customHeight="1">
      <c r="C105" s="30"/>
      <c r="D105" s="206"/>
      <c r="E105" s="206"/>
      <c r="F105" s="1"/>
      <c r="J105" s="1"/>
    </row>
    <row r="106" spans="3:10" ht="13.5" customHeight="1">
      <c r="C106" s="30"/>
      <c r="D106" s="206"/>
      <c r="E106" s="206"/>
      <c r="F106" s="1"/>
      <c r="J106" s="1"/>
    </row>
    <row r="107" spans="3:10" ht="78.75" customHeight="1">
      <c r="C107" s="30"/>
      <c r="D107" s="206"/>
      <c r="E107" s="206"/>
      <c r="F107" s="1"/>
      <c r="J107" s="1"/>
    </row>
    <row r="108" spans="3:10" ht="24" customHeight="1">
      <c r="C108" s="30"/>
      <c r="D108" s="206"/>
      <c r="E108" s="206"/>
      <c r="F108" s="1"/>
      <c r="J108" s="1"/>
    </row>
    <row r="109" spans="3:10" ht="15" customHeight="1">
      <c r="C109" s="30"/>
      <c r="D109" s="206"/>
      <c r="E109" s="206"/>
      <c r="F109" s="1"/>
      <c r="J109" s="1"/>
    </row>
    <row r="110" spans="3:10" ht="213" customHeight="1">
      <c r="C110" s="30"/>
      <c r="D110" s="206"/>
      <c r="E110" s="206"/>
      <c r="F110" s="1"/>
      <c r="J110" s="1"/>
    </row>
    <row r="111" spans="3:10">
      <c r="C111" s="30"/>
      <c r="D111" s="206"/>
      <c r="E111" s="206"/>
      <c r="F111" s="1"/>
      <c r="J111" s="1"/>
    </row>
    <row r="112" spans="3:10">
      <c r="C112" s="30"/>
      <c r="D112" s="206"/>
      <c r="E112" s="206"/>
      <c r="F112" s="1"/>
      <c r="J112" s="1"/>
    </row>
    <row r="113" spans="3:10" ht="140.25" customHeight="1">
      <c r="C113" s="30"/>
      <c r="D113" s="206"/>
      <c r="E113" s="206"/>
      <c r="F113" s="1"/>
      <c r="J113" s="1"/>
    </row>
    <row r="114" spans="3:10" ht="82.5" customHeight="1">
      <c r="C114" s="30"/>
      <c r="D114" s="206"/>
      <c r="E114" s="206"/>
      <c r="F114" s="1"/>
      <c r="J114" s="1"/>
    </row>
    <row r="115" spans="3:10">
      <c r="C115" s="30"/>
      <c r="D115" s="206"/>
      <c r="E115" s="206"/>
      <c r="F115" s="1"/>
      <c r="J115" s="1"/>
    </row>
    <row r="116" spans="3:10">
      <c r="C116" s="30"/>
      <c r="D116" s="206"/>
      <c r="E116" s="206"/>
      <c r="F116" s="1"/>
      <c r="J116" s="1"/>
    </row>
    <row r="117" spans="3:10" ht="53.25" customHeight="1">
      <c r="C117" s="30"/>
      <c r="D117" s="206"/>
      <c r="E117" s="206"/>
      <c r="F117" s="1"/>
      <c r="J117" s="1"/>
    </row>
    <row r="118" spans="3:10">
      <c r="C118" s="30"/>
      <c r="D118" s="206"/>
      <c r="E118" s="206"/>
      <c r="F118" s="1"/>
      <c r="J118" s="1"/>
    </row>
    <row r="119" spans="3:10">
      <c r="C119" s="30"/>
      <c r="D119" s="206"/>
      <c r="E119" s="206"/>
      <c r="F119" s="1"/>
      <c r="J119" s="1"/>
    </row>
    <row r="120" spans="3:10">
      <c r="C120" s="30"/>
      <c r="D120" s="206"/>
      <c r="E120" s="206"/>
      <c r="F120" s="1"/>
      <c r="J120" s="1"/>
    </row>
    <row r="121" spans="3:10">
      <c r="C121" s="30"/>
      <c r="D121" s="206"/>
      <c r="E121" s="206"/>
      <c r="F121" s="1"/>
      <c r="J121" s="1"/>
    </row>
    <row r="122" spans="3:10" ht="13.5" customHeight="1">
      <c r="C122" s="30"/>
      <c r="D122" s="206"/>
      <c r="E122" s="206"/>
      <c r="F122" s="1"/>
      <c r="J122" s="1"/>
    </row>
    <row r="123" spans="3:10" ht="12.75" customHeight="1">
      <c r="C123" s="30"/>
      <c r="D123" s="206"/>
      <c r="E123" s="206"/>
      <c r="F123" s="1"/>
      <c r="J123" s="1"/>
    </row>
    <row r="124" spans="3:10" ht="15" customHeight="1">
      <c r="C124" s="30"/>
      <c r="D124" s="206"/>
      <c r="E124" s="206"/>
      <c r="F124" s="1"/>
      <c r="J124" s="1"/>
    </row>
    <row r="125" spans="3:10">
      <c r="C125" s="30"/>
      <c r="D125" s="206"/>
      <c r="E125" s="206"/>
      <c r="F125" s="1"/>
      <c r="J125" s="1"/>
    </row>
    <row r="126" spans="3:10" ht="12" customHeight="1">
      <c r="C126" s="30"/>
      <c r="D126" s="206"/>
      <c r="E126" s="206"/>
      <c r="F126" s="1"/>
      <c r="J126" s="1"/>
    </row>
    <row r="127" spans="3:10">
      <c r="C127" s="30"/>
      <c r="D127" s="206"/>
      <c r="E127" s="206"/>
      <c r="F127" s="1"/>
      <c r="J127" s="1"/>
    </row>
    <row r="128" spans="3:10">
      <c r="C128" s="30"/>
      <c r="D128" s="206"/>
      <c r="E128" s="206"/>
      <c r="F128" s="1"/>
      <c r="J128" s="1"/>
    </row>
    <row r="129" spans="3:10" ht="37.5" customHeight="1">
      <c r="C129" s="30"/>
      <c r="D129" s="206"/>
      <c r="E129" s="206"/>
      <c r="F129" s="1"/>
      <c r="J129" s="1"/>
    </row>
    <row r="130" spans="3:10" ht="12.75" customHeight="1">
      <c r="C130" s="30"/>
      <c r="D130" s="206"/>
      <c r="E130" s="206"/>
      <c r="F130" s="1"/>
      <c r="J130" s="1"/>
    </row>
    <row r="131" spans="3:10">
      <c r="C131" s="30"/>
      <c r="D131" s="206"/>
      <c r="E131" s="206"/>
      <c r="F131" s="1"/>
      <c r="J131" s="1"/>
    </row>
    <row r="132" spans="3:10" ht="13.5" customHeight="1">
      <c r="C132" s="30"/>
      <c r="D132" s="206"/>
      <c r="E132" s="206"/>
      <c r="F132" s="1"/>
      <c r="J132" s="1"/>
    </row>
    <row r="133" spans="3:10" ht="90" customHeight="1">
      <c r="C133" s="30"/>
      <c r="D133" s="206"/>
      <c r="E133" s="206"/>
      <c r="F133" s="1"/>
      <c r="J133" s="1"/>
    </row>
    <row r="134" spans="3:10">
      <c r="C134" s="30"/>
      <c r="D134" s="206"/>
      <c r="E134" s="206"/>
      <c r="F134" s="1"/>
      <c r="J134" s="1"/>
    </row>
    <row r="135" spans="3:10">
      <c r="C135" s="30"/>
      <c r="D135" s="206"/>
      <c r="E135" s="206"/>
      <c r="F135" s="1"/>
      <c r="J135" s="1"/>
    </row>
    <row r="136" spans="3:10" ht="15.75" customHeight="1">
      <c r="C136" s="30"/>
      <c r="D136" s="206"/>
      <c r="E136" s="206"/>
      <c r="F136" s="1"/>
      <c r="J136" s="1"/>
    </row>
    <row r="137" spans="3:10">
      <c r="C137" s="30"/>
      <c r="D137" s="206"/>
      <c r="E137" s="206"/>
      <c r="F137" s="1"/>
      <c r="J137" s="1"/>
    </row>
    <row r="138" spans="3:10">
      <c r="C138" s="30"/>
      <c r="D138" s="206"/>
      <c r="E138" s="206"/>
      <c r="F138" s="1"/>
      <c r="J138" s="1"/>
    </row>
    <row r="139" spans="3:10">
      <c r="C139" s="30"/>
      <c r="D139" s="206"/>
      <c r="E139" s="206"/>
      <c r="F139" s="1"/>
      <c r="J139" s="1"/>
    </row>
    <row r="140" spans="3:10" ht="14.25" customHeight="1">
      <c r="C140" s="30"/>
      <c r="D140" s="206"/>
      <c r="E140" s="206"/>
      <c r="F140" s="1"/>
      <c r="J140" s="1"/>
    </row>
    <row r="141" spans="3:10" ht="66.75" customHeight="1">
      <c r="C141" s="30"/>
      <c r="D141" s="206"/>
      <c r="E141" s="206"/>
      <c r="F141" s="1"/>
      <c r="J141" s="1"/>
    </row>
    <row r="142" spans="3:10">
      <c r="C142" s="30"/>
      <c r="D142" s="206"/>
      <c r="E142" s="206"/>
      <c r="F142" s="1"/>
      <c r="J142" s="1"/>
    </row>
    <row r="143" spans="3:10">
      <c r="C143" s="30"/>
      <c r="D143" s="206"/>
      <c r="E143" s="206"/>
      <c r="F143" s="1"/>
      <c r="J143" s="1"/>
    </row>
    <row r="144" spans="3:10">
      <c r="C144" s="30"/>
      <c r="D144" s="206"/>
      <c r="E144" s="206"/>
      <c r="F144" s="1"/>
      <c r="J144" s="1"/>
    </row>
    <row r="145" spans="3:10" ht="66" customHeight="1">
      <c r="C145" s="30"/>
      <c r="D145" s="206"/>
      <c r="E145" s="206"/>
      <c r="F145" s="1"/>
      <c r="J145" s="1"/>
    </row>
    <row r="146" spans="3:10">
      <c r="C146" s="30"/>
      <c r="D146" s="206"/>
      <c r="E146" s="206"/>
      <c r="F146" s="1"/>
      <c r="J146" s="1"/>
    </row>
    <row r="147" spans="3:10">
      <c r="C147" s="30"/>
      <c r="D147" s="206"/>
      <c r="E147" s="206"/>
      <c r="F147" s="1"/>
      <c r="J147" s="1"/>
    </row>
    <row r="148" spans="3:10">
      <c r="C148" s="30"/>
      <c r="D148" s="206"/>
      <c r="E148" s="206"/>
      <c r="F148" s="1"/>
      <c r="J148" s="1"/>
    </row>
    <row r="149" spans="3:10">
      <c r="C149" s="30"/>
      <c r="D149" s="206"/>
      <c r="E149" s="206"/>
      <c r="F149" s="1"/>
      <c r="J149" s="1"/>
    </row>
    <row r="150" spans="3:10">
      <c r="C150" s="30"/>
      <c r="D150" s="206"/>
      <c r="E150" s="206"/>
      <c r="F150" s="1"/>
      <c r="J150" s="1"/>
    </row>
    <row r="151" spans="3:10">
      <c r="C151" s="30"/>
      <c r="D151" s="206"/>
      <c r="E151" s="206"/>
      <c r="F151" s="1"/>
      <c r="J151" s="1"/>
    </row>
    <row r="152" spans="3:10">
      <c r="C152" s="30"/>
      <c r="D152" s="206"/>
      <c r="E152" s="206"/>
      <c r="F152" s="1"/>
      <c r="J152" s="1"/>
    </row>
    <row r="153" spans="3:10">
      <c r="C153" s="30"/>
      <c r="D153" s="206"/>
      <c r="E153" s="206"/>
      <c r="F153" s="1"/>
      <c r="J153" s="1"/>
    </row>
    <row r="154" spans="3:10">
      <c r="C154" s="30"/>
      <c r="D154" s="206"/>
      <c r="E154" s="206"/>
      <c r="F154" s="1"/>
      <c r="J154" s="1"/>
    </row>
    <row r="155" spans="3:10">
      <c r="C155" s="30"/>
      <c r="D155" s="206"/>
      <c r="E155" s="206"/>
      <c r="F155" s="1"/>
      <c r="J155" s="1"/>
    </row>
    <row r="156" spans="3:10">
      <c r="C156" s="30"/>
      <c r="D156" s="206"/>
      <c r="E156" s="206"/>
      <c r="F156" s="1"/>
      <c r="J156" s="1"/>
    </row>
    <row r="157" spans="3:10">
      <c r="C157" s="30"/>
      <c r="D157" s="206"/>
      <c r="E157" s="206"/>
      <c r="F157" s="1"/>
      <c r="J157" s="1"/>
    </row>
    <row r="158" spans="3:10">
      <c r="C158" s="30"/>
      <c r="D158" s="206"/>
      <c r="E158" s="206"/>
      <c r="F158" s="1"/>
      <c r="J158" s="1"/>
    </row>
    <row r="159" spans="3:10">
      <c r="C159" s="30"/>
      <c r="D159" s="206"/>
      <c r="E159" s="206"/>
      <c r="F159" s="1"/>
      <c r="J159" s="1"/>
    </row>
    <row r="160" spans="3:10">
      <c r="C160" s="30"/>
      <c r="D160" s="206"/>
      <c r="E160" s="206"/>
      <c r="F160" s="1"/>
      <c r="J160" s="1"/>
    </row>
    <row r="161" spans="3:10">
      <c r="C161" s="30"/>
      <c r="D161" s="206"/>
      <c r="E161" s="206"/>
      <c r="F161" s="1"/>
      <c r="J161" s="1"/>
    </row>
    <row r="162" spans="3:10">
      <c r="C162" s="30"/>
      <c r="D162" s="206"/>
      <c r="E162" s="206"/>
      <c r="F162" s="1"/>
      <c r="J162" s="1"/>
    </row>
    <row r="163" spans="3:10">
      <c r="C163" s="30"/>
      <c r="D163" s="206"/>
      <c r="E163" s="206"/>
      <c r="F163" s="1"/>
      <c r="J163" s="1"/>
    </row>
    <row r="164" spans="3:10">
      <c r="C164" s="30"/>
      <c r="D164" s="206"/>
      <c r="E164" s="206"/>
      <c r="F164" s="1"/>
      <c r="J164" s="1"/>
    </row>
    <row r="165" spans="3:10">
      <c r="C165" s="30"/>
      <c r="D165" s="206"/>
      <c r="E165" s="206"/>
      <c r="F165" s="1"/>
      <c r="J165" s="1"/>
    </row>
    <row r="166" spans="3:10">
      <c r="C166" s="30"/>
      <c r="D166" s="206"/>
      <c r="E166" s="206"/>
      <c r="F166" s="1"/>
      <c r="J166" s="1"/>
    </row>
    <row r="167" spans="3:10">
      <c r="C167" s="30"/>
      <c r="D167" s="206"/>
      <c r="E167" s="206"/>
      <c r="F167" s="1"/>
      <c r="J167" s="1"/>
    </row>
    <row r="168" spans="3:10">
      <c r="C168" s="30"/>
      <c r="D168" s="206"/>
      <c r="E168" s="206"/>
      <c r="F168" s="1"/>
      <c r="J168" s="1"/>
    </row>
    <row r="169" spans="3:10" ht="37.5" customHeight="1">
      <c r="C169" s="30"/>
      <c r="D169" s="206"/>
      <c r="E169" s="206"/>
      <c r="F169" s="1"/>
      <c r="J169" s="1"/>
    </row>
    <row r="170" spans="3:10">
      <c r="C170" s="30"/>
      <c r="D170" s="206"/>
      <c r="E170" s="206"/>
      <c r="F170" s="1"/>
      <c r="J170" s="1"/>
    </row>
    <row r="171" spans="3:10">
      <c r="C171" s="30"/>
      <c r="D171" s="206"/>
      <c r="E171" s="206"/>
      <c r="F171" s="1"/>
      <c r="J171" s="1"/>
    </row>
    <row r="172" spans="3:10">
      <c r="C172" s="30"/>
      <c r="D172" s="206"/>
      <c r="E172" s="206"/>
      <c r="F172" s="1"/>
      <c r="J172" s="1"/>
    </row>
    <row r="173" spans="3:10">
      <c r="C173" s="30"/>
      <c r="D173" s="206"/>
      <c r="E173" s="206"/>
      <c r="F173" s="1"/>
      <c r="J173" s="1"/>
    </row>
    <row r="174" spans="3:10">
      <c r="C174" s="30"/>
      <c r="D174" s="206"/>
      <c r="E174" s="206"/>
      <c r="F174" s="1"/>
      <c r="J174" s="1"/>
    </row>
    <row r="175" spans="3:10">
      <c r="C175" s="30"/>
      <c r="D175" s="206"/>
      <c r="E175" s="206"/>
      <c r="F175" s="1"/>
      <c r="J175" s="1"/>
    </row>
    <row r="176" spans="3:10">
      <c r="C176" s="30"/>
      <c r="D176" s="206"/>
      <c r="E176" s="206"/>
      <c r="F176" s="1"/>
      <c r="J176" s="1"/>
    </row>
    <row r="177" spans="3:10" ht="40.5" customHeight="1">
      <c r="C177" s="30"/>
      <c r="D177" s="206"/>
      <c r="E177" s="206"/>
      <c r="F177" s="1"/>
      <c r="J177" s="1"/>
    </row>
    <row r="178" spans="3:10">
      <c r="C178" s="30"/>
      <c r="D178" s="206"/>
      <c r="E178" s="206"/>
      <c r="F178" s="1"/>
      <c r="J178" s="1"/>
    </row>
    <row r="179" spans="3:10">
      <c r="C179" s="30"/>
      <c r="D179" s="206"/>
      <c r="E179" s="206"/>
      <c r="F179" s="1"/>
      <c r="J179" s="1"/>
    </row>
    <row r="180" spans="3:10">
      <c r="C180" s="30"/>
      <c r="D180" s="206"/>
      <c r="E180" s="206"/>
      <c r="F180" s="1"/>
      <c r="J180" s="1"/>
    </row>
    <row r="181" spans="3:10" ht="53.25" customHeight="1">
      <c r="C181" s="30"/>
      <c r="D181" s="206"/>
      <c r="E181" s="206"/>
      <c r="F181" s="1"/>
      <c r="J181" s="1"/>
    </row>
    <row r="182" spans="3:10">
      <c r="C182" s="30"/>
      <c r="D182" s="206"/>
      <c r="E182" s="206"/>
      <c r="F182" s="1"/>
      <c r="J182" s="1"/>
    </row>
    <row r="183" spans="3:10">
      <c r="C183" s="30"/>
      <c r="D183" s="206"/>
      <c r="E183" s="206"/>
      <c r="F183" s="1"/>
      <c r="J183" s="1"/>
    </row>
    <row r="184" spans="3:10" ht="15" customHeight="1">
      <c r="C184" s="30"/>
      <c r="D184" s="206"/>
      <c r="E184" s="206"/>
      <c r="F184" s="1"/>
      <c r="J184" s="1"/>
    </row>
    <row r="185" spans="3:10">
      <c r="C185" s="30"/>
      <c r="D185" s="206"/>
      <c r="E185" s="206"/>
      <c r="F185" s="1"/>
      <c r="J185" s="1"/>
    </row>
    <row r="186" spans="3:10">
      <c r="C186" s="30"/>
      <c r="D186" s="206"/>
      <c r="E186" s="206"/>
      <c r="F186" s="1"/>
      <c r="J186" s="1"/>
    </row>
    <row r="187" spans="3:10" ht="14.25" customHeight="1">
      <c r="C187" s="30"/>
      <c r="D187" s="206"/>
      <c r="E187" s="206"/>
      <c r="F187" s="1"/>
      <c r="J187" s="1"/>
    </row>
    <row r="188" spans="3:10">
      <c r="C188" s="30"/>
      <c r="D188" s="206"/>
      <c r="E188" s="206"/>
      <c r="F188" s="1"/>
      <c r="J188" s="1"/>
    </row>
    <row r="189" spans="3:10">
      <c r="C189" s="30"/>
      <c r="D189" s="206"/>
      <c r="E189" s="206"/>
      <c r="F189" s="1"/>
      <c r="J189" s="1"/>
    </row>
    <row r="190" spans="3:10">
      <c r="C190" s="30"/>
      <c r="D190" s="206"/>
      <c r="E190" s="206"/>
      <c r="F190" s="1"/>
      <c r="J190" s="1"/>
    </row>
    <row r="191" spans="3:10">
      <c r="C191" s="30"/>
      <c r="D191" s="206"/>
      <c r="E191" s="206"/>
      <c r="F191" s="1"/>
      <c r="J191" s="1"/>
    </row>
    <row r="192" spans="3:10">
      <c r="C192" s="30"/>
      <c r="D192" s="206"/>
      <c r="E192" s="206"/>
      <c r="F192" s="1"/>
      <c r="J192" s="1"/>
    </row>
    <row r="193" spans="3:10">
      <c r="C193" s="30"/>
      <c r="D193" s="206"/>
      <c r="E193" s="206"/>
      <c r="F193" s="1"/>
      <c r="J193" s="1"/>
    </row>
    <row r="194" spans="3:10">
      <c r="C194" s="30"/>
      <c r="D194" s="206"/>
      <c r="E194" s="206"/>
      <c r="F194" s="1"/>
      <c r="J194" s="1"/>
    </row>
    <row r="195" spans="3:10">
      <c r="C195" s="30"/>
      <c r="D195" s="206"/>
      <c r="E195" s="206"/>
      <c r="F195" s="1"/>
      <c r="J195" s="1"/>
    </row>
    <row r="196" spans="3:10">
      <c r="C196" s="30"/>
      <c r="D196" s="206"/>
      <c r="E196" s="206"/>
      <c r="F196" s="1"/>
      <c r="J196" s="1"/>
    </row>
    <row r="197" spans="3:10" ht="12.75" customHeight="1">
      <c r="C197" s="30"/>
      <c r="D197" s="206"/>
      <c r="E197" s="206"/>
      <c r="F197" s="1"/>
      <c r="J197" s="1"/>
    </row>
    <row r="198" spans="3:10">
      <c r="C198" s="30"/>
      <c r="D198" s="206"/>
      <c r="E198" s="206"/>
      <c r="F198" s="1"/>
      <c r="J198" s="1"/>
    </row>
    <row r="199" spans="3:10" ht="14.25" customHeight="1">
      <c r="C199" s="30"/>
      <c r="D199" s="206"/>
      <c r="E199" s="206"/>
      <c r="F199" s="1"/>
      <c r="J199" s="1"/>
    </row>
    <row r="200" spans="3:10">
      <c r="C200" s="30"/>
      <c r="D200" s="206"/>
      <c r="E200" s="206"/>
      <c r="F200" s="1"/>
      <c r="J200" s="1"/>
    </row>
    <row r="201" spans="3:10" ht="51" customHeight="1">
      <c r="C201" s="30"/>
      <c r="D201" s="206"/>
      <c r="E201" s="206"/>
      <c r="F201" s="1"/>
      <c r="J201" s="1"/>
    </row>
    <row r="202" spans="3:10" ht="12.75" customHeight="1">
      <c r="C202" s="30"/>
      <c r="D202" s="206"/>
      <c r="E202" s="206"/>
      <c r="F202" s="1"/>
      <c r="J202" s="1"/>
    </row>
    <row r="203" spans="3:10">
      <c r="C203" s="30"/>
      <c r="D203" s="206"/>
      <c r="E203" s="206"/>
      <c r="F203" s="1"/>
      <c r="J203" s="1"/>
    </row>
    <row r="204" spans="3:10">
      <c r="C204" s="30"/>
      <c r="D204" s="206"/>
      <c r="E204" s="206"/>
      <c r="F204" s="1"/>
      <c r="J204" s="1"/>
    </row>
    <row r="205" spans="3:10">
      <c r="C205" s="30"/>
      <c r="D205" s="206"/>
      <c r="E205" s="206"/>
      <c r="F205" s="1"/>
      <c r="J205" s="1"/>
    </row>
    <row r="206" spans="3:10">
      <c r="C206" s="30"/>
      <c r="D206" s="206"/>
      <c r="E206" s="206"/>
      <c r="F206" s="1"/>
      <c r="J206" s="1"/>
    </row>
    <row r="207" spans="3:10">
      <c r="C207" s="30"/>
      <c r="D207" s="206"/>
      <c r="E207" s="206"/>
      <c r="F207" s="1"/>
      <c r="J207" s="1"/>
    </row>
    <row r="208" spans="3:10">
      <c r="C208" s="30"/>
      <c r="D208" s="206"/>
      <c r="E208" s="206"/>
      <c r="F208" s="1"/>
      <c r="J208" s="1"/>
    </row>
    <row r="209" spans="3:10">
      <c r="C209" s="30"/>
      <c r="D209" s="206"/>
      <c r="E209" s="206"/>
      <c r="F209" s="1"/>
      <c r="J209" s="1"/>
    </row>
    <row r="210" spans="3:10">
      <c r="C210" s="30"/>
      <c r="D210" s="206"/>
      <c r="E210" s="206"/>
      <c r="F210" s="1"/>
      <c r="J210" s="1"/>
    </row>
    <row r="211" spans="3:10" ht="15" customHeight="1">
      <c r="C211" s="30"/>
      <c r="D211" s="206"/>
      <c r="E211" s="206"/>
      <c r="F211" s="1"/>
      <c r="J211" s="1"/>
    </row>
    <row r="212" spans="3:10">
      <c r="C212" s="30"/>
      <c r="D212" s="206"/>
      <c r="E212" s="206"/>
      <c r="F212" s="1"/>
      <c r="J212" s="1"/>
    </row>
    <row r="213" spans="3:10" ht="147.75" customHeight="1">
      <c r="C213" s="30"/>
      <c r="D213" s="206"/>
      <c r="E213" s="206"/>
      <c r="F213" s="1"/>
      <c r="J213" s="1"/>
    </row>
    <row r="214" spans="3:10" ht="82.5" customHeight="1">
      <c r="C214" s="30"/>
      <c r="D214" s="206"/>
      <c r="E214" s="206"/>
      <c r="F214" s="1"/>
      <c r="J214" s="1"/>
    </row>
    <row r="215" spans="3:10" ht="12.75" customHeight="1">
      <c r="C215" s="30"/>
      <c r="D215" s="206"/>
      <c r="E215" s="206"/>
      <c r="F215" s="1"/>
      <c r="J215" s="1"/>
    </row>
    <row r="216" spans="3:10" ht="106.5" customHeight="1">
      <c r="C216" s="30"/>
      <c r="D216" s="206"/>
      <c r="E216" s="206"/>
      <c r="F216" s="1"/>
      <c r="J216" s="1"/>
    </row>
    <row r="217" spans="3:10" ht="227.25" customHeight="1">
      <c r="C217" s="30"/>
      <c r="D217" s="206"/>
      <c r="E217" s="206"/>
      <c r="F217" s="1"/>
      <c r="J217" s="1"/>
    </row>
    <row r="218" spans="3:10" ht="135" customHeight="1">
      <c r="C218" s="30"/>
      <c r="D218" s="206"/>
      <c r="E218" s="206"/>
      <c r="F218" s="1"/>
      <c r="J218" s="1"/>
    </row>
    <row r="219" spans="3:10" ht="81" customHeight="1">
      <c r="C219" s="30"/>
      <c r="D219" s="206"/>
      <c r="E219" s="206"/>
      <c r="F219" s="1"/>
      <c r="J219" s="1"/>
    </row>
    <row r="220" spans="3:10" ht="14.25" customHeight="1">
      <c r="C220" s="30"/>
      <c r="D220" s="206"/>
      <c r="E220" s="206"/>
      <c r="F220" s="1"/>
      <c r="J220" s="1"/>
    </row>
    <row r="221" spans="3:10" ht="13.5" customHeight="1">
      <c r="C221" s="30"/>
      <c r="D221" s="206"/>
      <c r="E221" s="206"/>
      <c r="F221" s="1"/>
      <c r="J221" s="1"/>
    </row>
    <row r="222" spans="3:10" ht="39" customHeight="1">
      <c r="C222" s="30"/>
      <c r="D222" s="206"/>
      <c r="E222" s="206"/>
      <c r="F222" s="1"/>
      <c r="J222" s="1"/>
    </row>
    <row r="223" spans="3:10" ht="27" customHeight="1">
      <c r="C223" s="30"/>
      <c r="D223" s="206"/>
      <c r="E223" s="206"/>
      <c r="F223" s="1"/>
      <c r="J223" s="1"/>
    </row>
    <row r="224" spans="3:10">
      <c r="C224" s="30"/>
      <c r="D224" s="206"/>
      <c r="E224" s="206"/>
      <c r="F224" s="1"/>
      <c r="J224" s="1"/>
    </row>
    <row r="225" spans="3:10">
      <c r="C225" s="30"/>
      <c r="D225" s="206"/>
      <c r="E225" s="206"/>
      <c r="F225" s="1"/>
      <c r="J225" s="1"/>
    </row>
    <row r="226" spans="3:10">
      <c r="C226" s="30"/>
      <c r="D226" s="206"/>
      <c r="E226" s="206"/>
      <c r="F226" s="1"/>
      <c r="J226" s="1"/>
    </row>
    <row r="227" spans="3:10">
      <c r="C227" s="30"/>
      <c r="D227" s="206"/>
      <c r="E227" s="206"/>
      <c r="F227" s="1"/>
      <c r="J227" s="1"/>
    </row>
    <row r="228" spans="3:10">
      <c r="C228" s="30"/>
      <c r="D228" s="206"/>
      <c r="E228" s="206"/>
      <c r="F228" s="1"/>
      <c r="J228" s="1"/>
    </row>
    <row r="229" spans="3:10">
      <c r="C229" s="30"/>
      <c r="D229" s="206"/>
      <c r="E229" s="206"/>
      <c r="F229" s="1"/>
      <c r="J229" s="1"/>
    </row>
    <row r="230" spans="3:10">
      <c r="C230" s="30"/>
      <c r="D230" s="206"/>
      <c r="E230" s="206"/>
      <c r="F230" s="1"/>
      <c r="J230" s="1"/>
    </row>
    <row r="231" spans="3:10">
      <c r="C231" s="30"/>
      <c r="D231" s="206"/>
      <c r="E231" s="206"/>
      <c r="F231" s="1"/>
      <c r="J231" s="1"/>
    </row>
    <row r="232" spans="3:10" ht="12.75" customHeight="1">
      <c r="C232" s="30"/>
      <c r="D232" s="206"/>
      <c r="E232" s="206"/>
      <c r="F232" s="1"/>
      <c r="J232" s="1"/>
    </row>
    <row r="233" spans="3:10">
      <c r="C233" s="30"/>
      <c r="D233" s="206"/>
      <c r="E233" s="206"/>
      <c r="F233" s="1"/>
      <c r="J233" s="1"/>
    </row>
    <row r="234" spans="3:10">
      <c r="C234" s="30"/>
      <c r="D234" s="206"/>
      <c r="E234" s="206"/>
      <c r="F234" s="1"/>
      <c r="J234" s="1"/>
    </row>
    <row r="235" spans="3:10" ht="156.75" customHeight="1">
      <c r="C235" s="30"/>
      <c r="D235" s="206"/>
      <c r="E235" s="206"/>
      <c r="F235" s="1"/>
      <c r="J235" s="1"/>
    </row>
    <row r="236" spans="3:10" ht="169.5" customHeight="1">
      <c r="C236" s="30"/>
      <c r="D236" s="206"/>
      <c r="E236" s="206"/>
      <c r="F236" s="1"/>
      <c r="J236" s="1"/>
    </row>
    <row r="237" spans="3:10" ht="12.75" customHeight="1">
      <c r="C237" s="30"/>
      <c r="D237" s="206"/>
      <c r="E237" s="206"/>
      <c r="F237" s="1"/>
      <c r="J237" s="1"/>
    </row>
    <row r="238" spans="3:10" ht="168.75" customHeight="1">
      <c r="C238" s="30"/>
      <c r="D238" s="206"/>
      <c r="E238" s="206"/>
      <c r="F238" s="1"/>
      <c r="J238" s="1"/>
    </row>
    <row r="239" spans="3:10" ht="113.25" customHeight="1">
      <c r="C239" s="30"/>
      <c r="D239" s="206"/>
      <c r="E239" s="206"/>
      <c r="F239" s="1"/>
      <c r="J239" s="1"/>
    </row>
    <row r="240" spans="3:10" ht="123.75" customHeight="1">
      <c r="C240" s="30"/>
      <c r="D240" s="206"/>
      <c r="E240" s="206"/>
      <c r="F240" s="1"/>
      <c r="J240" s="1"/>
    </row>
    <row r="241" spans="3:10" ht="191.25" customHeight="1">
      <c r="C241" s="30"/>
      <c r="D241" s="206"/>
      <c r="E241" s="206"/>
      <c r="F241" s="1"/>
      <c r="J241" s="1"/>
    </row>
    <row r="242" spans="3:10" ht="13.5" customHeight="1">
      <c r="C242" s="30"/>
      <c r="D242" s="206"/>
      <c r="E242" s="206"/>
      <c r="F242" s="1"/>
      <c r="J242" s="1"/>
    </row>
    <row r="243" spans="3:10" ht="28.5" customHeight="1">
      <c r="C243" s="30"/>
      <c r="D243" s="206"/>
      <c r="E243" s="206"/>
      <c r="F243" s="1"/>
      <c r="J243" s="1"/>
    </row>
    <row r="244" spans="3:10" ht="39" customHeight="1">
      <c r="C244" s="30"/>
      <c r="D244" s="206"/>
      <c r="E244" s="206"/>
      <c r="F244" s="1"/>
      <c r="J244" s="1"/>
    </row>
    <row r="245" spans="3:10">
      <c r="C245" s="30"/>
      <c r="D245" s="206"/>
      <c r="E245" s="206"/>
      <c r="F245" s="1"/>
      <c r="J245" s="1"/>
    </row>
    <row r="246" spans="3:10">
      <c r="C246" s="30"/>
      <c r="D246" s="206"/>
      <c r="E246" s="206"/>
      <c r="F246" s="1"/>
      <c r="J246" s="1"/>
    </row>
    <row r="247" spans="3:10">
      <c r="C247" s="30"/>
      <c r="D247" s="206"/>
      <c r="E247" s="206"/>
      <c r="F247" s="1"/>
      <c r="J247" s="1"/>
    </row>
    <row r="248" spans="3:10">
      <c r="C248" s="30"/>
      <c r="D248" s="206"/>
      <c r="E248" s="206"/>
      <c r="F248" s="1"/>
      <c r="J248" s="1"/>
    </row>
    <row r="249" spans="3:10">
      <c r="C249" s="30"/>
      <c r="D249" s="206"/>
      <c r="E249" s="206"/>
      <c r="F249" s="1"/>
      <c r="J249" s="1"/>
    </row>
    <row r="250" spans="3:10">
      <c r="C250" s="30"/>
      <c r="D250" s="206"/>
      <c r="E250" s="206"/>
      <c r="F250" s="1"/>
      <c r="J250" s="1"/>
    </row>
    <row r="251" spans="3:10">
      <c r="C251" s="30"/>
      <c r="D251" s="206"/>
      <c r="E251" s="206"/>
      <c r="F251" s="1"/>
      <c r="J251" s="1"/>
    </row>
    <row r="252" spans="3:10">
      <c r="C252" s="30"/>
      <c r="D252" s="206"/>
      <c r="E252" s="206"/>
      <c r="F252" s="1"/>
      <c r="J252" s="1"/>
    </row>
    <row r="253" spans="3:10">
      <c r="C253" s="30"/>
      <c r="D253" s="206"/>
      <c r="E253" s="206"/>
      <c r="F253" s="1"/>
      <c r="J253" s="1"/>
    </row>
    <row r="254" spans="3:10">
      <c r="C254" s="30"/>
      <c r="D254" s="206"/>
      <c r="E254" s="206"/>
      <c r="F254" s="1"/>
      <c r="J254" s="1"/>
    </row>
    <row r="255" spans="3:10">
      <c r="C255" s="30"/>
      <c r="D255" s="206"/>
      <c r="E255" s="206"/>
      <c r="F255" s="1"/>
      <c r="J255" s="1"/>
    </row>
    <row r="256" spans="3:10">
      <c r="C256" s="30"/>
      <c r="D256" s="206"/>
      <c r="E256" s="206"/>
      <c r="F256" s="1"/>
      <c r="J256" s="1"/>
    </row>
    <row r="257" spans="3:10">
      <c r="C257" s="30"/>
      <c r="D257" s="206"/>
      <c r="E257" s="206"/>
      <c r="F257" s="1"/>
      <c r="J257" s="1"/>
    </row>
    <row r="258" spans="3:10">
      <c r="C258" s="30"/>
      <c r="D258" s="206"/>
      <c r="E258" s="206"/>
      <c r="F258" s="1"/>
      <c r="J258" s="1"/>
    </row>
    <row r="259" spans="3:10">
      <c r="C259" s="30"/>
      <c r="D259" s="206"/>
      <c r="E259" s="206"/>
      <c r="F259" s="1"/>
      <c r="J259" s="1"/>
    </row>
    <row r="260" spans="3:10">
      <c r="C260" s="30"/>
      <c r="D260" s="206"/>
      <c r="E260" s="206"/>
      <c r="F260" s="1"/>
      <c r="J260" s="1"/>
    </row>
    <row r="261" spans="3:10">
      <c r="C261" s="30"/>
      <c r="D261" s="206"/>
      <c r="E261" s="206"/>
      <c r="F261" s="1"/>
      <c r="J261" s="1"/>
    </row>
    <row r="262" spans="3:10">
      <c r="C262" s="30"/>
      <c r="D262" s="206"/>
      <c r="E262" s="206"/>
      <c r="F262" s="1"/>
      <c r="J262" s="1"/>
    </row>
    <row r="263" spans="3:10">
      <c r="C263" s="30"/>
      <c r="D263" s="206"/>
      <c r="E263" s="206"/>
      <c r="F263" s="1"/>
      <c r="J263" s="1"/>
    </row>
    <row r="264" spans="3:10">
      <c r="C264" s="30"/>
      <c r="D264" s="206"/>
      <c r="E264" s="206"/>
      <c r="F264" s="1"/>
      <c r="J264" s="1"/>
    </row>
    <row r="265" spans="3:10">
      <c r="C265" s="30"/>
      <c r="D265" s="206"/>
      <c r="E265" s="206"/>
      <c r="F265" s="1"/>
      <c r="J265" s="1"/>
    </row>
    <row r="266" spans="3:10">
      <c r="C266" s="30"/>
      <c r="D266" s="206"/>
      <c r="E266" s="206"/>
      <c r="F266" s="1"/>
      <c r="J266" s="1"/>
    </row>
    <row r="267" spans="3:10" ht="13.5" customHeight="1">
      <c r="C267" s="30"/>
      <c r="D267" s="206"/>
      <c r="E267" s="206"/>
      <c r="F267" s="1"/>
      <c r="J267" s="1"/>
    </row>
    <row r="268" spans="3:10">
      <c r="C268" s="30"/>
      <c r="D268" s="206"/>
      <c r="E268" s="206"/>
      <c r="F268" s="1"/>
      <c r="J268" s="1"/>
    </row>
    <row r="269" spans="3:10">
      <c r="C269" s="30"/>
      <c r="D269" s="206"/>
      <c r="E269" s="206"/>
      <c r="F269" s="1"/>
      <c r="J269" s="1"/>
    </row>
    <row r="270" spans="3:10">
      <c r="C270" s="30"/>
      <c r="D270" s="206"/>
      <c r="E270" s="206"/>
      <c r="F270" s="1"/>
      <c r="J270" s="1"/>
    </row>
    <row r="271" spans="3:10">
      <c r="C271" s="30"/>
      <c r="D271" s="206"/>
      <c r="E271" s="206"/>
      <c r="F271" s="1"/>
      <c r="J271" s="1"/>
    </row>
    <row r="272" spans="3:10">
      <c r="C272" s="30"/>
      <c r="D272" s="206"/>
      <c r="E272" s="206"/>
      <c r="F272" s="1"/>
      <c r="J272" s="1"/>
    </row>
    <row r="273" spans="3:10">
      <c r="C273" s="30"/>
      <c r="D273" s="206"/>
      <c r="E273" s="206"/>
      <c r="F273" s="1"/>
      <c r="J273" s="1"/>
    </row>
    <row r="274" spans="3:10">
      <c r="C274" s="30"/>
      <c r="D274" s="206"/>
      <c r="E274" s="206"/>
      <c r="F274" s="1"/>
      <c r="J274" s="1"/>
    </row>
    <row r="275" spans="3:10">
      <c r="C275" s="30"/>
      <c r="D275" s="206"/>
      <c r="E275" s="206"/>
      <c r="F275" s="1"/>
      <c r="J275" s="1"/>
    </row>
    <row r="276" spans="3:10">
      <c r="C276" s="30"/>
      <c r="D276" s="206"/>
      <c r="E276" s="206"/>
      <c r="F276" s="1"/>
      <c r="J276" s="1"/>
    </row>
    <row r="277" spans="3:10">
      <c r="C277" s="30"/>
      <c r="D277" s="206"/>
      <c r="E277" s="206"/>
      <c r="F277" s="1"/>
      <c r="J277" s="1"/>
    </row>
    <row r="278" spans="3:10">
      <c r="C278" s="30"/>
      <c r="D278" s="206"/>
      <c r="E278" s="206"/>
      <c r="F278" s="1"/>
      <c r="J278" s="1"/>
    </row>
    <row r="279" spans="3:10">
      <c r="C279" s="30"/>
      <c r="D279" s="206"/>
      <c r="E279" s="206"/>
      <c r="F279" s="1"/>
      <c r="J279" s="1"/>
    </row>
    <row r="280" spans="3:10">
      <c r="C280" s="30"/>
      <c r="D280" s="206"/>
      <c r="E280" s="206"/>
      <c r="F280" s="1"/>
      <c r="J280" s="1"/>
    </row>
    <row r="281" spans="3:10">
      <c r="C281" s="30"/>
      <c r="D281" s="206"/>
      <c r="E281" s="206"/>
      <c r="F281" s="1"/>
      <c r="J281" s="1"/>
    </row>
    <row r="282" spans="3:10">
      <c r="C282" s="30"/>
      <c r="D282" s="206"/>
      <c r="E282" s="206"/>
      <c r="F282" s="1"/>
      <c r="J282" s="1"/>
    </row>
    <row r="283" spans="3:10">
      <c r="C283" s="30"/>
      <c r="D283" s="206"/>
      <c r="E283" s="206"/>
      <c r="F283" s="1"/>
      <c r="J283" s="1"/>
    </row>
    <row r="284" spans="3:10">
      <c r="C284" s="30"/>
      <c r="D284" s="206"/>
      <c r="E284" s="206"/>
      <c r="F284" s="1"/>
      <c r="J284" s="1"/>
    </row>
    <row r="285" spans="3:10">
      <c r="C285" s="30"/>
      <c r="D285" s="206"/>
      <c r="E285" s="206"/>
      <c r="F285" s="1"/>
      <c r="J285" s="1"/>
    </row>
    <row r="286" spans="3:10">
      <c r="C286" s="30"/>
      <c r="D286" s="206"/>
      <c r="E286" s="206"/>
      <c r="F286" s="1"/>
      <c r="J286" s="1"/>
    </row>
    <row r="287" spans="3:10">
      <c r="C287" s="30"/>
      <c r="D287" s="206"/>
      <c r="E287" s="206"/>
      <c r="F287" s="1"/>
      <c r="J287" s="1"/>
    </row>
    <row r="288" spans="3:10">
      <c r="C288" s="30"/>
      <c r="D288" s="206"/>
      <c r="E288" s="206"/>
      <c r="F288" s="1"/>
      <c r="J288" s="1"/>
    </row>
    <row r="289" spans="3:10">
      <c r="C289" s="30"/>
      <c r="D289" s="206"/>
      <c r="E289" s="206"/>
      <c r="F289" s="1"/>
      <c r="J289" s="1"/>
    </row>
    <row r="290" spans="3:10">
      <c r="C290" s="30"/>
      <c r="D290" s="206"/>
      <c r="E290" s="206"/>
      <c r="F290" s="1"/>
      <c r="J290" s="1"/>
    </row>
    <row r="291" spans="3:10">
      <c r="C291" s="30"/>
      <c r="D291" s="206"/>
      <c r="E291" s="206"/>
      <c r="F291" s="1"/>
      <c r="J291" s="1"/>
    </row>
    <row r="292" spans="3:10">
      <c r="C292" s="30"/>
      <c r="D292" s="206"/>
      <c r="E292" s="206"/>
      <c r="F292" s="1"/>
      <c r="J292" s="1"/>
    </row>
    <row r="293" spans="3:10">
      <c r="C293" s="30"/>
      <c r="D293" s="206"/>
      <c r="E293" s="206"/>
      <c r="F293" s="1"/>
      <c r="J293" s="1"/>
    </row>
    <row r="294" spans="3:10">
      <c r="C294" s="30"/>
      <c r="D294" s="206"/>
      <c r="E294" s="206"/>
      <c r="F294" s="1"/>
      <c r="J294" s="1"/>
    </row>
    <row r="295" spans="3:10">
      <c r="C295" s="30"/>
      <c r="D295" s="206"/>
      <c r="E295" s="206"/>
      <c r="F295" s="1"/>
      <c r="J295" s="1"/>
    </row>
    <row r="296" spans="3:10">
      <c r="C296" s="30"/>
      <c r="D296" s="206"/>
      <c r="E296" s="206"/>
      <c r="F296" s="1"/>
      <c r="J296" s="1"/>
    </row>
    <row r="297" spans="3:10">
      <c r="C297" s="30"/>
      <c r="D297" s="206"/>
      <c r="E297" s="206"/>
      <c r="F297" s="1"/>
      <c r="J297" s="1"/>
    </row>
    <row r="298" spans="3:10">
      <c r="C298" s="30"/>
      <c r="D298" s="206"/>
      <c r="E298" s="206"/>
      <c r="F298" s="1"/>
      <c r="J298" s="1"/>
    </row>
    <row r="299" spans="3:10">
      <c r="C299" s="30"/>
      <c r="D299" s="206"/>
      <c r="E299" s="206"/>
      <c r="F299" s="1"/>
      <c r="J299" s="1"/>
    </row>
    <row r="300" spans="3:10" ht="15" customHeight="1">
      <c r="C300" s="30"/>
      <c r="D300" s="206"/>
      <c r="E300" s="206"/>
      <c r="F300" s="1"/>
      <c r="J300" s="1"/>
    </row>
    <row r="301" spans="3:10">
      <c r="C301" s="30"/>
      <c r="D301" s="206"/>
      <c r="E301" s="206"/>
      <c r="F301" s="1"/>
      <c r="J301" s="1"/>
    </row>
    <row r="302" spans="3:10">
      <c r="C302" s="30"/>
      <c r="D302" s="206"/>
      <c r="E302" s="206"/>
      <c r="F302" s="1"/>
      <c r="J302" s="1"/>
    </row>
    <row r="303" spans="3:10">
      <c r="C303" s="30"/>
      <c r="D303" s="206"/>
      <c r="E303" s="206"/>
      <c r="F303" s="1"/>
      <c r="J303" s="1"/>
    </row>
    <row r="304" spans="3:10" ht="12.75" customHeight="1">
      <c r="C304" s="30"/>
      <c r="D304" s="206"/>
      <c r="E304" s="206"/>
      <c r="F304" s="1"/>
      <c r="J304" s="1"/>
    </row>
    <row r="305" spans="3:10" ht="12.75" customHeight="1">
      <c r="C305" s="30"/>
      <c r="D305" s="206"/>
      <c r="E305" s="206"/>
      <c r="F305" s="1"/>
      <c r="J305" s="1"/>
    </row>
    <row r="306" spans="3:10" ht="129" customHeight="1">
      <c r="C306" s="30"/>
      <c r="D306" s="206"/>
      <c r="E306" s="206"/>
      <c r="F306" s="1"/>
      <c r="J306" s="1"/>
    </row>
    <row r="307" spans="3:10" ht="180" customHeight="1">
      <c r="C307" s="30"/>
      <c r="D307" s="206"/>
      <c r="E307" s="206"/>
      <c r="F307" s="1"/>
      <c r="J307" s="1"/>
    </row>
    <row r="308" spans="3:10" ht="80.25" customHeight="1">
      <c r="C308" s="30"/>
      <c r="D308" s="206"/>
      <c r="E308" s="206"/>
      <c r="F308" s="1"/>
      <c r="J308" s="1"/>
    </row>
    <row r="309" spans="3:10" ht="103.5" customHeight="1">
      <c r="C309" s="30"/>
      <c r="D309" s="206"/>
      <c r="E309" s="206"/>
      <c r="F309" s="1"/>
      <c r="J309" s="1"/>
    </row>
    <row r="310" spans="3:10" ht="15" customHeight="1">
      <c r="C310" s="30"/>
      <c r="D310" s="206"/>
      <c r="E310" s="206"/>
      <c r="F310" s="1"/>
      <c r="J310" s="1"/>
    </row>
    <row r="311" spans="3:10">
      <c r="C311" s="30"/>
      <c r="D311" s="206"/>
      <c r="E311" s="206"/>
      <c r="F311" s="1"/>
      <c r="J311" s="1"/>
    </row>
    <row r="312" spans="3:10" ht="27" customHeight="1">
      <c r="C312" s="30"/>
      <c r="D312" s="206"/>
      <c r="E312" s="206"/>
      <c r="F312" s="1"/>
      <c r="J312" s="1"/>
    </row>
    <row r="313" spans="3:10" ht="13.5" customHeight="1">
      <c r="C313" s="30"/>
      <c r="D313" s="206"/>
      <c r="E313" s="206"/>
      <c r="F313" s="1"/>
      <c r="J313" s="1"/>
    </row>
    <row r="314" spans="3:10" ht="53.25" customHeight="1">
      <c r="C314" s="30"/>
      <c r="D314" s="206"/>
      <c r="E314" s="206"/>
      <c r="F314" s="1"/>
      <c r="J314" s="1"/>
    </row>
    <row r="315" spans="3:10" ht="12.75" customHeight="1">
      <c r="C315" s="30"/>
      <c r="D315" s="206"/>
      <c r="E315" s="206"/>
      <c r="F315" s="1"/>
      <c r="J315" s="1"/>
    </row>
    <row r="316" spans="3:10" ht="13.5" customHeight="1">
      <c r="C316" s="30"/>
      <c r="D316" s="206"/>
      <c r="E316" s="206"/>
      <c r="F316" s="1"/>
      <c r="J316" s="1"/>
    </row>
    <row r="317" spans="3:10">
      <c r="C317" s="30"/>
      <c r="D317" s="206"/>
      <c r="E317" s="206"/>
      <c r="F317" s="1"/>
      <c r="J317" s="1"/>
    </row>
    <row r="318" spans="3:10">
      <c r="C318" s="30"/>
      <c r="D318" s="206"/>
      <c r="E318" s="206"/>
      <c r="F318" s="1"/>
      <c r="J318" s="1"/>
    </row>
    <row r="319" spans="3:10" ht="27" customHeight="1">
      <c r="C319" s="30"/>
      <c r="D319" s="206"/>
      <c r="E319" s="206"/>
      <c r="F319" s="1"/>
      <c r="J319" s="1"/>
    </row>
    <row r="320" spans="3:10" ht="12.75" customHeight="1">
      <c r="C320" s="30"/>
      <c r="D320" s="206"/>
      <c r="E320" s="206"/>
      <c r="F320" s="1"/>
      <c r="J320" s="1"/>
    </row>
    <row r="321" spans="3:10" ht="12" customHeight="1">
      <c r="C321" s="30"/>
      <c r="D321" s="206"/>
      <c r="E321" s="206"/>
      <c r="F321" s="1"/>
      <c r="J321" s="1"/>
    </row>
    <row r="322" spans="3:10">
      <c r="C322" s="30"/>
      <c r="D322" s="206"/>
      <c r="E322" s="206"/>
      <c r="F322" s="1"/>
      <c r="J322" s="1"/>
    </row>
    <row r="323" spans="3:10" ht="13.5" customHeight="1">
      <c r="C323" s="30"/>
      <c r="D323" s="206"/>
      <c r="E323" s="206"/>
      <c r="F323" s="1"/>
      <c r="J323" s="1"/>
    </row>
    <row r="324" spans="3:10">
      <c r="C324" s="30"/>
      <c r="D324" s="206"/>
      <c r="E324" s="206"/>
      <c r="F324" s="1"/>
      <c r="J324" s="1"/>
    </row>
    <row r="325" spans="3:10" ht="15.75" customHeight="1">
      <c r="C325" s="30"/>
      <c r="D325" s="206"/>
      <c r="E325" s="206"/>
      <c r="F325" s="1"/>
      <c r="J325" s="1"/>
    </row>
    <row r="326" spans="3:10">
      <c r="C326" s="30"/>
      <c r="D326" s="206"/>
      <c r="E326" s="206"/>
      <c r="F326" s="1"/>
      <c r="J326" s="1"/>
    </row>
    <row r="327" spans="3:10">
      <c r="C327" s="30"/>
      <c r="D327" s="206"/>
      <c r="E327" s="206"/>
      <c r="F327" s="1"/>
      <c r="J327" s="1"/>
    </row>
    <row r="328" spans="3:10">
      <c r="C328" s="30"/>
      <c r="D328" s="206"/>
      <c r="E328" s="206"/>
      <c r="F328" s="1"/>
      <c r="J328" s="1"/>
    </row>
    <row r="329" spans="3:10" ht="14.25" customHeight="1">
      <c r="C329" s="30"/>
      <c r="D329" s="206"/>
      <c r="E329" s="206"/>
      <c r="F329" s="1"/>
      <c r="J329" s="1"/>
    </row>
    <row r="330" spans="3:10" ht="54" customHeight="1">
      <c r="C330" s="30"/>
      <c r="D330" s="206"/>
      <c r="E330" s="206"/>
      <c r="F330" s="1"/>
      <c r="J330" s="1"/>
    </row>
    <row r="331" spans="3:10">
      <c r="C331" s="30"/>
      <c r="D331" s="206"/>
      <c r="E331" s="206"/>
      <c r="F331" s="1"/>
      <c r="J331" s="1"/>
    </row>
    <row r="332" spans="3:10">
      <c r="C332" s="30"/>
      <c r="D332" s="206"/>
      <c r="E332" s="206"/>
      <c r="F332" s="1"/>
      <c r="J332" s="1"/>
    </row>
    <row r="333" spans="3:10" ht="15" customHeight="1">
      <c r="C333" s="30"/>
      <c r="D333" s="206"/>
      <c r="E333" s="206"/>
      <c r="F333" s="1"/>
      <c r="J333" s="1"/>
    </row>
    <row r="334" spans="3:10">
      <c r="C334" s="30"/>
      <c r="D334" s="206"/>
      <c r="E334" s="206"/>
      <c r="F334" s="1"/>
      <c r="J334" s="1"/>
    </row>
    <row r="335" spans="3:10">
      <c r="C335" s="30"/>
      <c r="D335" s="206"/>
      <c r="E335" s="206"/>
      <c r="F335" s="1"/>
      <c r="J335" s="1"/>
    </row>
    <row r="336" spans="3:10">
      <c r="C336" s="30"/>
      <c r="D336" s="206"/>
      <c r="E336" s="206"/>
      <c r="F336" s="1"/>
      <c r="J336" s="1"/>
    </row>
    <row r="337" spans="3:10" ht="27.75" customHeight="1">
      <c r="C337" s="30"/>
      <c r="D337" s="206"/>
      <c r="E337" s="206"/>
      <c r="F337" s="1"/>
      <c r="J337" s="1"/>
    </row>
    <row r="338" spans="3:10">
      <c r="C338" s="30"/>
      <c r="D338" s="206"/>
      <c r="E338" s="206"/>
      <c r="F338" s="1"/>
      <c r="J338" s="1"/>
    </row>
    <row r="339" spans="3:10">
      <c r="C339" s="30"/>
      <c r="D339" s="206"/>
      <c r="E339" s="206"/>
      <c r="F339" s="1"/>
      <c r="J339" s="1"/>
    </row>
    <row r="340" spans="3:10" ht="13.5" customHeight="1">
      <c r="C340" s="30"/>
      <c r="D340" s="206"/>
      <c r="E340" s="206"/>
      <c r="F340" s="1"/>
      <c r="J340" s="1"/>
    </row>
    <row r="341" spans="3:10">
      <c r="C341" s="30"/>
      <c r="D341" s="206"/>
      <c r="E341" s="206"/>
      <c r="F341" s="1"/>
      <c r="J341" s="1"/>
    </row>
    <row r="342" spans="3:10">
      <c r="C342" s="30"/>
      <c r="D342" s="206"/>
      <c r="E342" s="206"/>
      <c r="F342" s="1"/>
      <c r="J342" s="1"/>
    </row>
    <row r="343" spans="3:10">
      <c r="C343" s="30"/>
      <c r="D343" s="206"/>
      <c r="E343" s="206"/>
      <c r="F343" s="1"/>
      <c r="J343" s="1"/>
    </row>
    <row r="344" spans="3:10">
      <c r="C344" s="30"/>
      <c r="D344" s="206"/>
      <c r="E344" s="206"/>
      <c r="F344" s="1"/>
      <c r="J344" s="1"/>
    </row>
    <row r="345" spans="3:10" ht="12.75" customHeight="1">
      <c r="C345" s="30"/>
      <c r="D345" s="206"/>
      <c r="E345" s="206"/>
      <c r="F345" s="1"/>
      <c r="J345" s="1"/>
    </row>
    <row r="346" spans="3:10">
      <c r="C346" s="30"/>
      <c r="D346" s="206"/>
      <c r="E346" s="206"/>
      <c r="F346" s="1"/>
      <c r="J346" s="1"/>
    </row>
    <row r="347" spans="3:10">
      <c r="C347" s="30"/>
      <c r="D347" s="206"/>
      <c r="E347" s="206"/>
      <c r="F347" s="1"/>
      <c r="J347" s="1"/>
    </row>
    <row r="348" spans="3:10">
      <c r="C348" s="30"/>
      <c r="D348" s="206"/>
      <c r="E348" s="206"/>
      <c r="F348" s="1"/>
      <c r="J348" s="1"/>
    </row>
    <row r="349" spans="3:10">
      <c r="C349" s="30"/>
      <c r="D349" s="206"/>
      <c r="E349" s="206"/>
      <c r="F349" s="1"/>
      <c r="J349" s="1"/>
    </row>
    <row r="350" spans="3:10">
      <c r="C350" s="30"/>
      <c r="D350" s="206"/>
      <c r="E350" s="206"/>
      <c r="F350" s="1"/>
      <c r="J350" s="1"/>
    </row>
    <row r="351" spans="3:10">
      <c r="C351" s="30"/>
      <c r="D351" s="206"/>
      <c r="E351" s="206"/>
      <c r="F351" s="1"/>
      <c r="J351" s="1"/>
    </row>
    <row r="352" spans="3:10">
      <c r="C352" s="30"/>
      <c r="D352" s="206"/>
      <c r="E352" s="206"/>
      <c r="F352" s="1"/>
      <c r="J352" s="1"/>
    </row>
    <row r="353" spans="3:10" ht="15" customHeight="1">
      <c r="C353" s="30"/>
      <c r="D353" s="206"/>
      <c r="E353" s="206"/>
      <c r="F353" s="1"/>
      <c r="J353" s="1"/>
    </row>
    <row r="354" spans="3:10">
      <c r="C354" s="30"/>
      <c r="D354" s="206"/>
      <c r="E354" s="206"/>
      <c r="F354" s="1"/>
      <c r="J354" s="1"/>
    </row>
    <row r="355" spans="3:10">
      <c r="C355" s="30"/>
      <c r="D355" s="206"/>
      <c r="E355" s="206"/>
      <c r="F355" s="1"/>
      <c r="J355" s="1"/>
    </row>
    <row r="356" spans="3:10">
      <c r="C356" s="30"/>
      <c r="D356" s="206"/>
      <c r="E356" s="206"/>
      <c r="F356" s="1"/>
      <c r="J356" s="1"/>
    </row>
    <row r="357" spans="3:10">
      <c r="C357" s="30"/>
      <c r="D357" s="206"/>
      <c r="E357" s="206"/>
      <c r="F357" s="1"/>
      <c r="J357" s="1"/>
    </row>
    <row r="358" spans="3:10">
      <c r="C358" s="30"/>
      <c r="D358" s="206"/>
      <c r="E358" s="206"/>
      <c r="F358" s="1"/>
      <c r="J358" s="1"/>
    </row>
    <row r="359" spans="3:10">
      <c r="C359" s="30"/>
      <c r="D359" s="206"/>
      <c r="E359" s="206"/>
      <c r="F359" s="1"/>
      <c r="J359" s="1"/>
    </row>
    <row r="360" spans="3:10">
      <c r="C360" s="30"/>
      <c r="D360" s="206"/>
      <c r="E360" s="206"/>
      <c r="F360" s="1"/>
      <c r="J360" s="1"/>
    </row>
    <row r="361" spans="3:10">
      <c r="C361" s="30"/>
      <c r="D361" s="206"/>
      <c r="E361" s="206"/>
      <c r="F361" s="1"/>
      <c r="J361" s="1"/>
    </row>
    <row r="362" spans="3:10">
      <c r="C362" s="30"/>
      <c r="D362" s="206"/>
      <c r="E362" s="206"/>
      <c r="F362" s="1"/>
      <c r="J362" s="1"/>
    </row>
    <row r="363" spans="3:10">
      <c r="C363" s="30"/>
      <c r="D363" s="206"/>
      <c r="E363" s="206"/>
      <c r="F363" s="1"/>
      <c r="J363" s="1"/>
    </row>
    <row r="364" spans="3:10">
      <c r="C364" s="30"/>
      <c r="D364" s="206"/>
      <c r="E364" s="206"/>
      <c r="F364" s="1"/>
      <c r="J364" s="1"/>
    </row>
    <row r="365" spans="3:10">
      <c r="C365" s="30"/>
      <c r="D365" s="206"/>
      <c r="E365" s="206"/>
      <c r="F365" s="1"/>
      <c r="J365" s="1"/>
    </row>
    <row r="366" spans="3:10">
      <c r="C366" s="30"/>
      <c r="D366" s="206"/>
      <c r="E366" s="206"/>
      <c r="F366" s="1"/>
      <c r="J366" s="1"/>
    </row>
    <row r="367" spans="3:10">
      <c r="C367" s="30"/>
      <c r="D367" s="206"/>
      <c r="E367" s="206"/>
      <c r="F367" s="1"/>
      <c r="J367" s="1"/>
    </row>
    <row r="368" spans="3:10">
      <c r="C368" s="30"/>
      <c r="D368" s="206"/>
      <c r="E368" s="206"/>
      <c r="F368" s="1"/>
      <c r="J368" s="1"/>
    </row>
    <row r="369" spans="3:10">
      <c r="C369" s="30"/>
      <c r="D369" s="206"/>
      <c r="E369" s="206"/>
      <c r="F369" s="1"/>
      <c r="J369" s="1"/>
    </row>
    <row r="370" spans="3:10">
      <c r="C370" s="30"/>
      <c r="D370" s="206"/>
      <c r="E370" s="206"/>
      <c r="F370" s="1"/>
      <c r="J370" s="1"/>
    </row>
    <row r="371" spans="3:10">
      <c r="C371" s="30"/>
      <c r="D371" s="206"/>
      <c r="E371" s="206"/>
      <c r="F371" s="1"/>
      <c r="J371" s="1"/>
    </row>
    <row r="372" spans="3:10">
      <c r="C372" s="30"/>
      <c r="D372" s="206"/>
      <c r="E372" s="206"/>
      <c r="F372" s="1"/>
      <c r="J372" s="1"/>
    </row>
    <row r="373" spans="3:10">
      <c r="C373" s="30"/>
      <c r="D373" s="206"/>
      <c r="E373" s="206"/>
      <c r="F373" s="1"/>
      <c r="J373" s="1"/>
    </row>
    <row r="374" spans="3:10">
      <c r="C374" s="30"/>
      <c r="D374" s="206"/>
      <c r="E374" s="206"/>
      <c r="F374" s="1"/>
      <c r="J374" s="1"/>
    </row>
    <row r="375" spans="3:10">
      <c r="C375" s="30"/>
      <c r="D375" s="206"/>
      <c r="E375" s="206"/>
      <c r="F375" s="1"/>
      <c r="J375" s="1"/>
    </row>
    <row r="376" spans="3:10">
      <c r="C376" s="30"/>
      <c r="D376" s="206"/>
      <c r="E376" s="206"/>
      <c r="F376" s="1"/>
      <c r="J376" s="1"/>
    </row>
    <row r="377" spans="3:10">
      <c r="C377" s="30"/>
      <c r="D377" s="206"/>
      <c r="E377" s="206"/>
      <c r="F377" s="1"/>
      <c r="J377" s="1"/>
    </row>
    <row r="378" spans="3:10">
      <c r="C378" s="30"/>
      <c r="D378" s="206"/>
      <c r="E378" s="206"/>
      <c r="F378" s="1"/>
      <c r="J378" s="1"/>
    </row>
    <row r="379" spans="3:10">
      <c r="C379" s="30"/>
      <c r="D379" s="206"/>
      <c r="E379" s="206"/>
      <c r="F379" s="1"/>
      <c r="J379" s="1"/>
    </row>
    <row r="380" spans="3:10">
      <c r="C380" s="30"/>
      <c r="D380" s="206"/>
      <c r="E380" s="206"/>
      <c r="F380" s="1"/>
      <c r="J380" s="1"/>
    </row>
    <row r="381" spans="3:10">
      <c r="C381" s="30"/>
      <c r="D381" s="206"/>
      <c r="E381" s="206"/>
      <c r="F381" s="1"/>
      <c r="J381" s="1"/>
    </row>
    <row r="382" spans="3:10">
      <c r="C382" s="30"/>
      <c r="D382" s="206"/>
      <c r="E382" s="206"/>
      <c r="F382" s="1"/>
      <c r="J382" s="1"/>
    </row>
    <row r="383" spans="3:10">
      <c r="C383" s="30"/>
      <c r="D383" s="206"/>
      <c r="E383" s="206"/>
      <c r="F383" s="1"/>
      <c r="J383" s="1"/>
    </row>
    <row r="384" spans="3:10">
      <c r="C384" s="30"/>
      <c r="D384" s="206"/>
      <c r="E384" s="206"/>
      <c r="F384" s="1"/>
      <c r="J384" s="1"/>
    </row>
    <row r="385" spans="3:10">
      <c r="C385" s="30"/>
      <c r="D385" s="206"/>
      <c r="E385" s="206"/>
      <c r="F385" s="1"/>
      <c r="J385" s="1"/>
    </row>
    <row r="386" spans="3:10">
      <c r="C386" s="30"/>
      <c r="D386" s="206"/>
      <c r="E386" s="206"/>
      <c r="F386" s="1"/>
      <c r="J386" s="1"/>
    </row>
    <row r="387" spans="3:10">
      <c r="C387" s="30"/>
      <c r="D387" s="206"/>
      <c r="E387" s="206"/>
      <c r="F387" s="1"/>
      <c r="J387" s="1"/>
    </row>
    <row r="388" spans="3:10">
      <c r="C388" s="30"/>
      <c r="D388" s="206"/>
      <c r="E388" s="206"/>
      <c r="F388" s="1"/>
      <c r="J388" s="1"/>
    </row>
    <row r="389" spans="3:10">
      <c r="C389" s="30"/>
      <c r="D389" s="206"/>
      <c r="E389" s="206"/>
      <c r="F389" s="1"/>
      <c r="J389" s="1"/>
    </row>
    <row r="390" spans="3:10">
      <c r="C390" s="30"/>
      <c r="D390" s="206"/>
      <c r="E390" s="206"/>
      <c r="F390" s="1"/>
      <c r="J390" s="1"/>
    </row>
    <row r="391" spans="3:10">
      <c r="C391" s="30"/>
      <c r="D391" s="206"/>
      <c r="E391" s="206"/>
      <c r="F391" s="1"/>
      <c r="J391" s="1"/>
    </row>
    <row r="392" spans="3:10" ht="52.5" customHeight="1">
      <c r="C392" s="30"/>
      <c r="D392" s="206"/>
      <c r="E392" s="206"/>
      <c r="F392" s="1"/>
      <c r="J392" s="1"/>
    </row>
    <row r="393" spans="3:10">
      <c r="C393" s="30"/>
      <c r="D393" s="206"/>
      <c r="E393" s="206"/>
      <c r="F393" s="1"/>
      <c r="J393" s="1"/>
    </row>
    <row r="394" spans="3:10">
      <c r="C394" s="30"/>
      <c r="D394" s="206"/>
      <c r="E394" s="206"/>
      <c r="F394" s="1"/>
      <c r="J394" s="1"/>
    </row>
    <row r="395" spans="3:10">
      <c r="C395" s="30"/>
      <c r="D395" s="206"/>
      <c r="E395" s="206"/>
      <c r="F395" s="1"/>
      <c r="J395" s="1"/>
    </row>
    <row r="396" spans="3:10">
      <c r="C396" s="30"/>
      <c r="D396" s="206"/>
      <c r="E396" s="206"/>
      <c r="F396" s="1"/>
      <c r="J396" s="1"/>
    </row>
    <row r="397" spans="3:10">
      <c r="C397" s="30"/>
      <c r="D397" s="206"/>
      <c r="E397" s="206"/>
      <c r="F397" s="1"/>
      <c r="J397" s="1"/>
    </row>
    <row r="398" spans="3:10" ht="51.75" customHeight="1">
      <c r="C398" s="30"/>
      <c r="D398" s="206"/>
      <c r="E398" s="206"/>
      <c r="F398" s="1"/>
      <c r="J398" s="1"/>
    </row>
    <row r="399" spans="3:10">
      <c r="C399" s="30"/>
      <c r="D399" s="206"/>
      <c r="E399" s="206"/>
      <c r="F399" s="1"/>
      <c r="J399" s="1"/>
    </row>
    <row r="400" spans="3:10">
      <c r="C400" s="30"/>
      <c r="D400" s="206"/>
      <c r="E400" s="206"/>
      <c r="F400" s="1"/>
      <c r="J400" s="1"/>
    </row>
    <row r="401" spans="3:10" ht="54.75" customHeight="1">
      <c r="C401" s="30"/>
      <c r="D401" s="206"/>
      <c r="E401" s="206"/>
      <c r="F401" s="1"/>
      <c r="J401" s="1"/>
    </row>
    <row r="402" spans="3:10" ht="13.5" customHeight="1">
      <c r="C402" s="30"/>
      <c r="D402" s="206"/>
      <c r="E402" s="206"/>
      <c r="F402" s="1"/>
      <c r="J402" s="1"/>
    </row>
    <row r="403" spans="3:10" ht="13.5" customHeight="1">
      <c r="C403" s="30"/>
      <c r="D403" s="206"/>
      <c r="E403" s="206"/>
      <c r="F403" s="1"/>
      <c r="J403" s="1"/>
    </row>
    <row r="404" spans="3:10">
      <c r="C404" s="30"/>
      <c r="D404" s="206"/>
      <c r="E404" s="206"/>
      <c r="F404" s="1"/>
      <c r="J404" s="1"/>
    </row>
    <row r="405" spans="3:10" ht="88.5" customHeight="1">
      <c r="C405" s="30"/>
      <c r="D405" s="206"/>
      <c r="E405" s="206"/>
      <c r="F405" s="1"/>
      <c r="J405" s="1"/>
    </row>
    <row r="406" spans="3:10" ht="54" customHeight="1">
      <c r="C406" s="30"/>
      <c r="D406" s="206"/>
      <c r="E406" s="206"/>
      <c r="F406" s="1"/>
      <c r="J406" s="1"/>
    </row>
    <row r="407" spans="3:10">
      <c r="C407" s="30"/>
      <c r="D407" s="206"/>
      <c r="E407" s="206"/>
      <c r="F407" s="1"/>
      <c r="J407" s="1"/>
    </row>
    <row r="408" spans="3:10">
      <c r="C408" s="30"/>
      <c r="D408" s="206"/>
      <c r="E408" s="206"/>
      <c r="F408" s="1"/>
      <c r="J408" s="1"/>
    </row>
    <row r="409" spans="3:10" ht="55.5" customHeight="1">
      <c r="C409" s="30"/>
      <c r="D409" s="206"/>
      <c r="E409" s="206"/>
      <c r="F409" s="1"/>
      <c r="J409" s="1"/>
    </row>
    <row r="410" spans="3:10">
      <c r="C410" s="30"/>
      <c r="D410" s="206"/>
      <c r="E410" s="206"/>
      <c r="F410" s="1"/>
      <c r="J410" s="1"/>
    </row>
    <row r="411" spans="3:10">
      <c r="C411" s="30"/>
      <c r="D411" s="206"/>
      <c r="E411" s="206"/>
      <c r="F411" s="1"/>
      <c r="J411" s="1"/>
    </row>
    <row r="412" spans="3:10">
      <c r="C412" s="30"/>
      <c r="D412" s="206"/>
      <c r="E412" s="206"/>
      <c r="F412" s="1"/>
      <c r="J412" s="1"/>
    </row>
    <row r="413" spans="3:10" ht="51" customHeight="1">
      <c r="C413" s="30"/>
      <c r="D413" s="206"/>
      <c r="E413" s="206"/>
      <c r="F413" s="1"/>
      <c r="J413" s="1"/>
    </row>
    <row r="414" spans="3:10" ht="56.25" customHeight="1">
      <c r="C414" s="30"/>
      <c r="D414" s="206"/>
      <c r="E414" s="206"/>
      <c r="F414" s="1"/>
      <c r="J414" s="1"/>
    </row>
    <row r="415" spans="3:10">
      <c r="C415" s="30"/>
      <c r="D415" s="206"/>
      <c r="E415" s="206"/>
      <c r="F415" s="1"/>
      <c r="J415" s="1"/>
    </row>
    <row r="416" spans="3:10">
      <c r="C416" s="30"/>
      <c r="D416" s="206"/>
      <c r="E416" s="206"/>
      <c r="F416" s="1"/>
      <c r="J416" s="1"/>
    </row>
    <row r="417" spans="3:10" ht="54.75" customHeight="1">
      <c r="C417" s="30"/>
      <c r="D417" s="206"/>
      <c r="E417" s="206"/>
      <c r="F417" s="1"/>
      <c r="J417" s="1"/>
    </row>
    <row r="418" spans="3:10">
      <c r="C418" s="30"/>
      <c r="D418" s="206"/>
      <c r="E418" s="206"/>
      <c r="F418" s="1"/>
      <c r="J418" s="1"/>
    </row>
    <row r="419" spans="3:10">
      <c r="C419" s="30"/>
      <c r="D419" s="206"/>
      <c r="E419" s="206"/>
      <c r="F419" s="1"/>
      <c r="J419" s="1"/>
    </row>
    <row r="420" spans="3:10" ht="15.75" customHeight="1">
      <c r="C420" s="30"/>
      <c r="D420" s="206"/>
      <c r="E420" s="206"/>
      <c r="F420" s="1"/>
      <c r="J420" s="1"/>
    </row>
    <row r="421" spans="3:10" ht="39.75" customHeight="1">
      <c r="C421" s="30"/>
      <c r="D421" s="206"/>
      <c r="E421" s="206"/>
      <c r="F421" s="1"/>
      <c r="J421" s="1"/>
    </row>
    <row r="422" spans="3:10">
      <c r="C422" s="30"/>
      <c r="D422" s="206"/>
      <c r="E422" s="206"/>
      <c r="F422" s="1"/>
      <c r="J422" s="1"/>
    </row>
    <row r="423" spans="3:10">
      <c r="C423" s="30"/>
      <c r="D423" s="206"/>
      <c r="E423" s="206"/>
      <c r="F423" s="1"/>
      <c r="J423" s="1"/>
    </row>
    <row r="424" spans="3:10">
      <c r="C424" s="30"/>
      <c r="D424" s="206"/>
      <c r="E424" s="206"/>
      <c r="F424" s="1"/>
      <c r="J424" s="1"/>
    </row>
    <row r="425" spans="3:10">
      <c r="C425" s="30"/>
      <c r="D425" s="206"/>
      <c r="E425" s="206"/>
      <c r="F425" s="1"/>
      <c r="J425" s="1"/>
    </row>
    <row r="426" spans="3:10">
      <c r="C426" s="30"/>
      <c r="D426" s="206"/>
      <c r="E426" s="206"/>
      <c r="F426" s="1"/>
      <c r="J426" s="1"/>
    </row>
    <row r="427" spans="3:10">
      <c r="C427" s="30"/>
      <c r="D427" s="206"/>
      <c r="E427" s="206"/>
      <c r="F427" s="1"/>
      <c r="J427" s="1"/>
    </row>
    <row r="428" spans="3:10">
      <c r="C428" s="30"/>
      <c r="D428" s="206"/>
      <c r="E428" s="206"/>
      <c r="F428" s="1"/>
      <c r="J428" s="1"/>
    </row>
    <row r="429" spans="3:10">
      <c r="C429" s="30"/>
      <c r="D429" s="206"/>
      <c r="E429" s="206"/>
      <c r="F429" s="1"/>
      <c r="J429" s="1"/>
    </row>
    <row r="430" spans="3:10">
      <c r="C430" s="30"/>
      <c r="D430" s="206"/>
      <c r="E430" s="206"/>
      <c r="F430" s="1"/>
      <c r="J430" s="1"/>
    </row>
    <row r="431" spans="3:10">
      <c r="C431" s="30"/>
      <c r="D431" s="206"/>
      <c r="E431" s="206"/>
      <c r="F431" s="1"/>
      <c r="J431" s="1"/>
    </row>
    <row r="432" spans="3:10">
      <c r="C432" s="30"/>
      <c r="D432" s="206"/>
      <c r="E432" s="206"/>
      <c r="F432" s="1"/>
      <c r="J432" s="1"/>
    </row>
    <row r="433" spans="3:10">
      <c r="C433" s="30"/>
      <c r="D433" s="206"/>
      <c r="E433" s="206"/>
      <c r="F433" s="1"/>
      <c r="J433" s="1"/>
    </row>
    <row r="434" spans="3:10">
      <c r="C434" s="30"/>
      <c r="D434" s="206"/>
      <c r="E434" s="206"/>
      <c r="F434" s="1"/>
      <c r="J434" s="1"/>
    </row>
    <row r="435" spans="3:10">
      <c r="C435" s="30"/>
      <c r="D435" s="206"/>
      <c r="E435" s="206"/>
      <c r="F435" s="1"/>
      <c r="J435" s="1"/>
    </row>
    <row r="436" spans="3:10">
      <c r="C436" s="30"/>
      <c r="D436" s="206"/>
      <c r="E436" s="206"/>
      <c r="F436" s="1"/>
      <c r="J436" s="1"/>
    </row>
    <row r="437" spans="3:10">
      <c r="C437" s="30"/>
      <c r="D437" s="206"/>
      <c r="E437" s="206"/>
      <c r="F437" s="1"/>
      <c r="J437" s="1"/>
    </row>
    <row r="438" spans="3:10">
      <c r="C438" s="30"/>
      <c r="D438" s="206"/>
      <c r="E438" s="206"/>
      <c r="F438" s="1"/>
      <c r="J438" s="1"/>
    </row>
    <row r="439" spans="3:10">
      <c r="C439" s="30"/>
      <c r="D439" s="206"/>
      <c r="E439" s="206"/>
      <c r="F439" s="1"/>
      <c r="J439" s="1"/>
    </row>
    <row r="440" spans="3:10">
      <c r="C440" s="30"/>
      <c r="D440" s="206"/>
      <c r="E440" s="206"/>
      <c r="F440" s="1"/>
      <c r="J440" s="1"/>
    </row>
    <row r="441" spans="3:10">
      <c r="C441" s="30"/>
      <c r="D441" s="206"/>
      <c r="E441" s="206"/>
      <c r="F441" s="1"/>
      <c r="J441" s="1"/>
    </row>
    <row r="442" spans="3:10">
      <c r="C442" s="30"/>
      <c r="D442" s="206"/>
      <c r="E442" s="206"/>
      <c r="F442" s="1"/>
      <c r="J442" s="1"/>
    </row>
    <row r="443" spans="3:10">
      <c r="C443" s="30"/>
      <c r="D443" s="206"/>
      <c r="E443" s="206"/>
      <c r="F443" s="1"/>
      <c r="J443" s="1"/>
    </row>
    <row r="444" spans="3:10">
      <c r="C444" s="30"/>
      <c r="D444" s="206"/>
      <c r="E444" s="206"/>
      <c r="F444" s="1"/>
      <c r="J444" s="1"/>
    </row>
    <row r="445" spans="3:10">
      <c r="C445" s="30"/>
      <c r="D445" s="206"/>
      <c r="E445" s="206"/>
      <c r="F445" s="1"/>
      <c r="J445" s="1"/>
    </row>
    <row r="446" spans="3:10">
      <c r="C446" s="30"/>
      <c r="D446" s="206"/>
      <c r="E446" s="206"/>
      <c r="F446" s="1"/>
      <c r="J446" s="1"/>
    </row>
    <row r="447" spans="3:10">
      <c r="C447" s="30"/>
      <c r="D447" s="206"/>
      <c r="E447" s="206"/>
      <c r="F447" s="1"/>
      <c r="J447" s="1"/>
    </row>
    <row r="448" spans="3:10">
      <c r="C448" s="30"/>
      <c r="D448" s="206"/>
      <c r="E448" s="206"/>
      <c r="F448" s="1"/>
      <c r="J448" s="1"/>
    </row>
    <row r="449" spans="3:10" ht="14.25" customHeight="1">
      <c r="C449" s="30"/>
      <c r="D449" s="206"/>
      <c r="E449" s="206"/>
      <c r="F449" s="1"/>
      <c r="J449" s="1"/>
    </row>
    <row r="450" spans="3:10">
      <c r="C450" s="30"/>
      <c r="D450" s="206"/>
      <c r="E450" s="206"/>
      <c r="F450" s="1"/>
      <c r="J450" s="1"/>
    </row>
    <row r="451" spans="3:10" ht="28.5" customHeight="1">
      <c r="C451" s="30"/>
      <c r="D451" s="206"/>
      <c r="E451" s="206"/>
      <c r="F451" s="1"/>
      <c r="J451" s="1"/>
    </row>
    <row r="452" spans="3:10">
      <c r="C452" s="30"/>
      <c r="D452" s="206"/>
      <c r="E452" s="206"/>
      <c r="F452" s="1"/>
      <c r="J452" s="1"/>
    </row>
    <row r="453" spans="3:10">
      <c r="C453" s="30"/>
      <c r="D453" s="206"/>
      <c r="E453" s="206"/>
      <c r="F453" s="1"/>
      <c r="J453" s="1"/>
    </row>
    <row r="454" spans="3:10" ht="15" customHeight="1">
      <c r="C454" s="30"/>
      <c r="D454" s="206"/>
      <c r="E454" s="206"/>
      <c r="F454" s="1"/>
      <c r="J454" s="1"/>
    </row>
    <row r="455" spans="3:10">
      <c r="C455" s="30"/>
      <c r="D455" s="206"/>
      <c r="E455" s="206"/>
      <c r="F455" s="1"/>
      <c r="J455" s="1"/>
    </row>
    <row r="456" spans="3:10">
      <c r="C456" s="30"/>
      <c r="D456" s="206"/>
      <c r="E456" s="206"/>
      <c r="F456" s="1"/>
      <c r="J456" s="1"/>
    </row>
    <row r="457" spans="3:10">
      <c r="C457" s="30"/>
      <c r="D457" s="206"/>
      <c r="E457" s="206"/>
      <c r="F457" s="1"/>
      <c r="J457" s="1"/>
    </row>
    <row r="458" spans="3:10">
      <c r="C458" s="30"/>
      <c r="D458" s="206"/>
      <c r="E458" s="206"/>
      <c r="F458" s="1"/>
      <c r="J458" s="1"/>
    </row>
    <row r="459" spans="3:10" ht="15" customHeight="1">
      <c r="C459" s="30"/>
      <c r="D459" s="206"/>
      <c r="E459" s="206"/>
      <c r="F459" s="1"/>
      <c r="J459" s="1"/>
    </row>
    <row r="460" spans="3:10" ht="26.25" customHeight="1">
      <c r="C460" s="30"/>
      <c r="D460" s="206"/>
      <c r="E460" s="206"/>
      <c r="F460" s="1"/>
      <c r="J460" s="1"/>
    </row>
    <row r="461" spans="3:10">
      <c r="C461" s="30"/>
      <c r="D461" s="206"/>
      <c r="E461" s="206"/>
      <c r="F461" s="1"/>
      <c r="J461" s="1"/>
    </row>
    <row r="462" spans="3:10">
      <c r="C462" s="30"/>
      <c r="D462" s="206"/>
      <c r="E462" s="206"/>
      <c r="F462" s="1"/>
      <c r="J462" s="1"/>
    </row>
    <row r="463" spans="3:10">
      <c r="C463" s="30"/>
      <c r="D463" s="206"/>
      <c r="E463" s="206"/>
      <c r="F463" s="1"/>
      <c r="J463" s="1"/>
    </row>
    <row r="464" spans="3:10">
      <c r="C464" s="30"/>
      <c r="D464" s="206"/>
      <c r="E464" s="206"/>
      <c r="F464" s="1"/>
      <c r="J464" s="1"/>
    </row>
    <row r="465" spans="3:10">
      <c r="C465" s="30"/>
      <c r="D465" s="206"/>
      <c r="E465" s="206"/>
      <c r="F465" s="1"/>
      <c r="J465" s="1"/>
    </row>
    <row r="466" spans="3:10">
      <c r="C466" s="30"/>
      <c r="D466" s="206"/>
      <c r="E466" s="206"/>
      <c r="F466" s="1"/>
      <c r="J466" s="1"/>
    </row>
    <row r="467" spans="3:10">
      <c r="C467" s="30"/>
      <c r="D467" s="206"/>
      <c r="E467" s="206"/>
      <c r="F467" s="1"/>
      <c r="J467" s="1"/>
    </row>
    <row r="468" spans="3:10">
      <c r="C468" s="30"/>
      <c r="D468" s="206"/>
      <c r="E468" s="206"/>
      <c r="F468" s="1"/>
      <c r="J468" s="1"/>
    </row>
    <row r="469" spans="3:10">
      <c r="C469" s="30"/>
      <c r="D469" s="206"/>
      <c r="E469" s="206"/>
      <c r="F469" s="1"/>
      <c r="J469" s="1"/>
    </row>
    <row r="470" spans="3:10">
      <c r="C470" s="30"/>
      <c r="D470" s="206"/>
      <c r="E470" s="206"/>
      <c r="F470" s="1"/>
      <c r="J470" s="1"/>
    </row>
    <row r="471" spans="3:10">
      <c r="C471" s="30"/>
      <c r="D471" s="206"/>
      <c r="E471" s="206"/>
      <c r="F471" s="1"/>
      <c r="J471" s="1"/>
    </row>
    <row r="472" spans="3:10">
      <c r="C472" s="30"/>
      <c r="D472" s="206"/>
      <c r="E472" s="206"/>
      <c r="F472" s="1"/>
      <c r="J472" s="1"/>
    </row>
    <row r="473" spans="3:10">
      <c r="C473" s="30"/>
      <c r="D473" s="206"/>
      <c r="E473" s="206"/>
      <c r="F473" s="1"/>
      <c r="J473" s="1"/>
    </row>
    <row r="474" spans="3:10">
      <c r="C474" s="30"/>
      <c r="D474" s="206"/>
      <c r="E474" s="206"/>
      <c r="F474" s="1"/>
      <c r="J474" s="1"/>
    </row>
    <row r="475" spans="3:10">
      <c r="C475" s="30"/>
      <c r="D475" s="206"/>
      <c r="E475" s="206"/>
      <c r="F475" s="1"/>
      <c r="J475" s="1"/>
    </row>
    <row r="476" spans="3:10">
      <c r="C476" s="30"/>
      <c r="D476" s="206"/>
      <c r="E476" s="206"/>
      <c r="F476" s="1"/>
      <c r="J476" s="1"/>
    </row>
    <row r="477" spans="3:10">
      <c r="C477" s="30"/>
      <c r="D477" s="206"/>
      <c r="E477" s="206"/>
      <c r="F477" s="1"/>
      <c r="J477" s="1"/>
    </row>
    <row r="478" spans="3:10">
      <c r="C478" s="30"/>
      <c r="D478" s="206"/>
      <c r="E478" s="206"/>
      <c r="F478" s="1"/>
      <c r="J478" s="1"/>
    </row>
    <row r="479" spans="3:10">
      <c r="C479" s="30"/>
      <c r="D479" s="206"/>
      <c r="E479" s="206"/>
      <c r="F479" s="1"/>
      <c r="J479" s="1"/>
    </row>
    <row r="480" spans="3:10">
      <c r="C480" s="30"/>
      <c r="D480" s="206"/>
      <c r="E480" s="206"/>
      <c r="F480" s="1"/>
      <c r="J480" s="1"/>
    </row>
    <row r="481" spans="3:10">
      <c r="C481" s="30"/>
      <c r="D481" s="206"/>
      <c r="E481" s="206"/>
      <c r="F481" s="1"/>
      <c r="J481" s="1"/>
    </row>
    <row r="482" spans="3:10">
      <c r="C482" s="30"/>
      <c r="D482" s="206"/>
      <c r="E482" s="206"/>
      <c r="F482" s="1"/>
      <c r="J482" s="1"/>
    </row>
    <row r="483" spans="3:10">
      <c r="C483" s="30"/>
      <c r="D483" s="206"/>
      <c r="E483" s="206"/>
      <c r="F483" s="1"/>
      <c r="J483" s="1"/>
    </row>
    <row r="484" spans="3:10">
      <c r="C484" s="30"/>
      <c r="D484" s="206"/>
      <c r="E484" s="206"/>
      <c r="F484" s="1"/>
      <c r="J484" s="1"/>
    </row>
    <row r="485" spans="3:10">
      <c r="C485" s="30"/>
      <c r="D485" s="206"/>
      <c r="E485" s="206"/>
      <c r="F485" s="1"/>
      <c r="J485" s="1"/>
    </row>
    <row r="486" spans="3:10">
      <c r="C486" s="30"/>
      <c r="D486" s="206"/>
      <c r="E486" s="206"/>
      <c r="F486" s="1"/>
      <c r="J486" s="1"/>
    </row>
    <row r="487" spans="3:10" ht="16.5" customHeight="1">
      <c r="C487" s="30"/>
      <c r="D487" s="206"/>
      <c r="E487" s="206"/>
      <c r="F487" s="1"/>
      <c r="J487" s="1"/>
    </row>
    <row r="488" spans="3:10">
      <c r="C488" s="30"/>
      <c r="D488" s="206"/>
      <c r="E488" s="206"/>
      <c r="F488" s="1"/>
      <c r="J488" s="1"/>
    </row>
    <row r="489" spans="3:10">
      <c r="C489" s="30"/>
      <c r="D489" s="206"/>
      <c r="E489" s="206"/>
      <c r="F489" s="1"/>
      <c r="J489" s="1"/>
    </row>
    <row r="490" spans="3:10">
      <c r="C490" s="30"/>
      <c r="D490" s="206"/>
      <c r="E490" s="206"/>
      <c r="F490" s="1"/>
      <c r="J490" s="1"/>
    </row>
    <row r="491" spans="3:10">
      <c r="C491" s="30"/>
      <c r="D491" s="206"/>
      <c r="E491" s="206"/>
      <c r="F491" s="1"/>
      <c r="J491" s="1"/>
    </row>
    <row r="492" spans="3:10">
      <c r="C492" s="30"/>
      <c r="D492" s="206"/>
      <c r="E492" s="206"/>
      <c r="F492" s="1"/>
      <c r="J492" s="1"/>
    </row>
    <row r="493" spans="3:10">
      <c r="C493" s="30"/>
      <c r="D493" s="206"/>
      <c r="E493" s="206"/>
      <c r="F493" s="1"/>
      <c r="J493" s="1"/>
    </row>
    <row r="494" spans="3:10">
      <c r="C494" s="30"/>
      <c r="D494" s="206"/>
      <c r="E494" s="206"/>
      <c r="F494" s="1"/>
      <c r="J494" s="1"/>
    </row>
    <row r="495" spans="3:10">
      <c r="C495" s="30"/>
      <c r="D495" s="206"/>
      <c r="E495" s="206"/>
      <c r="F495" s="1"/>
      <c r="J495" s="1"/>
    </row>
    <row r="496" spans="3:10">
      <c r="C496" s="30"/>
      <c r="D496" s="206"/>
      <c r="E496" s="206"/>
      <c r="F496" s="1"/>
      <c r="J496" s="1"/>
    </row>
    <row r="497" spans="3:10">
      <c r="C497" s="30"/>
      <c r="D497" s="206"/>
      <c r="E497" s="206"/>
      <c r="F497" s="1"/>
      <c r="J497" s="1"/>
    </row>
    <row r="498" spans="3:10">
      <c r="C498" s="30"/>
      <c r="D498" s="206"/>
      <c r="E498" s="206"/>
      <c r="F498" s="1"/>
      <c r="J498" s="1"/>
    </row>
    <row r="499" spans="3:10">
      <c r="C499" s="30"/>
      <c r="D499" s="206"/>
      <c r="E499" s="206"/>
      <c r="F499" s="1"/>
      <c r="J499" s="1"/>
    </row>
    <row r="500" spans="3:10">
      <c r="C500" s="30"/>
      <c r="D500" s="206"/>
      <c r="E500" s="206"/>
      <c r="F500" s="1"/>
      <c r="J500" s="1"/>
    </row>
    <row r="501" spans="3:10">
      <c r="C501" s="30"/>
      <c r="D501" s="206"/>
      <c r="E501" s="206"/>
      <c r="F501" s="1"/>
      <c r="J501" s="1"/>
    </row>
    <row r="502" spans="3:10">
      <c r="C502" s="30"/>
      <c r="D502" s="206"/>
      <c r="E502" s="206"/>
      <c r="F502" s="1"/>
      <c r="J502" s="1"/>
    </row>
    <row r="503" spans="3:10">
      <c r="C503" s="30"/>
      <c r="D503" s="206"/>
      <c r="E503" s="206"/>
      <c r="F503" s="1"/>
      <c r="J503" s="1"/>
    </row>
    <row r="504" spans="3:10">
      <c r="C504" s="30"/>
      <c r="D504" s="206"/>
      <c r="E504" s="206"/>
      <c r="F504" s="1"/>
      <c r="J504" s="1"/>
    </row>
    <row r="505" spans="3:10">
      <c r="C505" s="30"/>
      <c r="D505" s="206"/>
      <c r="E505" s="206"/>
      <c r="F505" s="1"/>
      <c r="J505" s="1"/>
    </row>
    <row r="506" spans="3:10">
      <c r="C506" s="30"/>
      <c r="D506" s="206"/>
      <c r="E506" s="206"/>
      <c r="F506" s="1"/>
      <c r="J506" s="1"/>
    </row>
    <row r="507" spans="3:10">
      <c r="C507" s="30"/>
      <c r="D507" s="206"/>
      <c r="E507" s="206"/>
      <c r="F507" s="1"/>
      <c r="J507" s="1"/>
    </row>
    <row r="508" spans="3:10">
      <c r="C508" s="30"/>
      <c r="D508" s="206"/>
      <c r="E508" s="206"/>
      <c r="F508" s="1"/>
      <c r="J508" s="1"/>
    </row>
    <row r="509" spans="3:10">
      <c r="C509" s="30"/>
      <c r="D509" s="206"/>
      <c r="E509" s="206"/>
      <c r="F509" s="1"/>
      <c r="J509" s="1"/>
    </row>
    <row r="510" spans="3:10">
      <c r="C510" s="30"/>
      <c r="D510" s="206"/>
      <c r="E510" s="206"/>
      <c r="F510" s="1"/>
      <c r="J510" s="1"/>
    </row>
    <row r="511" spans="3:10">
      <c r="C511" s="30"/>
      <c r="D511" s="206"/>
      <c r="E511" s="206"/>
      <c r="F511" s="1"/>
      <c r="J511" s="1"/>
    </row>
    <row r="512" spans="3:10">
      <c r="C512" s="30"/>
      <c r="D512" s="206"/>
      <c r="E512" s="206"/>
      <c r="F512" s="1"/>
      <c r="J512" s="1"/>
    </row>
    <row r="513" spans="3:10">
      <c r="C513" s="30"/>
      <c r="D513" s="206"/>
      <c r="E513" s="206"/>
      <c r="F513" s="1"/>
      <c r="J513" s="1"/>
    </row>
    <row r="514" spans="3:10" ht="53.25" customHeight="1">
      <c r="C514" s="30"/>
      <c r="D514" s="206"/>
      <c r="E514" s="206"/>
      <c r="F514" s="1"/>
      <c r="J514" s="1"/>
    </row>
    <row r="515" spans="3:10" ht="13.5" customHeight="1">
      <c r="C515" s="30"/>
      <c r="D515" s="206"/>
      <c r="E515" s="206"/>
      <c r="F515" s="1"/>
      <c r="J515" s="1"/>
    </row>
    <row r="516" spans="3:10">
      <c r="C516" s="30"/>
      <c r="D516" s="206"/>
      <c r="E516" s="206"/>
      <c r="F516" s="1"/>
      <c r="J516" s="1"/>
    </row>
    <row r="517" spans="3:10">
      <c r="C517" s="30"/>
      <c r="D517" s="206"/>
      <c r="E517" s="206"/>
      <c r="F517" s="1"/>
      <c r="J517" s="1"/>
    </row>
    <row r="518" spans="3:10" ht="66.75" customHeight="1">
      <c r="C518" s="30"/>
      <c r="D518" s="206"/>
      <c r="E518" s="206"/>
      <c r="F518" s="1"/>
      <c r="J518" s="1"/>
    </row>
    <row r="519" spans="3:10" ht="14.25" customHeight="1">
      <c r="C519" s="30"/>
      <c r="D519" s="206"/>
      <c r="E519" s="206"/>
      <c r="F519" s="1"/>
      <c r="J519" s="1"/>
    </row>
    <row r="520" spans="3:10">
      <c r="C520" s="30"/>
      <c r="D520" s="206"/>
      <c r="E520" s="206"/>
      <c r="F520" s="1"/>
      <c r="J520" s="1"/>
    </row>
    <row r="521" spans="3:10">
      <c r="C521" s="30"/>
      <c r="D521" s="206"/>
      <c r="E521" s="206"/>
      <c r="F521" s="1"/>
      <c r="J521" s="1"/>
    </row>
    <row r="522" spans="3:10">
      <c r="C522" s="30"/>
      <c r="D522" s="206"/>
      <c r="E522" s="206"/>
      <c r="F522" s="1"/>
      <c r="J522" s="1"/>
    </row>
    <row r="523" spans="3:10" ht="12.75" customHeight="1">
      <c r="C523" s="30"/>
      <c r="D523" s="206"/>
      <c r="E523" s="206"/>
      <c r="F523" s="1"/>
      <c r="J523" s="1"/>
    </row>
    <row r="524" spans="3:10">
      <c r="C524" s="30"/>
      <c r="D524" s="206"/>
      <c r="E524" s="206"/>
      <c r="F524" s="1"/>
      <c r="J524" s="1"/>
    </row>
    <row r="525" spans="3:10">
      <c r="C525" s="30"/>
      <c r="D525" s="206"/>
      <c r="E525" s="206"/>
      <c r="F525" s="1"/>
      <c r="J525" s="1"/>
    </row>
    <row r="526" spans="3:10">
      <c r="C526" s="30"/>
      <c r="D526" s="206"/>
      <c r="E526" s="206"/>
      <c r="F526" s="1"/>
      <c r="J526" s="1"/>
    </row>
    <row r="527" spans="3:10">
      <c r="C527" s="30"/>
      <c r="D527" s="206"/>
      <c r="E527" s="206"/>
      <c r="F527" s="1"/>
      <c r="J527" s="1"/>
    </row>
    <row r="528" spans="3:10">
      <c r="C528" s="30"/>
      <c r="D528" s="206"/>
      <c r="E528" s="206"/>
      <c r="F528" s="1"/>
      <c r="J528" s="1"/>
    </row>
    <row r="529" spans="3:10">
      <c r="C529" s="30"/>
      <c r="D529" s="206"/>
      <c r="E529" s="221"/>
      <c r="F529" s="1"/>
      <c r="J529" s="1"/>
    </row>
    <row r="530" spans="3:10">
      <c r="C530" s="30"/>
      <c r="D530" s="206"/>
      <c r="E530" s="206"/>
      <c r="F530" s="1"/>
      <c r="J530" s="1"/>
    </row>
    <row r="531" spans="3:10">
      <c r="C531" s="30"/>
      <c r="D531" s="206"/>
      <c r="E531" s="206"/>
      <c r="F531" s="1"/>
      <c r="J531" s="1"/>
    </row>
    <row r="532" spans="3:10">
      <c r="C532" s="30"/>
      <c r="D532" s="206"/>
      <c r="E532" s="206"/>
      <c r="F532" s="1"/>
      <c r="J532" s="1"/>
    </row>
    <row r="533" spans="3:10">
      <c r="C533" s="30"/>
      <c r="D533" s="206"/>
      <c r="E533" s="206"/>
      <c r="F533" s="1"/>
      <c r="J533" s="1"/>
    </row>
    <row r="534" spans="3:10">
      <c r="C534" s="30"/>
      <c r="D534" s="206"/>
      <c r="E534" s="206"/>
      <c r="F534" s="1"/>
      <c r="J534" s="1"/>
    </row>
    <row r="535" spans="3:10">
      <c r="C535" s="30"/>
      <c r="D535" s="206"/>
      <c r="E535" s="206"/>
      <c r="F535" s="1"/>
      <c r="J535" s="1"/>
    </row>
    <row r="536" spans="3:10">
      <c r="C536" s="30"/>
      <c r="D536" s="206"/>
      <c r="E536" s="206"/>
      <c r="F536" s="1"/>
      <c r="J536" s="1"/>
    </row>
    <row r="537" spans="3:10">
      <c r="C537" s="30"/>
      <c r="D537" s="206"/>
      <c r="E537" s="206"/>
      <c r="F537" s="1"/>
      <c r="J537" s="1"/>
    </row>
    <row r="538" spans="3:10">
      <c r="C538" s="30"/>
      <c r="D538" s="206"/>
      <c r="E538" s="206"/>
      <c r="F538" s="1"/>
      <c r="J538" s="1"/>
    </row>
    <row r="539" spans="3:10" ht="55.5" customHeight="1">
      <c r="C539" s="30"/>
      <c r="D539" s="206"/>
      <c r="E539" s="206"/>
      <c r="F539" s="1"/>
      <c r="J539" s="1"/>
    </row>
    <row r="540" spans="3:10">
      <c r="C540" s="30"/>
      <c r="D540" s="206"/>
      <c r="E540" s="206"/>
      <c r="F540" s="1"/>
      <c r="J540" s="1"/>
    </row>
    <row r="541" spans="3:10">
      <c r="C541" s="30"/>
      <c r="D541" s="206"/>
      <c r="E541" s="206"/>
      <c r="F541" s="1"/>
      <c r="J541" s="1"/>
    </row>
    <row r="542" spans="3:10">
      <c r="C542" s="30"/>
      <c r="D542" s="206"/>
      <c r="E542" s="206"/>
      <c r="F542" s="1"/>
      <c r="J542" s="1"/>
    </row>
    <row r="543" spans="3:10">
      <c r="C543" s="30"/>
      <c r="D543" s="206"/>
      <c r="E543" s="206"/>
      <c r="F543" s="1"/>
      <c r="J543" s="1"/>
    </row>
    <row r="544" spans="3:10">
      <c r="C544" s="30"/>
      <c r="D544" s="206"/>
      <c r="E544" s="206"/>
      <c r="F544" s="1"/>
      <c r="J544" s="1"/>
    </row>
    <row r="545" spans="3:10">
      <c r="C545" s="30"/>
      <c r="D545" s="206"/>
      <c r="E545" s="206"/>
      <c r="F545" s="1"/>
      <c r="J545" s="1"/>
    </row>
    <row r="546" spans="3:10" ht="12.75" customHeight="1">
      <c r="C546" s="30"/>
      <c r="D546" s="206"/>
      <c r="E546" s="206"/>
      <c r="F546" s="1"/>
      <c r="J546" s="1"/>
    </row>
    <row r="547" spans="3:10">
      <c r="C547" s="30"/>
      <c r="D547" s="206"/>
      <c r="E547" s="206"/>
      <c r="F547" s="1"/>
      <c r="J547" s="1"/>
    </row>
    <row r="548" spans="3:10">
      <c r="C548" s="30"/>
      <c r="D548" s="206"/>
      <c r="E548" s="206"/>
      <c r="F548" s="1"/>
      <c r="J548" s="1"/>
    </row>
    <row r="549" spans="3:10">
      <c r="C549" s="30"/>
      <c r="D549" s="206"/>
      <c r="E549" s="206"/>
      <c r="F549" s="1"/>
      <c r="J549" s="1"/>
    </row>
    <row r="550" spans="3:10">
      <c r="C550" s="30"/>
      <c r="D550" s="206"/>
      <c r="E550" s="206"/>
      <c r="F550" s="1"/>
      <c r="J550" s="1"/>
    </row>
    <row r="551" spans="3:10">
      <c r="C551" s="30"/>
      <c r="D551" s="206"/>
      <c r="E551" s="206"/>
      <c r="F551" s="1"/>
      <c r="J551" s="1"/>
    </row>
    <row r="552" spans="3:10">
      <c r="C552" s="30"/>
      <c r="D552" s="206"/>
      <c r="E552" s="206"/>
      <c r="F552" s="1"/>
      <c r="J552" s="1"/>
    </row>
    <row r="553" spans="3:10">
      <c r="C553" s="30"/>
      <c r="D553" s="206"/>
      <c r="E553" s="206"/>
      <c r="F553" s="1"/>
      <c r="J553" s="1"/>
    </row>
    <row r="554" spans="3:10">
      <c r="C554" s="30"/>
      <c r="D554" s="206"/>
      <c r="E554" s="206"/>
      <c r="F554" s="1"/>
      <c r="J554" s="1"/>
    </row>
    <row r="555" spans="3:10">
      <c r="C555" s="30"/>
      <c r="D555" s="206"/>
      <c r="E555" s="206"/>
      <c r="F555" s="1"/>
      <c r="J555" s="1"/>
    </row>
    <row r="556" spans="3:10">
      <c r="C556" s="30"/>
      <c r="D556" s="206"/>
      <c r="E556" s="206"/>
      <c r="F556" s="1"/>
      <c r="J556" s="1"/>
    </row>
    <row r="557" spans="3:10">
      <c r="C557" s="30"/>
      <c r="D557" s="206"/>
      <c r="E557" s="206"/>
      <c r="F557" s="1"/>
      <c r="J557" s="1"/>
    </row>
    <row r="558" spans="3:10">
      <c r="C558" s="30"/>
      <c r="D558" s="206"/>
      <c r="E558" s="206"/>
      <c r="F558" s="1"/>
      <c r="J558" s="1"/>
    </row>
    <row r="559" spans="3:10">
      <c r="C559" s="30"/>
      <c r="D559" s="206"/>
      <c r="E559" s="206"/>
      <c r="F559" s="1"/>
      <c r="J559" s="1"/>
    </row>
    <row r="560" spans="3:10">
      <c r="C560" s="30"/>
      <c r="D560" s="206"/>
      <c r="E560" s="206"/>
      <c r="F560" s="1"/>
      <c r="J560" s="1"/>
    </row>
    <row r="561" spans="3:10" ht="15.75" customHeight="1">
      <c r="C561" s="30"/>
      <c r="D561" s="206"/>
      <c r="E561" s="206"/>
      <c r="F561" s="1"/>
      <c r="J561" s="1"/>
    </row>
    <row r="562" spans="3:10">
      <c r="C562" s="30"/>
      <c r="D562" s="206"/>
      <c r="E562" s="206"/>
      <c r="F562" s="1"/>
      <c r="J562" s="1"/>
    </row>
    <row r="563" spans="3:10">
      <c r="C563" s="30"/>
      <c r="D563" s="206"/>
      <c r="E563" s="206"/>
      <c r="F563" s="1"/>
      <c r="J563" s="1"/>
    </row>
    <row r="564" spans="3:10" ht="13.5" customHeight="1">
      <c r="C564" s="30"/>
      <c r="D564" s="206"/>
      <c r="E564" s="206"/>
      <c r="F564" s="1"/>
      <c r="J564" s="1"/>
    </row>
    <row r="565" spans="3:10">
      <c r="C565" s="30"/>
      <c r="D565" s="206"/>
      <c r="E565" s="206"/>
      <c r="F565" s="1"/>
      <c r="J565" s="1"/>
    </row>
    <row r="566" spans="3:10">
      <c r="C566" s="30"/>
      <c r="D566" s="206"/>
      <c r="E566" s="206"/>
      <c r="F566" s="1"/>
      <c r="J566" s="1"/>
    </row>
    <row r="567" spans="3:10">
      <c r="C567" s="30"/>
      <c r="D567" s="206"/>
      <c r="E567" s="206"/>
      <c r="F567" s="1"/>
      <c r="J567" s="1"/>
    </row>
    <row r="568" spans="3:10">
      <c r="C568" s="30"/>
      <c r="D568" s="206"/>
      <c r="E568" s="206"/>
      <c r="F568" s="1"/>
      <c r="J568" s="1"/>
    </row>
    <row r="569" spans="3:10">
      <c r="C569" s="30"/>
      <c r="D569" s="206"/>
      <c r="E569" s="206"/>
      <c r="F569" s="1"/>
      <c r="J569" s="1"/>
    </row>
    <row r="570" spans="3:10">
      <c r="C570" s="30"/>
      <c r="D570" s="206"/>
      <c r="E570" s="206"/>
      <c r="F570" s="1"/>
      <c r="J570" s="1"/>
    </row>
    <row r="571" spans="3:10">
      <c r="C571" s="30"/>
      <c r="D571" s="206"/>
      <c r="E571" s="206"/>
      <c r="F571" s="1"/>
      <c r="J571" s="1"/>
    </row>
    <row r="572" spans="3:10">
      <c r="C572" s="30"/>
      <c r="D572" s="206"/>
      <c r="E572" s="206"/>
      <c r="F572" s="1"/>
      <c r="J572" s="1"/>
    </row>
    <row r="573" spans="3:10">
      <c r="C573" s="30"/>
      <c r="D573" s="206"/>
      <c r="E573" s="206"/>
      <c r="F573" s="1"/>
      <c r="J573" s="1"/>
    </row>
    <row r="574" spans="3:10">
      <c r="C574" s="30"/>
      <c r="D574" s="206"/>
      <c r="E574" s="206"/>
      <c r="F574" s="1"/>
      <c r="J574" s="1"/>
    </row>
    <row r="575" spans="3:10">
      <c r="C575" s="30"/>
      <c r="D575" s="206"/>
      <c r="E575" s="206"/>
      <c r="F575" s="1"/>
      <c r="J575" s="1"/>
    </row>
    <row r="576" spans="3:10">
      <c r="C576" s="30"/>
      <c r="D576" s="206"/>
      <c r="E576" s="206"/>
      <c r="F576" s="1"/>
      <c r="J576" s="1"/>
    </row>
    <row r="577" spans="3:10">
      <c r="C577" s="30"/>
      <c r="D577" s="206"/>
      <c r="E577" s="206"/>
      <c r="F577" s="1"/>
      <c r="J577" s="1"/>
    </row>
    <row r="578" spans="3:10">
      <c r="C578" s="30"/>
      <c r="D578" s="206"/>
      <c r="E578" s="206"/>
      <c r="F578" s="1"/>
      <c r="J578" s="1"/>
    </row>
    <row r="579" spans="3:10">
      <c r="C579" s="30"/>
      <c r="D579" s="206"/>
      <c r="E579" s="206"/>
      <c r="F579" s="1"/>
      <c r="J579" s="1"/>
    </row>
    <row r="580" spans="3:10">
      <c r="C580" s="30"/>
      <c r="D580" s="206"/>
      <c r="E580" s="206"/>
      <c r="F580" s="1"/>
      <c r="J580" s="1"/>
    </row>
    <row r="581" spans="3:10">
      <c r="C581" s="30"/>
      <c r="D581" s="206"/>
      <c r="E581" s="206"/>
      <c r="F581" s="1"/>
      <c r="J581" s="1"/>
    </row>
    <row r="582" spans="3:10">
      <c r="C582" s="30"/>
      <c r="D582" s="206"/>
      <c r="E582" s="206"/>
      <c r="F582" s="1"/>
      <c r="J582" s="1"/>
    </row>
    <row r="583" spans="3:10">
      <c r="C583" s="30"/>
      <c r="D583" s="206"/>
      <c r="E583" s="206"/>
      <c r="F583" s="1"/>
      <c r="J583" s="1"/>
    </row>
    <row r="584" spans="3:10">
      <c r="C584" s="30"/>
      <c r="D584" s="206"/>
      <c r="E584" s="206"/>
      <c r="F584" s="1"/>
      <c r="J584" s="1"/>
    </row>
    <row r="585" spans="3:10">
      <c r="C585" s="30"/>
      <c r="D585" s="206"/>
      <c r="E585" s="206"/>
      <c r="F585" s="1"/>
      <c r="J585" s="1"/>
    </row>
    <row r="586" spans="3:10">
      <c r="C586" s="30"/>
      <c r="D586" s="206"/>
      <c r="E586" s="206"/>
      <c r="F586" s="1"/>
      <c r="J586" s="1"/>
    </row>
    <row r="587" spans="3:10" ht="28.5" customHeight="1">
      <c r="C587" s="30"/>
      <c r="D587" s="206"/>
      <c r="E587" s="206"/>
      <c r="F587" s="1"/>
      <c r="J587" s="1"/>
    </row>
    <row r="588" spans="3:10" ht="15.75" customHeight="1">
      <c r="C588" s="30"/>
      <c r="D588" s="206"/>
      <c r="E588" s="206"/>
      <c r="F588" s="1"/>
      <c r="J588" s="1"/>
    </row>
    <row r="589" spans="3:10" ht="14.25" customHeight="1">
      <c r="C589" s="30"/>
      <c r="D589" s="206"/>
      <c r="E589" s="206"/>
      <c r="F589" s="1"/>
      <c r="J589" s="1"/>
    </row>
    <row r="590" spans="3:10">
      <c r="C590" s="30"/>
      <c r="D590" s="206"/>
      <c r="E590" s="206"/>
      <c r="F590" s="1"/>
      <c r="J590" s="1"/>
    </row>
    <row r="591" spans="3:10">
      <c r="C591" s="30"/>
      <c r="D591" s="206"/>
      <c r="E591" s="206"/>
      <c r="F591" s="1"/>
      <c r="J591" s="1"/>
    </row>
    <row r="592" spans="3:10">
      <c r="C592" s="30"/>
      <c r="D592" s="206"/>
      <c r="E592" s="206"/>
      <c r="F592" s="1"/>
      <c r="J592" s="1"/>
    </row>
    <row r="593" spans="3:10">
      <c r="C593" s="30"/>
      <c r="D593" s="206"/>
      <c r="E593" s="206"/>
      <c r="F593" s="1"/>
      <c r="J593" s="1"/>
    </row>
    <row r="594" spans="3:10">
      <c r="C594" s="30"/>
      <c r="D594" s="206"/>
      <c r="E594" s="206"/>
      <c r="F594" s="1"/>
      <c r="J594" s="1"/>
    </row>
    <row r="595" spans="3:10">
      <c r="C595" s="30"/>
      <c r="D595" s="206"/>
      <c r="E595" s="206"/>
      <c r="F595" s="1"/>
      <c r="J595" s="1"/>
    </row>
    <row r="596" spans="3:10">
      <c r="C596" s="30"/>
      <c r="D596" s="206"/>
      <c r="E596" s="206"/>
      <c r="F596" s="1"/>
      <c r="J596" s="1"/>
    </row>
    <row r="597" spans="3:10">
      <c r="C597" s="30"/>
      <c r="D597" s="206"/>
      <c r="E597" s="206"/>
      <c r="F597" s="1"/>
      <c r="J597" s="1"/>
    </row>
    <row r="598" spans="3:10">
      <c r="C598" s="30"/>
      <c r="D598" s="206"/>
      <c r="E598" s="206"/>
      <c r="F598" s="1"/>
      <c r="J598" s="1"/>
    </row>
    <row r="599" spans="3:10">
      <c r="C599" s="30"/>
      <c r="D599" s="206"/>
      <c r="E599" s="206"/>
      <c r="F599" s="1"/>
      <c r="J599" s="1"/>
    </row>
    <row r="600" spans="3:10">
      <c r="C600" s="30"/>
      <c r="D600" s="206"/>
      <c r="E600" s="206"/>
      <c r="F600" s="1"/>
      <c r="J600" s="1"/>
    </row>
    <row r="601" spans="3:10">
      <c r="C601" s="30"/>
      <c r="D601" s="206"/>
      <c r="E601" s="206"/>
      <c r="F601" s="1"/>
      <c r="J601" s="1"/>
    </row>
    <row r="602" spans="3:10">
      <c r="C602" s="30"/>
      <c r="D602" s="206"/>
      <c r="E602" s="206"/>
      <c r="F602" s="1"/>
      <c r="J602" s="1"/>
    </row>
    <row r="603" spans="3:10">
      <c r="C603" s="30"/>
      <c r="D603" s="206"/>
      <c r="E603" s="206"/>
      <c r="F603" s="1"/>
      <c r="J603" s="1"/>
    </row>
    <row r="604" spans="3:10">
      <c r="C604" s="30"/>
      <c r="D604" s="206"/>
      <c r="E604" s="206"/>
      <c r="F604" s="1"/>
      <c r="J604" s="1"/>
    </row>
    <row r="605" spans="3:10">
      <c r="C605" s="30"/>
      <c r="D605" s="206"/>
      <c r="E605" s="206"/>
      <c r="F605" s="1"/>
      <c r="J605" s="1"/>
    </row>
    <row r="606" spans="3:10">
      <c r="C606" s="30"/>
      <c r="D606" s="206"/>
      <c r="E606" s="206"/>
      <c r="F606" s="1"/>
      <c r="J606" s="1"/>
    </row>
    <row r="607" spans="3:10">
      <c r="C607" s="30"/>
      <c r="D607" s="206"/>
      <c r="E607" s="206"/>
      <c r="F607" s="1"/>
      <c r="J607" s="1"/>
    </row>
    <row r="608" spans="3:10">
      <c r="C608" s="30"/>
      <c r="D608" s="206"/>
      <c r="E608" s="206"/>
      <c r="F608" s="1"/>
      <c r="J608" s="1"/>
    </row>
    <row r="609" spans="3:10">
      <c r="C609" s="30"/>
      <c r="D609" s="206"/>
      <c r="E609" s="206"/>
      <c r="F609" s="1"/>
      <c r="J609" s="1"/>
    </row>
    <row r="610" spans="3:10" ht="15" customHeight="1">
      <c r="C610" s="30"/>
      <c r="D610" s="206"/>
      <c r="E610" s="206"/>
      <c r="F610" s="1"/>
      <c r="J610" s="1"/>
    </row>
    <row r="611" spans="3:10" ht="12.75" customHeight="1">
      <c r="C611" s="30"/>
      <c r="D611" s="206"/>
      <c r="E611" s="206"/>
      <c r="F611" s="1"/>
      <c r="J611" s="1"/>
    </row>
    <row r="612" spans="3:10" ht="14.25" customHeight="1">
      <c r="C612" s="30"/>
      <c r="D612" s="206"/>
      <c r="E612" s="206"/>
      <c r="F612" s="1"/>
      <c r="J612" s="1"/>
    </row>
    <row r="613" spans="3:10" ht="13.5" customHeight="1">
      <c r="C613" s="30"/>
      <c r="D613" s="206"/>
      <c r="E613" s="206"/>
      <c r="F613" s="1"/>
      <c r="J613" s="1"/>
    </row>
    <row r="614" spans="3:10" ht="12.75" customHeight="1">
      <c r="C614" s="30"/>
      <c r="D614" s="206"/>
      <c r="E614" s="206"/>
      <c r="F614" s="1"/>
      <c r="J614" s="1"/>
    </row>
    <row r="615" spans="3:10" ht="13.5" customHeight="1">
      <c r="C615" s="30"/>
      <c r="D615" s="206"/>
      <c r="E615" s="206"/>
      <c r="F615" s="1"/>
      <c r="J615" s="1"/>
    </row>
    <row r="616" spans="3:10">
      <c r="C616" s="30"/>
      <c r="D616" s="206"/>
      <c r="E616" s="206"/>
      <c r="F616" s="1"/>
      <c r="J616" s="1"/>
    </row>
    <row r="617" spans="3:10" ht="15.75" customHeight="1">
      <c r="C617" s="30"/>
      <c r="D617" s="206"/>
      <c r="E617" s="206"/>
      <c r="F617" s="1"/>
      <c r="J617" s="1"/>
    </row>
    <row r="618" spans="3:10">
      <c r="C618" s="30"/>
      <c r="D618" s="206"/>
      <c r="E618" s="206"/>
      <c r="F618" s="1"/>
      <c r="J618" s="1"/>
    </row>
    <row r="619" spans="3:10">
      <c r="C619" s="30"/>
      <c r="D619" s="206"/>
      <c r="E619" s="206"/>
      <c r="F619" s="1"/>
      <c r="J619" s="1"/>
    </row>
    <row r="620" spans="3:10">
      <c r="C620" s="30"/>
      <c r="D620" s="206"/>
      <c r="E620" s="206"/>
      <c r="F620" s="1"/>
      <c r="J620" s="1"/>
    </row>
    <row r="621" spans="3:10">
      <c r="C621" s="30"/>
      <c r="D621" s="206"/>
      <c r="E621" s="206"/>
      <c r="F621" s="1"/>
      <c r="J621" s="1"/>
    </row>
    <row r="622" spans="3:10">
      <c r="C622" s="30"/>
      <c r="D622" s="206"/>
      <c r="E622" s="206"/>
      <c r="F622" s="1"/>
      <c r="J622" s="1"/>
    </row>
    <row r="623" spans="3:10">
      <c r="C623" s="30"/>
      <c r="D623" s="206"/>
      <c r="E623" s="206"/>
      <c r="F623" s="1"/>
      <c r="J623" s="1"/>
    </row>
    <row r="624" spans="3:10">
      <c r="C624" s="30"/>
      <c r="D624" s="206"/>
      <c r="E624" s="206"/>
      <c r="F624" s="1"/>
      <c r="J624" s="1"/>
    </row>
    <row r="625" spans="3:10" ht="13.5" customHeight="1">
      <c r="C625" s="30"/>
      <c r="D625" s="206"/>
      <c r="E625" s="206"/>
      <c r="F625" s="1"/>
      <c r="J625" s="1"/>
    </row>
    <row r="626" spans="3:10">
      <c r="C626" s="30"/>
      <c r="D626" s="206"/>
      <c r="E626" s="206"/>
      <c r="F626" s="1"/>
      <c r="J626" s="1"/>
    </row>
    <row r="627" spans="3:10">
      <c r="C627" s="30"/>
      <c r="D627" s="206"/>
      <c r="E627" s="206"/>
      <c r="F627" s="1"/>
      <c r="J627" s="1"/>
    </row>
    <row r="628" spans="3:10">
      <c r="C628" s="30"/>
      <c r="D628" s="206"/>
      <c r="E628" s="206"/>
      <c r="F628" s="1"/>
      <c r="J628" s="1"/>
    </row>
    <row r="629" spans="3:10">
      <c r="C629" s="30"/>
      <c r="D629" s="206"/>
      <c r="E629" s="206"/>
      <c r="F629" s="1"/>
      <c r="J629" s="1"/>
    </row>
    <row r="630" spans="3:10">
      <c r="C630" s="30"/>
      <c r="D630" s="206"/>
      <c r="E630" s="206"/>
      <c r="F630" s="1"/>
      <c r="J630" s="1"/>
    </row>
    <row r="631" spans="3:10">
      <c r="C631" s="30"/>
      <c r="D631" s="206"/>
      <c r="E631" s="206"/>
      <c r="F631" s="1"/>
      <c r="J631" s="1"/>
    </row>
    <row r="632" spans="3:10">
      <c r="C632" s="30"/>
      <c r="D632" s="206"/>
      <c r="E632" s="206"/>
      <c r="F632" s="1"/>
      <c r="J632" s="1"/>
    </row>
    <row r="633" spans="3:10" ht="12.75" customHeight="1">
      <c r="C633" s="30"/>
      <c r="D633" s="206"/>
      <c r="E633" s="206"/>
      <c r="F633" s="1"/>
      <c r="J633" s="1"/>
    </row>
    <row r="634" spans="3:10" ht="14.25" customHeight="1">
      <c r="C634" s="30"/>
      <c r="D634" s="206"/>
      <c r="E634" s="206"/>
      <c r="F634" s="1"/>
      <c r="J634" s="1"/>
    </row>
    <row r="635" spans="3:10">
      <c r="C635" s="30"/>
      <c r="D635" s="206"/>
      <c r="E635" s="206"/>
      <c r="F635" s="1"/>
      <c r="J635" s="1"/>
    </row>
    <row r="636" spans="3:10">
      <c r="C636" s="30"/>
      <c r="D636" s="206"/>
      <c r="E636" s="206"/>
      <c r="F636" s="1"/>
      <c r="J636" s="1"/>
    </row>
    <row r="637" spans="3:10" ht="13.5" customHeight="1">
      <c r="C637" s="30"/>
      <c r="D637" s="206"/>
      <c r="E637" s="206"/>
      <c r="F637" s="1"/>
      <c r="J637" s="1"/>
    </row>
    <row r="638" spans="3:10" ht="14.25" customHeight="1">
      <c r="C638" s="30"/>
      <c r="D638" s="206"/>
      <c r="E638" s="206"/>
      <c r="F638" s="1"/>
      <c r="J638" s="1"/>
    </row>
    <row r="639" spans="3:10" ht="13.5" customHeight="1">
      <c r="C639" s="30"/>
      <c r="D639" s="206"/>
      <c r="E639" s="206"/>
      <c r="F639" s="1"/>
      <c r="J639" s="1"/>
    </row>
    <row r="640" spans="3:10" ht="13.5" customHeight="1">
      <c r="C640" s="30"/>
      <c r="D640" s="206"/>
      <c r="E640" s="206"/>
      <c r="F640" s="1"/>
      <c r="J640" s="1"/>
    </row>
    <row r="641" spans="3:10">
      <c r="C641" s="30"/>
      <c r="D641" s="206"/>
      <c r="E641" s="206"/>
      <c r="F641" s="1"/>
      <c r="J641" s="1"/>
    </row>
    <row r="642" spans="3:10" ht="11.25" customHeight="1">
      <c r="C642" s="30"/>
      <c r="D642" s="206"/>
      <c r="E642" s="206"/>
      <c r="F642" s="1"/>
      <c r="J642" s="1"/>
    </row>
    <row r="643" spans="3:10">
      <c r="C643" s="30"/>
      <c r="D643" s="206"/>
      <c r="E643" s="206"/>
      <c r="F643" s="1"/>
      <c r="J643" s="1"/>
    </row>
    <row r="644" spans="3:10">
      <c r="C644" s="30"/>
      <c r="D644" s="206"/>
      <c r="E644" s="206"/>
      <c r="F644" s="1"/>
      <c r="J644" s="1"/>
    </row>
    <row r="645" spans="3:10" ht="13.5" customHeight="1">
      <c r="C645" s="30"/>
      <c r="D645" s="206"/>
      <c r="E645" s="206"/>
      <c r="F645" s="1"/>
      <c r="J645" s="1"/>
    </row>
    <row r="646" spans="3:10">
      <c r="C646" s="30"/>
      <c r="D646" s="206"/>
      <c r="E646" s="206"/>
      <c r="F646" s="1"/>
      <c r="J646" s="1"/>
    </row>
    <row r="647" spans="3:10">
      <c r="C647" s="30"/>
      <c r="D647" s="206"/>
      <c r="E647" s="206"/>
      <c r="F647" s="1"/>
      <c r="J647" s="1"/>
    </row>
    <row r="648" spans="3:10">
      <c r="C648" s="30"/>
      <c r="D648" s="206"/>
      <c r="E648" s="206"/>
      <c r="F648" s="1"/>
      <c r="J648" s="1"/>
    </row>
    <row r="649" spans="3:10">
      <c r="C649" s="30"/>
      <c r="D649" s="206"/>
      <c r="E649" s="206"/>
      <c r="F649" s="1"/>
      <c r="J649" s="1"/>
    </row>
    <row r="650" spans="3:10">
      <c r="C650" s="30"/>
      <c r="D650" s="206"/>
      <c r="E650" s="206"/>
      <c r="F650" s="1"/>
      <c r="J650" s="1"/>
    </row>
    <row r="651" spans="3:10">
      <c r="C651" s="30"/>
      <c r="D651" s="206"/>
      <c r="E651" s="206"/>
      <c r="F651" s="1"/>
      <c r="J651" s="1"/>
    </row>
    <row r="652" spans="3:10">
      <c r="C652" s="30"/>
      <c r="D652" s="206"/>
      <c r="E652" s="206"/>
      <c r="F652" s="1"/>
      <c r="J652" s="1"/>
    </row>
    <row r="653" spans="3:10">
      <c r="C653" s="30"/>
      <c r="D653" s="206"/>
      <c r="E653" s="206"/>
      <c r="F653" s="1"/>
      <c r="J653" s="1"/>
    </row>
    <row r="654" spans="3:10">
      <c r="C654" s="30"/>
      <c r="D654" s="206"/>
      <c r="E654" s="206"/>
      <c r="F654" s="1"/>
      <c r="J654" s="1"/>
    </row>
    <row r="655" spans="3:10">
      <c r="C655" s="30"/>
      <c r="D655" s="206"/>
      <c r="E655" s="206"/>
      <c r="F655" s="1"/>
      <c r="J655" s="1"/>
    </row>
    <row r="656" spans="3:10" ht="12" customHeight="1">
      <c r="C656" s="30"/>
      <c r="D656" s="206"/>
      <c r="E656" s="206"/>
      <c r="F656" s="1"/>
      <c r="J656" s="1"/>
    </row>
    <row r="657" spans="3:10" ht="145.5" customHeight="1">
      <c r="C657" s="30"/>
      <c r="D657" s="206"/>
      <c r="E657" s="206"/>
      <c r="F657" s="1"/>
      <c r="J657" s="1"/>
    </row>
    <row r="658" spans="3:10">
      <c r="C658" s="30"/>
      <c r="D658" s="206"/>
      <c r="E658" s="206"/>
      <c r="F658" s="1"/>
      <c r="J658" s="1"/>
    </row>
    <row r="659" spans="3:10">
      <c r="C659" s="30"/>
      <c r="D659" s="206"/>
      <c r="E659" s="206"/>
      <c r="F659" s="1"/>
      <c r="J659" s="1"/>
    </row>
    <row r="660" spans="3:10" ht="12" customHeight="1">
      <c r="C660" s="30"/>
      <c r="D660" s="206"/>
      <c r="E660" s="206"/>
      <c r="F660" s="1"/>
      <c r="J660" s="1"/>
    </row>
    <row r="661" spans="3:10">
      <c r="C661" s="30"/>
      <c r="D661" s="206"/>
      <c r="E661" s="206"/>
      <c r="F661" s="1"/>
      <c r="J661" s="1"/>
    </row>
    <row r="662" spans="3:10">
      <c r="C662" s="30"/>
      <c r="D662" s="206"/>
      <c r="E662" s="206"/>
      <c r="F662" s="1"/>
      <c r="J662" s="1"/>
    </row>
    <row r="663" spans="3:10">
      <c r="C663" s="30"/>
      <c r="D663" s="206"/>
      <c r="E663" s="206"/>
      <c r="F663" s="1"/>
      <c r="J663" s="1"/>
    </row>
    <row r="664" spans="3:10">
      <c r="C664" s="30"/>
      <c r="D664" s="206"/>
      <c r="E664" s="206"/>
      <c r="F664" s="1"/>
      <c r="J664" s="1"/>
    </row>
    <row r="665" spans="3:10">
      <c r="C665" s="30"/>
      <c r="D665" s="206"/>
      <c r="E665" s="206"/>
      <c r="F665" s="1"/>
      <c r="J665" s="1"/>
    </row>
    <row r="666" spans="3:10" ht="11.25" customHeight="1">
      <c r="C666" s="30"/>
      <c r="D666" s="206"/>
      <c r="E666" s="206"/>
      <c r="F666" s="1"/>
      <c r="J666" s="1"/>
    </row>
    <row r="667" spans="3:10">
      <c r="C667" s="30"/>
      <c r="D667" s="206"/>
      <c r="E667" s="206"/>
      <c r="F667" s="1"/>
      <c r="J667" s="1"/>
    </row>
    <row r="668" spans="3:10">
      <c r="C668" s="30"/>
      <c r="D668" s="206"/>
      <c r="E668" s="206"/>
      <c r="F668" s="1"/>
      <c r="J668" s="1"/>
    </row>
    <row r="669" spans="3:10">
      <c r="C669" s="30"/>
      <c r="D669" s="206"/>
      <c r="E669" s="206"/>
      <c r="F669" s="1"/>
      <c r="J669" s="1"/>
    </row>
    <row r="670" spans="3:10">
      <c r="C670" s="30"/>
      <c r="D670" s="206"/>
      <c r="E670" s="206"/>
      <c r="F670" s="1"/>
      <c r="J670" s="1"/>
    </row>
    <row r="671" spans="3:10">
      <c r="C671" s="30"/>
      <c r="D671" s="206"/>
      <c r="E671" s="206"/>
      <c r="F671" s="1"/>
      <c r="J671" s="1"/>
    </row>
    <row r="672" spans="3:10">
      <c r="C672" s="30"/>
      <c r="D672" s="206"/>
      <c r="E672" s="206"/>
      <c r="F672" s="1"/>
      <c r="J672" s="1"/>
    </row>
    <row r="673" spans="3:10" ht="12.75" customHeight="1">
      <c r="C673" s="30"/>
      <c r="D673" s="206"/>
      <c r="E673" s="206"/>
      <c r="F673" s="1"/>
      <c r="J673" s="1"/>
    </row>
    <row r="674" spans="3:10" ht="13.5" customHeight="1">
      <c r="C674" s="30"/>
      <c r="D674" s="206"/>
      <c r="E674" s="206"/>
      <c r="F674" s="1"/>
      <c r="J674" s="1"/>
    </row>
    <row r="675" spans="3:10" ht="12.75" customHeight="1">
      <c r="C675" s="30"/>
      <c r="D675" s="206"/>
      <c r="E675" s="206"/>
      <c r="F675" s="1"/>
      <c r="J675" s="1"/>
    </row>
    <row r="676" spans="3:10">
      <c r="C676" s="30"/>
      <c r="D676" s="206"/>
      <c r="E676" s="206"/>
      <c r="F676" s="1"/>
      <c r="J676" s="1"/>
    </row>
    <row r="677" spans="3:10" ht="12.75" customHeight="1">
      <c r="C677" s="30"/>
      <c r="D677" s="206"/>
      <c r="E677" s="206"/>
      <c r="F677" s="1"/>
      <c r="J677" s="1"/>
    </row>
    <row r="678" spans="3:10" ht="15" customHeight="1">
      <c r="C678" s="30"/>
      <c r="D678" s="206"/>
      <c r="E678" s="206"/>
      <c r="F678" s="1"/>
      <c r="J678" s="1"/>
    </row>
    <row r="679" spans="3:10">
      <c r="C679" s="30"/>
      <c r="D679" s="206"/>
      <c r="E679" s="206"/>
      <c r="F679" s="1"/>
      <c r="J679" s="1"/>
    </row>
    <row r="680" spans="3:10" ht="28.5" customHeight="1">
      <c r="C680" s="30"/>
      <c r="D680" s="206"/>
      <c r="E680" s="206"/>
      <c r="F680" s="1"/>
      <c r="J680" s="1"/>
    </row>
    <row r="681" spans="3:10" ht="14.25" customHeight="1">
      <c r="C681" s="30"/>
      <c r="D681" s="206"/>
      <c r="E681" s="206"/>
      <c r="F681" s="1"/>
      <c r="J681" s="1"/>
    </row>
    <row r="682" spans="3:10" ht="27" customHeight="1">
      <c r="C682" s="30"/>
      <c r="D682" s="206"/>
      <c r="E682" s="206"/>
      <c r="F682" s="1"/>
      <c r="J682" s="1"/>
    </row>
    <row r="683" spans="3:10">
      <c r="C683" s="30"/>
      <c r="D683" s="206"/>
      <c r="E683" s="206"/>
      <c r="F683" s="1"/>
      <c r="J683" s="1"/>
    </row>
    <row r="684" spans="3:10">
      <c r="C684" s="30"/>
      <c r="D684" s="206"/>
      <c r="E684" s="206"/>
      <c r="F684" s="1"/>
      <c r="J684" s="1"/>
    </row>
    <row r="685" spans="3:10" ht="53.25" customHeight="1">
      <c r="C685" s="30"/>
      <c r="D685" s="206"/>
      <c r="E685" s="206"/>
      <c r="F685" s="1"/>
      <c r="J685" s="1"/>
    </row>
    <row r="686" spans="3:10">
      <c r="C686" s="30"/>
      <c r="D686" s="206"/>
      <c r="E686" s="206"/>
      <c r="F686" s="1"/>
      <c r="J686" s="1"/>
    </row>
    <row r="687" spans="3:10">
      <c r="C687" s="30"/>
      <c r="D687" s="206"/>
      <c r="E687" s="206"/>
      <c r="F687" s="1"/>
      <c r="J687" s="1"/>
    </row>
    <row r="688" spans="3:10">
      <c r="C688" s="30"/>
      <c r="D688" s="206"/>
      <c r="E688" s="206"/>
      <c r="F688" s="1"/>
      <c r="J688" s="1"/>
    </row>
    <row r="689" spans="3:10">
      <c r="C689" s="30"/>
      <c r="D689" s="206"/>
      <c r="E689" s="206"/>
      <c r="F689" s="1"/>
      <c r="J689" s="1"/>
    </row>
    <row r="690" spans="3:10">
      <c r="C690" s="30"/>
      <c r="D690" s="206"/>
      <c r="E690" s="206"/>
      <c r="F690" s="1"/>
      <c r="J690" s="1"/>
    </row>
    <row r="691" spans="3:10">
      <c r="C691" s="30"/>
      <c r="D691" s="206"/>
      <c r="E691" s="206"/>
      <c r="F691" s="1"/>
      <c r="J691" s="1"/>
    </row>
    <row r="692" spans="3:10">
      <c r="C692" s="30"/>
      <c r="D692" s="206"/>
      <c r="E692" s="206"/>
      <c r="F692" s="1"/>
      <c r="J692" s="1"/>
    </row>
    <row r="693" spans="3:10">
      <c r="C693" s="30"/>
      <c r="D693" s="206"/>
      <c r="E693" s="206"/>
      <c r="F693" s="1"/>
      <c r="J693" s="1"/>
    </row>
    <row r="694" spans="3:10">
      <c r="C694" s="30"/>
      <c r="D694" s="206"/>
      <c r="E694" s="206"/>
      <c r="F694" s="1"/>
      <c r="J694" s="1"/>
    </row>
    <row r="695" spans="3:10">
      <c r="C695" s="30"/>
      <c r="D695" s="206"/>
      <c r="E695" s="206"/>
      <c r="F695" s="1"/>
      <c r="J695" s="1"/>
    </row>
    <row r="696" spans="3:10">
      <c r="C696" s="30"/>
      <c r="D696" s="206"/>
      <c r="E696" s="206"/>
      <c r="F696" s="1"/>
      <c r="J696" s="1"/>
    </row>
    <row r="697" spans="3:10">
      <c r="C697" s="30"/>
      <c r="D697" s="206"/>
      <c r="E697" s="206"/>
      <c r="F697" s="1"/>
      <c r="J697" s="1"/>
    </row>
    <row r="698" spans="3:10">
      <c r="C698" s="30"/>
      <c r="D698" s="206"/>
      <c r="E698" s="206"/>
      <c r="F698" s="1"/>
      <c r="J698" s="1"/>
    </row>
    <row r="699" spans="3:10">
      <c r="C699" s="30"/>
      <c r="D699" s="206"/>
      <c r="E699" s="206"/>
      <c r="F699" s="1"/>
      <c r="J699" s="1"/>
    </row>
    <row r="700" spans="3:10">
      <c r="C700" s="30"/>
      <c r="D700" s="206"/>
      <c r="E700" s="206"/>
      <c r="F700" s="1"/>
      <c r="J700" s="1"/>
    </row>
    <row r="701" spans="3:10">
      <c r="C701" s="30"/>
      <c r="D701" s="206"/>
      <c r="E701" s="206"/>
      <c r="F701" s="1"/>
      <c r="J701" s="1"/>
    </row>
    <row r="702" spans="3:10">
      <c r="C702" s="30"/>
      <c r="D702" s="206"/>
      <c r="E702" s="206"/>
      <c r="F702" s="1"/>
      <c r="J702" s="1"/>
    </row>
    <row r="703" spans="3:10">
      <c r="C703" s="30"/>
      <c r="D703" s="206"/>
      <c r="E703" s="206"/>
      <c r="F703" s="1"/>
      <c r="J703" s="1"/>
    </row>
    <row r="704" spans="3:10">
      <c r="C704" s="30"/>
      <c r="D704" s="206"/>
      <c r="E704" s="206"/>
      <c r="F704" s="1"/>
      <c r="J704" s="1"/>
    </row>
    <row r="705" spans="3:10" ht="15" customHeight="1">
      <c r="C705" s="30"/>
      <c r="D705" s="206"/>
      <c r="E705" s="206"/>
      <c r="F705" s="1"/>
      <c r="J705" s="1"/>
    </row>
    <row r="706" spans="3:10">
      <c r="C706" s="30"/>
      <c r="D706" s="206"/>
      <c r="E706" s="206"/>
      <c r="F706" s="1"/>
      <c r="J706" s="1"/>
    </row>
    <row r="707" spans="3:10">
      <c r="C707" s="30"/>
      <c r="D707" s="206"/>
      <c r="E707" s="206"/>
      <c r="F707" s="1"/>
      <c r="J707" s="1"/>
    </row>
    <row r="708" spans="3:10">
      <c r="C708" s="30"/>
      <c r="D708" s="206"/>
      <c r="E708" s="206"/>
      <c r="F708" s="1"/>
      <c r="J708" s="1"/>
    </row>
    <row r="709" spans="3:10">
      <c r="C709" s="30"/>
      <c r="D709" s="206"/>
      <c r="E709" s="206"/>
      <c r="F709" s="1"/>
      <c r="J709" s="1"/>
    </row>
    <row r="710" spans="3:10">
      <c r="C710" s="30"/>
      <c r="D710" s="206"/>
      <c r="E710" s="206"/>
      <c r="F710" s="1"/>
      <c r="J710" s="1"/>
    </row>
    <row r="711" spans="3:10">
      <c r="C711" s="30"/>
      <c r="D711" s="206"/>
      <c r="E711" s="206"/>
      <c r="F711" s="1"/>
      <c r="J711" s="1"/>
    </row>
    <row r="712" spans="3:10">
      <c r="C712" s="30"/>
      <c r="D712" s="206"/>
      <c r="E712" s="206"/>
      <c r="F712" s="1"/>
      <c r="J712" s="1"/>
    </row>
    <row r="713" spans="3:10">
      <c r="C713" s="30"/>
      <c r="D713" s="206"/>
      <c r="E713" s="206"/>
      <c r="F713" s="1"/>
      <c r="J713" s="1"/>
    </row>
    <row r="714" spans="3:10" ht="12" customHeight="1">
      <c r="C714" s="30"/>
      <c r="D714" s="206"/>
      <c r="E714" s="206"/>
      <c r="F714" s="1"/>
      <c r="J714" s="1"/>
    </row>
    <row r="715" spans="3:10" ht="12" customHeight="1">
      <c r="C715" s="30"/>
      <c r="D715" s="206"/>
      <c r="E715" s="206"/>
      <c r="F715" s="1"/>
      <c r="J715" s="1"/>
    </row>
    <row r="716" spans="3:10" ht="12" customHeight="1">
      <c r="C716" s="30"/>
      <c r="D716" s="206"/>
      <c r="E716" s="206"/>
      <c r="F716" s="1"/>
      <c r="J716" s="1"/>
    </row>
    <row r="717" spans="3:10" ht="14.25" customHeight="1">
      <c r="C717" s="30"/>
      <c r="D717" s="206"/>
      <c r="E717" s="206"/>
      <c r="F717" s="1"/>
      <c r="J717" s="1"/>
    </row>
    <row r="718" spans="3:10" ht="14.25" customHeight="1">
      <c r="C718" s="30"/>
      <c r="D718" s="206"/>
      <c r="E718" s="206"/>
      <c r="F718" s="1"/>
      <c r="J718" s="1"/>
    </row>
    <row r="719" spans="3:10" ht="52.5" customHeight="1">
      <c r="C719" s="30"/>
      <c r="D719" s="206"/>
      <c r="E719" s="206"/>
      <c r="F719" s="1"/>
      <c r="J719" s="1"/>
    </row>
    <row r="720" spans="3:10">
      <c r="C720" s="30"/>
      <c r="D720" s="206"/>
      <c r="E720" s="206"/>
      <c r="F720" s="1"/>
      <c r="J720" s="1"/>
    </row>
    <row r="721" spans="3:10">
      <c r="C721" s="30"/>
      <c r="D721" s="206"/>
      <c r="E721" s="206"/>
      <c r="F721" s="1"/>
      <c r="J721" s="1"/>
    </row>
    <row r="722" spans="3:10" ht="12.75" customHeight="1">
      <c r="C722" s="30"/>
      <c r="D722" s="206"/>
      <c r="E722" s="206"/>
      <c r="F722" s="1"/>
      <c r="J722" s="1"/>
    </row>
    <row r="723" spans="3:10" ht="12.75" customHeight="1">
      <c r="C723" s="30"/>
      <c r="D723" s="206"/>
      <c r="E723" s="206"/>
      <c r="F723" s="1"/>
      <c r="J723" s="1"/>
    </row>
    <row r="724" spans="3:10">
      <c r="C724" s="30"/>
      <c r="D724" s="206"/>
      <c r="E724" s="206"/>
      <c r="F724" s="1"/>
      <c r="J724" s="1"/>
    </row>
    <row r="725" spans="3:10" ht="25.5" customHeight="1">
      <c r="C725" s="30"/>
      <c r="D725" s="206"/>
      <c r="E725" s="206"/>
      <c r="F725" s="1"/>
      <c r="J725" s="1"/>
    </row>
    <row r="726" spans="3:10" ht="63" customHeight="1">
      <c r="C726" s="30"/>
      <c r="D726" s="206"/>
      <c r="E726" s="206"/>
      <c r="F726" s="1"/>
      <c r="J726" s="1"/>
    </row>
    <row r="727" spans="3:10" ht="13.5" customHeight="1">
      <c r="C727" s="30"/>
      <c r="D727" s="206"/>
      <c r="E727" s="206"/>
      <c r="F727" s="1"/>
      <c r="J727" s="1"/>
    </row>
    <row r="728" spans="3:10" ht="13.5" customHeight="1">
      <c r="C728" s="30"/>
      <c r="D728" s="206"/>
      <c r="E728" s="206"/>
      <c r="F728" s="1"/>
      <c r="J728" s="1"/>
    </row>
    <row r="729" spans="3:10">
      <c r="C729" s="30"/>
      <c r="D729" s="206"/>
      <c r="E729" s="206"/>
      <c r="F729" s="1"/>
      <c r="J729" s="1"/>
    </row>
    <row r="730" spans="3:10">
      <c r="C730" s="30"/>
      <c r="D730" s="206"/>
      <c r="E730" s="206"/>
      <c r="F730" s="1"/>
      <c r="J730" s="1"/>
    </row>
    <row r="731" spans="3:10">
      <c r="C731" s="30"/>
      <c r="D731" s="206"/>
      <c r="E731" s="206"/>
      <c r="F731" s="1"/>
      <c r="J731" s="1"/>
    </row>
    <row r="732" spans="3:10">
      <c r="C732" s="30"/>
      <c r="D732" s="206"/>
      <c r="E732" s="206"/>
      <c r="F732" s="1"/>
      <c r="J732" s="1"/>
    </row>
    <row r="733" spans="3:10" ht="13.5" customHeight="1">
      <c r="C733" s="30"/>
      <c r="D733" s="206"/>
      <c r="E733" s="206"/>
      <c r="F733" s="1"/>
      <c r="J733" s="1"/>
    </row>
    <row r="734" spans="3:10" ht="27" customHeight="1">
      <c r="C734" s="30"/>
      <c r="D734" s="206"/>
      <c r="E734" s="206"/>
      <c r="F734" s="1"/>
      <c r="J734" s="1"/>
    </row>
    <row r="735" spans="3:10">
      <c r="C735" s="30"/>
      <c r="D735" s="206"/>
      <c r="E735" s="206"/>
      <c r="F735" s="1"/>
      <c r="J735" s="1"/>
    </row>
    <row r="736" spans="3:10">
      <c r="C736" s="30"/>
      <c r="D736" s="206"/>
      <c r="E736" s="206"/>
      <c r="F736" s="1"/>
      <c r="J736" s="1"/>
    </row>
    <row r="737" spans="3:10">
      <c r="C737" s="30"/>
      <c r="D737" s="206"/>
      <c r="E737" s="206"/>
      <c r="F737" s="1"/>
      <c r="J737" s="1"/>
    </row>
    <row r="738" spans="3:10">
      <c r="C738" s="30"/>
      <c r="D738" s="206"/>
      <c r="E738" s="206"/>
      <c r="F738" s="1"/>
      <c r="J738" s="1"/>
    </row>
    <row r="739" spans="3:10">
      <c r="C739" s="30"/>
      <c r="D739" s="206"/>
      <c r="E739" s="206"/>
      <c r="F739" s="1"/>
      <c r="J739" s="1"/>
    </row>
    <row r="740" spans="3:10">
      <c r="C740" s="30"/>
      <c r="D740" s="206"/>
      <c r="E740" s="206"/>
      <c r="F740" s="1"/>
      <c r="J740" s="1"/>
    </row>
    <row r="741" spans="3:10">
      <c r="C741" s="30"/>
      <c r="D741" s="206"/>
      <c r="E741" s="206"/>
      <c r="F741" s="1"/>
      <c r="J741" s="1"/>
    </row>
    <row r="742" spans="3:10">
      <c r="C742" s="30"/>
      <c r="D742" s="206"/>
      <c r="E742" s="206"/>
      <c r="F742" s="1"/>
      <c r="J742" s="1"/>
    </row>
    <row r="743" spans="3:10">
      <c r="C743" s="30"/>
      <c r="D743" s="206"/>
      <c r="E743" s="206"/>
      <c r="F743" s="1"/>
      <c r="J743" s="1"/>
    </row>
    <row r="744" spans="3:10" ht="14.25" customHeight="1">
      <c r="C744" s="30"/>
      <c r="D744" s="206"/>
      <c r="E744" s="206"/>
      <c r="F744" s="1"/>
      <c r="J744" s="1"/>
    </row>
    <row r="745" spans="3:10">
      <c r="C745" s="30"/>
      <c r="D745" s="206"/>
      <c r="E745" s="206"/>
      <c r="F745" s="1"/>
      <c r="J745" s="1"/>
    </row>
    <row r="746" spans="3:10" ht="90.75" customHeight="1">
      <c r="C746" s="30"/>
      <c r="D746" s="206"/>
      <c r="E746" s="206"/>
      <c r="F746" s="1"/>
      <c r="J746" s="1"/>
    </row>
    <row r="747" spans="3:10">
      <c r="C747" s="30"/>
      <c r="D747" s="206"/>
      <c r="E747" s="206"/>
      <c r="F747" s="1"/>
      <c r="J747" s="1"/>
    </row>
    <row r="748" spans="3:10" ht="13.5" customHeight="1">
      <c r="C748" s="30"/>
      <c r="D748" s="206"/>
      <c r="E748" s="206"/>
      <c r="F748" s="1"/>
      <c r="J748" s="1"/>
    </row>
    <row r="749" spans="3:10">
      <c r="C749" s="30"/>
      <c r="D749" s="206"/>
      <c r="E749" s="206"/>
      <c r="F749" s="1"/>
      <c r="J749" s="1"/>
    </row>
    <row r="750" spans="3:10" ht="26.25" customHeight="1">
      <c r="C750" s="30"/>
      <c r="D750" s="206"/>
      <c r="E750" s="206"/>
      <c r="F750" s="1"/>
      <c r="J750" s="1"/>
    </row>
    <row r="751" spans="3:10" ht="12" customHeight="1">
      <c r="C751" s="30"/>
      <c r="D751" s="206"/>
      <c r="E751" s="206"/>
      <c r="F751" s="1"/>
      <c r="J751" s="1"/>
    </row>
    <row r="752" spans="3:10" ht="13.5" customHeight="1">
      <c r="C752" s="30"/>
      <c r="D752" s="206"/>
      <c r="E752" s="206"/>
      <c r="F752" s="1"/>
      <c r="J752" s="1"/>
    </row>
    <row r="753" spans="3:10">
      <c r="C753" s="30"/>
      <c r="D753" s="206"/>
      <c r="E753" s="206"/>
      <c r="F753" s="1"/>
      <c r="J753" s="1"/>
    </row>
    <row r="754" spans="3:10">
      <c r="C754" s="30"/>
      <c r="D754" s="206"/>
      <c r="E754" s="206"/>
      <c r="F754" s="1"/>
      <c r="J754" s="1"/>
    </row>
    <row r="755" spans="3:10" ht="25.5" customHeight="1">
      <c r="C755" s="30"/>
      <c r="D755" s="206"/>
      <c r="E755" s="206"/>
      <c r="F755" s="1"/>
      <c r="J755" s="1"/>
    </row>
    <row r="756" spans="3:10">
      <c r="C756" s="30"/>
      <c r="D756" s="206"/>
      <c r="E756" s="206"/>
      <c r="F756" s="1"/>
      <c r="J756" s="1"/>
    </row>
    <row r="757" spans="3:10">
      <c r="C757" s="30"/>
      <c r="D757" s="206"/>
      <c r="E757" s="206"/>
      <c r="F757" s="1"/>
      <c r="J757" s="1"/>
    </row>
    <row r="758" spans="3:10">
      <c r="C758" s="30"/>
      <c r="D758" s="206"/>
      <c r="E758" s="206"/>
      <c r="F758" s="1"/>
      <c r="J758" s="1"/>
    </row>
    <row r="759" spans="3:10">
      <c r="C759" s="30"/>
      <c r="D759" s="206"/>
      <c r="E759" s="206"/>
      <c r="F759" s="1"/>
      <c r="J759" s="1"/>
    </row>
    <row r="760" spans="3:10">
      <c r="C760" s="30"/>
      <c r="D760" s="206"/>
      <c r="E760" s="206"/>
      <c r="F760" s="1"/>
      <c r="J760" s="1"/>
    </row>
    <row r="761" spans="3:10">
      <c r="C761" s="30"/>
      <c r="D761" s="206"/>
      <c r="E761" s="206"/>
      <c r="F761" s="1"/>
      <c r="J761" s="1"/>
    </row>
    <row r="762" spans="3:10">
      <c r="C762" s="30"/>
      <c r="D762" s="206"/>
      <c r="E762" s="206"/>
      <c r="F762" s="1"/>
      <c r="J762" s="1"/>
    </row>
    <row r="763" spans="3:10">
      <c r="C763" s="30"/>
      <c r="D763" s="206"/>
      <c r="E763" s="206"/>
      <c r="F763" s="1"/>
      <c r="J763" s="1"/>
    </row>
    <row r="764" spans="3:10">
      <c r="C764" s="30"/>
      <c r="D764" s="206"/>
      <c r="E764" s="206"/>
      <c r="F764" s="1"/>
      <c r="J764" s="1"/>
    </row>
    <row r="765" spans="3:10">
      <c r="C765" s="30"/>
      <c r="D765" s="206"/>
      <c r="E765" s="206"/>
      <c r="F765" s="1"/>
      <c r="J765" s="1"/>
    </row>
    <row r="766" spans="3:10">
      <c r="C766" s="30"/>
      <c r="D766" s="206"/>
      <c r="E766" s="206"/>
      <c r="F766" s="1"/>
      <c r="J766" s="1"/>
    </row>
    <row r="767" spans="3:10">
      <c r="C767" s="30"/>
      <c r="D767" s="206"/>
      <c r="E767" s="206"/>
      <c r="F767" s="1"/>
      <c r="J767" s="1"/>
    </row>
    <row r="768" spans="3:10">
      <c r="C768" s="30"/>
      <c r="D768" s="206"/>
      <c r="E768" s="206"/>
      <c r="F768" s="1"/>
      <c r="J768" s="1"/>
    </row>
    <row r="769" spans="3:10">
      <c r="C769" s="1"/>
      <c r="D769" s="206"/>
      <c r="E769" s="206"/>
      <c r="F769" s="1"/>
      <c r="J769" s="1"/>
    </row>
    <row r="770" spans="3:10">
      <c r="C770" s="1"/>
      <c r="D770" s="206"/>
      <c r="E770" s="206"/>
      <c r="F770" s="1"/>
      <c r="J770" s="1"/>
    </row>
    <row r="771" spans="3:10">
      <c r="C771" s="1"/>
      <c r="D771" s="206"/>
      <c r="E771" s="206"/>
      <c r="F771" s="1"/>
      <c r="J771" s="1"/>
    </row>
    <row r="772" spans="3:10">
      <c r="C772" s="1"/>
      <c r="D772" s="206"/>
      <c r="E772" s="206"/>
      <c r="F772" s="1"/>
      <c r="J772" s="1"/>
    </row>
    <row r="773" spans="3:10">
      <c r="C773" s="1"/>
      <c r="D773" s="206"/>
      <c r="E773" s="206"/>
      <c r="F773" s="1"/>
      <c r="J773" s="1"/>
    </row>
    <row r="774" spans="3:10" ht="42" customHeight="1">
      <c r="C774" s="1"/>
      <c r="D774" s="206"/>
      <c r="E774" s="206"/>
      <c r="F774" s="1"/>
      <c r="J774" s="1"/>
    </row>
    <row r="775" spans="3:10">
      <c r="C775" s="1"/>
      <c r="D775" s="206"/>
      <c r="E775" s="206"/>
      <c r="F775" s="1"/>
      <c r="J775" s="1"/>
    </row>
    <row r="776" spans="3:10">
      <c r="C776" s="1"/>
      <c r="D776" s="206"/>
      <c r="E776" s="206"/>
      <c r="F776" s="1"/>
      <c r="J776" s="1"/>
    </row>
    <row r="777" spans="3:10">
      <c r="C777" s="1"/>
      <c r="D777" s="206"/>
      <c r="E777" s="206"/>
      <c r="F777" s="1"/>
      <c r="J777" s="1"/>
    </row>
    <row r="778" spans="3:10">
      <c r="C778" s="1"/>
      <c r="D778" s="206"/>
      <c r="E778" s="206"/>
      <c r="F778" s="1"/>
      <c r="J778" s="1"/>
    </row>
    <row r="779" spans="3:10">
      <c r="C779" s="1"/>
      <c r="D779" s="206"/>
      <c r="E779" s="206"/>
      <c r="F779" s="1"/>
      <c r="J779" s="1"/>
    </row>
    <row r="780" spans="3:10">
      <c r="C780" s="30"/>
      <c r="D780" s="206"/>
      <c r="E780" s="206"/>
      <c r="F780" s="1"/>
      <c r="J780" s="1"/>
    </row>
    <row r="781" spans="3:10">
      <c r="C781" s="30"/>
      <c r="D781" s="206"/>
      <c r="E781" s="206"/>
      <c r="F781" s="1"/>
      <c r="J781" s="1"/>
    </row>
    <row r="782" spans="3:10" ht="14.25" customHeight="1">
      <c r="C782" s="30"/>
      <c r="D782" s="206"/>
      <c r="E782" s="206"/>
      <c r="F782" s="1"/>
      <c r="J782" s="1"/>
    </row>
    <row r="783" spans="3:10" ht="12.75" customHeight="1">
      <c r="C783" s="30"/>
      <c r="D783" s="206"/>
      <c r="E783" s="206"/>
      <c r="F783" s="1"/>
      <c r="J783" s="1"/>
    </row>
    <row r="784" spans="3:10" ht="15" customHeight="1">
      <c r="C784" s="30"/>
      <c r="D784" s="206"/>
      <c r="E784" s="206"/>
      <c r="F784" s="1"/>
      <c r="J784" s="1"/>
    </row>
    <row r="785" spans="3:10">
      <c r="C785" s="30"/>
      <c r="D785" s="206"/>
      <c r="E785" s="206"/>
      <c r="F785" s="1"/>
      <c r="J785" s="1"/>
    </row>
    <row r="786" spans="3:10">
      <c r="C786" s="30"/>
      <c r="D786" s="206"/>
      <c r="E786" s="206"/>
      <c r="F786" s="1"/>
      <c r="J786" s="1"/>
    </row>
    <row r="787" spans="3:10">
      <c r="C787" s="30"/>
      <c r="D787" s="206"/>
      <c r="E787" s="206"/>
      <c r="F787" s="1"/>
      <c r="J787" s="1"/>
    </row>
    <row r="788" spans="3:10">
      <c r="C788" s="30"/>
      <c r="D788" s="206"/>
      <c r="E788" s="206"/>
      <c r="F788" s="1"/>
      <c r="J788" s="1"/>
    </row>
    <row r="789" spans="3:10" ht="15" customHeight="1">
      <c r="C789" s="30"/>
      <c r="D789" s="206"/>
      <c r="E789" s="206"/>
      <c r="F789" s="1"/>
      <c r="J789" s="1"/>
    </row>
    <row r="790" spans="3:10" ht="213.75" customHeight="1">
      <c r="C790" s="30"/>
      <c r="D790" s="206"/>
      <c r="E790" s="206"/>
      <c r="F790" s="1"/>
      <c r="J790" s="1"/>
    </row>
    <row r="791" spans="3:10">
      <c r="C791" s="30"/>
      <c r="D791" s="206"/>
      <c r="E791" s="206"/>
      <c r="F791" s="1"/>
      <c r="J791" s="1"/>
    </row>
    <row r="792" spans="3:10">
      <c r="C792" s="30"/>
      <c r="D792" s="206"/>
      <c r="E792" s="206"/>
      <c r="F792" s="1"/>
      <c r="J792" s="1"/>
    </row>
    <row r="793" spans="3:10">
      <c r="C793" s="30"/>
      <c r="D793" s="206"/>
      <c r="E793" s="206"/>
      <c r="F793" s="1"/>
      <c r="J793" s="1"/>
    </row>
    <row r="794" spans="3:10">
      <c r="C794" s="30"/>
      <c r="D794" s="206"/>
      <c r="E794" s="206"/>
      <c r="F794" s="1"/>
      <c r="J794" s="1"/>
    </row>
    <row r="795" spans="3:10">
      <c r="C795" s="30"/>
      <c r="D795" s="206"/>
      <c r="E795" s="206"/>
      <c r="F795" s="1"/>
      <c r="J795" s="1"/>
    </row>
    <row r="796" spans="3:10">
      <c r="C796" s="30"/>
      <c r="D796" s="206"/>
      <c r="E796" s="206"/>
      <c r="F796" s="1"/>
      <c r="J796" s="1"/>
    </row>
    <row r="797" spans="3:10">
      <c r="C797" s="30"/>
      <c r="D797" s="206"/>
      <c r="E797" s="206"/>
      <c r="F797" s="1"/>
      <c r="J797" s="1"/>
    </row>
    <row r="798" spans="3:10">
      <c r="C798" s="30"/>
      <c r="D798" s="206"/>
      <c r="E798" s="206"/>
      <c r="F798" s="1"/>
      <c r="J798" s="1"/>
    </row>
    <row r="799" spans="3:10">
      <c r="C799" s="30"/>
      <c r="D799" s="206"/>
      <c r="E799" s="206"/>
      <c r="F799" s="1"/>
      <c r="J799" s="1"/>
    </row>
    <row r="800" spans="3:10">
      <c r="C800" s="30"/>
      <c r="D800" s="206"/>
      <c r="E800" s="206"/>
      <c r="F800" s="1"/>
      <c r="J800" s="1"/>
    </row>
    <row r="801" spans="3:10" ht="27" customHeight="1">
      <c r="C801" s="30"/>
      <c r="D801" s="206"/>
      <c r="E801" s="206"/>
      <c r="F801" s="1"/>
      <c r="J801" s="1"/>
    </row>
    <row r="802" spans="3:10">
      <c r="C802" s="30"/>
      <c r="D802" s="206"/>
      <c r="E802" s="206"/>
      <c r="F802" s="1"/>
      <c r="J802" s="1"/>
    </row>
    <row r="803" spans="3:10">
      <c r="C803" s="30"/>
      <c r="D803" s="206"/>
      <c r="E803" s="206"/>
      <c r="F803" s="1"/>
      <c r="J803" s="1"/>
    </row>
    <row r="804" spans="3:10">
      <c r="C804" s="30"/>
      <c r="D804" s="206"/>
      <c r="E804" s="206"/>
      <c r="F804" s="1"/>
      <c r="J804" s="1"/>
    </row>
    <row r="805" spans="3:10">
      <c r="C805" s="30"/>
      <c r="D805" s="206"/>
      <c r="E805" s="206"/>
      <c r="F805" s="1"/>
      <c r="J805" s="1"/>
    </row>
    <row r="806" spans="3:10">
      <c r="C806" s="30"/>
      <c r="D806" s="206"/>
      <c r="E806" s="206"/>
      <c r="F806" s="1"/>
      <c r="J806" s="1"/>
    </row>
    <row r="807" spans="3:10">
      <c r="C807" s="30"/>
      <c r="D807" s="206"/>
      <c r="E807" s="206"/>
      <c r="F807" s="1"/>
      <c r="J807" s="1"/>
    </row>
    <row r="808" spans="3:10">
      <c r="C808" s="30"/>
      <c r="D808" s="206"/>
      <c r="E808" s="206"/>
      <c r="F808" s="1"/>
      <c r="J808" s="1"/>
    </row>
    <row r="809" spans="3:10">
      <c r="C809" s="30"/>
      <c r="D809" s="206"/>
      <c r="E809" s="206"/>
      <c r="F809" s="1"/>
      <c r="J809" s="1"/>
    </row>
    <row r="810" spans="3:10">
      <c r="C810" s="30"/>
      <c r="D810" s="206"/>
      <c r="E810" s="206"/>
      <c r="F810" s="1"/>
      <c r="J810" s="1"/>
    </row>
    <row r="811" spans="3:10">
      <c r="C811" s="30"/>
      <c r="D811" s="206"/>
      <c r="E811" s="206"/>
      <c r="F811" s="1"/>
      <c r="J811" s="1"/>
    </row>
    <row r="812" spans="3:10">
      <c r="C812" s="30"/>
      <c r="D812" s="206"/>
      <c r="E812" s="206"/>
      <c r="F812" s="1"/>
      <c r="J812" s="1"/>
    </row>
    <row r="813" spans="3:10">
      <c r="C813" s="30"/>
      <c r="D813" s="206"/>
      <c r="E813" s="206"/>
      <c r="F813" s="1"/>
      <c r="J813" s="1"/>
    </row>
    <row r="814" spans="3:10">
      <c r="C814" s="30"/>
      <c r="D814" s="206"/>
      <c r="E814" s="206"/>
      <c r="F814" s="1"/>
      <c r="J814" s="1"/>
    </row>
    <row r="815" spans="3:10">
      <c r="C815" s="30"/>
      <c r="D815" s="206"/>
      <c r="E815" s="206"/>
      <c r="F815" s="1"/>
      <c r="J815" s="1"/>
    </row>
    <row r="816" spans="3:10">
      <c r="C816" s="30"/>
      <c r="D816" s="206"/>
      <c r="E816" s="206"/>
      <c r="F816" s="1"/>
      <c r="J816" s="1"/>
    </row>
    <row r="817" spans="3:10">
      <c r="C817" s="30"/>
      <c r="D817" s="206"/>
      <c r="E817" s="206"/>
      <c r="F817" s="1"/>
      <c r="J817" s="1"/>
    </row>
    <row r="818" spans="3:10">
      <c r="C818" s="30"/>
      <c r="D818" s="206"/>
      <c r="E818" s="206"/>
      <c r="F818" s="1"/>
      <c r="J818" s="1"/>
    </row>
    <row r="819" spans="3:10">
      <c r="C819" s="30"/>
      <c r="D819" s="206"/>
      <c r="E819" s="206"/>
      <c r="F819" s="1"/>
      <c r="J819" s="1"/>
    </row>
    <row r="820" spans="3:10">
      <c r="C820" s="30"/>
      <c r="D820" s="206"/>
      <c r="E820" s="206"/>
      <c r="F820" s="1"/>
      <c r="J820" s="1"/>
    </row>
    <row r="821" spans="3:10">
      <c r="C821" s="30"/>
      <c r="D821" s="206"/>
      <c r="E821" s="206"/>
      <c r="F821" s="1"/>
      <c r="J821" s="1"/>
    </row>
    <row r="822" spans="3:10">
      <c r="C822" s="30"/>
      <c r="D822" s="206"/>
      <c r="E822" s="206"/>
      <c r="F822" s="1"/>
      <c r="J822" s="1"/>
    </row>
    <row r="823" spans="3:10">
      <c r="C823" s="30"/>
      <c r="D823" s="206"/>
      <c r="E823" s="206"/>
      <c r="F823" s="1"/>
      <c r="J823" s="1"/>
    </row>
    <row r="824" spans="3:10">
      <c r="C824" s="30"/>
      <c r="D824" s="206"/>
      <c r="E824" s="206"/>
      <c r="F824" s="1"/>
      <c r="J824" s="1"/>
    </row>
    <row r="825" spans="3:10">
      <c r="C825" s="30"/>
      <c r="D825" s="206"/>
      <c r="E825" s="206"/>
      <c r="F825" s="1"/>
      <c r="J825" s="1"/>
    </row>
    <row r="826" spans="3:10">
      <c r="C826" s="30"/>
      <c r="D826" s="206"/>
      <c r="E826" s="206"/>
      <c r="F826" s="1"/>
      <c r="J826" s="1"/>
    </row>
    <row r="827" spans="3:10">
      <c r="C827" s="30"/>
      <c r="D827" s="206"/>
      <c r="E827" s="206"/>
      <c r="F827" s="1"/>
      <c r="J827" s="1"/>
    </row>
    <row r="828" spans="3:10">
      <c r="C828" s="30"/>
      <c r="D828" s="206"/>
      <c r="E828" s="206"/>
      <c r="F828" s="1"/>
      <c r="J828" s="1"/>
    </row>
    <row r="829" spans="3:10">
      <c r="C829" s="30"/>
      <c r="D829" s="206"/>
      <c r="E829" s="206"/>
      <c r="F829" s="1"/>
      <c r="J829" s="1"/>
    </row>
    <row r="830" spans="3:10">
      <c r="C830" s="30"/>
      <c r="D830" s="206"/>
      <c r="E830" s="206"/>
      <c r="F830" s="1"/>
      <c r="J830" s="1"/>
    </row>
    <row r="831" spans="3:10">
      <c r="C831" s="30"/>
      <c r="D831" s="206"/>
      <c r="E831" s="206"/>
      <c r="F831" s="1"/>
      <c r="J831" s="1"/>
    </row>
    <row r="832" spans="3:10">
      <c r="C832" s="30"/>
      <c r="D832" s="206"/>
      <c r="E832" s="206"/>
      <c r="F832" s="1"/>
      <c r="J832" s="1"/>
    </row>
    <row r="833" spans="3:10">
      <c r="C833" s="30"/>
      <c r="D833" s="206"/>
      <c r="E833" s="206"/>
      <c r="F833" s="1"/>
      <c r="J833" s="1"/>
    </row>
    <row r="834" spans="3:10">
      <c r="C834" s="30"/>
      <c r="D834" s="206"/>
      <c r="E834" s="206"/>
      <c r="F834" s="1"/>
      <c r="J834" s="1"/>
    </row>
    <row r="835" spans="3:10">
      <c r="C835" s="30"/>
      <c r="D835" s="206"/>
      <c r="E835" s="206"/>
      <c r="F835" s="1"/>
      <c r="J835" s="1"/>
    </row>
    <row r="836" spans="3:10">
      <c r="C836" s="30"/>
      <c r="D836" s="206"/>
      <c r="E836" s="206"/>
      <c r="F836" s="1"/>
      <c r="J836" s="1"/>
    </row>
    <row r="837" spans="3:10">
      <c r="C837" s="30"/>
      <c r="D837" s="206"/>
      <c r="E837" s="206"/>
      <c r="F837" s="1"/>
      <c r="J837" s="1"/>
    </row>
    <row r="838" spans="3:10">
      <c r="C838" s="30"/>
      <c r="D838" s="206"/>
      <c r="E838" s="206"/>
      <c r="F838" s="1"/>
      <c r="J838" s="1"/>
    </row>
    <row r="839" spans="3:10">
      <c r="C839" s="30"/>
      <c r="D839" s="206"/>
      <c r="E839" s="206"/>
      <c r="F839" s="1"/>
      <c r="J839" s="1"/>
    </row>
    <row r="840" spans="3:10">
      <c r="C840" s="30"/>
      <c r="D840" s="206"/>
      <c r="E840" s="206"/>
      <c r="F840" s="1"/>
      <c r="J840" s="1"/>
    </row>
    <row r="841" spans="3:10" ht="78" customHeight="1">
      <c r="C841" s="30"/>
      <c r="D841" s="206"/>
      <c r="E841" s="206"/>
      <c r="F841" s="1"/>
      <c r="J841" s="1"/>
    </row>
    <row r="842" spans="3:10">
      <c r="C842" s="30"/>
      <c r="D842" s="206"/>
      <c r="E842" s="206"/>
      <c r="F842" s="1"/>
      <c r="J842" s="1"/>
    </row>
    <row r="843" spans="3:10">
      <c r="C843" s="30"/>
      <c r="D843" s="206"/>
      <c r="E843" s="206"/>
      <c r="F843" s="1"/>
      <c r="J843" s="1"/>
    </row>
    <row r="844" spans="3:10">
      <c r="C844" s="30"/>
      <c r="D844" s="206"/>
      <c r="E844" s="206"/>
      <c r="F844" s="1"/>
      <c r="J844" s="1"/>
    </row>
    <row r="845" spans="3:10">
      <c r="C845" s="30"/>
      <c r="D845" s="206"/>
      <c r="E845" s="206"/>
      <c r="F845" s="1"/>
      <c r="J845" s="1"/>
    </row>
    <row r="846" spans="3:10">
      <c r="C846" s="30"/>
      <c r="D846" s="206"/>
      <c r="E846" s="206"/>
      <c r="F846" s="1"/>
      <c r="J846" s="1"/>
    </row>
    <row r="847" spans="3:10">
      <c r="C847" s="30"/>
      <c r="D847" s="206"/>
      <c r="E847" s="206"/>
      <c r="F847" s="1"/>
      <c r="J847" s="1"/>
    </row>
    <row r="848" spans="3:10">
      <c r="C848" s="30"/>
      <c r="D848" s="206"/>
      <c r="E848" s="206"/>
      <c r="F848" s="1"/>
      <c r="J848" s="1"/>
    </row>
    <row r="849" spans="3:10">
      <c r="C849" s="30"/>
      <c r="D849" s="206"/>
      <c r="E849" s="206"/>
      <c r="F849" s="1"/>
      <c r="J849" s="1"/>
    </row>
    <row r="850" spans="3:10">
      <c r="C850" s="30"/>
      <c r="D850" s="206"/>
      <c r="E850" s="206"/>
      <c r="F850" s="1"/>
      <c r="J850" s="1"/>
    </row>
    <row r="851" spans="3:10">
      <c r="C851" s="30"/>
      <c r="D851" s="206"/>
      <c r="E851" s="206"/>
      <c r="F851" s="1"/>
      <c r="J851" s="1"/>
    </row>
    <row r="852" spans="3:10">
      <c r="C852" s="30"/>
      <c r="D852" s="206"/>
      <c r="E852" s="206"/>
      <c r="F852" s="1"/>
      <c r="J852" s="1"/>
    </row>
    <row r="853" spans="3:10">
      <c r="C853" s="30"/>
      <c r="D853" s="206"/>
      <c r="E853" s="206"/>
      <c r="F853" s="1"/>
      <c r="J853" s="1"/>
    </row>
    <row r="854" spans="3:10">
      <c r="C854" s="30"/>
      <c r="D854" s="206"/>
      <c r="E854" s="206"/>
      <c r="F854" s="1"/>
      <c r="J854" s="1"/>
    </row>
    <row r="855" spans="3:10">
      <c r="C855" s="30"/>
      <c r="D855" s="206"/>
      <c r="E855" s="206"/>
      <c r="F855" s="1"/>
      <c r="J855" s="1"/>
    </row>
    <row r="856" spans="3:10">
      <c r="C856" s="30"/>
      <c r="D856" s="206"/>
      <c r="E856" s="206"/>
      <c r="F856" s="1"/>
      <c r="J856" s="1"/>
    </row>
    <row r="857" spans="3:10">
      <c r="C857" s="30"/>
      <c r="D857" s="206"/>
      <c r="E857" s="206"/>
      <c r="F857" s="1"/>
      <c r="J857" s="1"/>
    </row>
    <row r="858" spans="3:10">
      <c r="C858" s="30"/>
      <c r="D858" s="206"/>
      <c r="E858" s="206"/>
      <c r="F858" s="1"/>
      <c r="J858" s="1"/>
    </row>
    <row r="859" spans="3:10">
      <c r="C859" s="30"/>
      <c r="D859" s="206"/>
      <c r="E859" s="206"/>
      <c r="F859" s="1"/>
      <c r="J859" s="1"/>
    </row>
    <row r="860" spans="3:10">
      <c r="C860" s="30"/>
      <c r="D860" s="206"/>
      <c r="E860" s="206"/>
      <c r="F860" s="1"/>
      <c r="J860" s="1"/>
    </row>
    <row r="861" spans="3:10">
      <c r="C861" s="30"/>
      <c r="D861" s="206"/>
      <c r="E861" s="206"/>
      <c r="F861" s="1"/>
      <c r="J861" s="1"/>
    </row>
    <row r="862" spans="3:10">
      <c r="C862" s="30"/>
      <c r="D862" s="206"/>
      <c r="E862" s="206"/>
      <c r="F862" s="1"/>
      <c r="J862" s="1"/>
    </row>
    <row r="863" spans="3:10">
      <c r="C863" s="30"/>
      <c r="D863" s="206"/>
      <c r="E863" s="206"/>
      <c r="F863" s="1"/>
      <c r="J863" s="1"/>
    </row>
    <row r="864" spans="3:10">
      <c r="C864" s="30"/>
      <c r="D864" s="206"/>
      <c r="E864" s="206"/>
      <c r="F864" s="1"/>
      <c r="J864" s="1"/>
    </row>
    <row r="865" spans="3:10">
      <c r="C865" s="30"/>
      <c r="D865" s="206"/>
      <c r="E865" s="206"/>
      <c r="F865" s="1"/>
      <c r="J865" s="1"/>
    </row>
    <row r="866" spans="3:10">
      <c r="C866" s="30"/>
      <c r="D866" s="206"/>
      <c r="E866" s="206"/>
      <c r="F866" s="1"/>
    </row>
    <row r="867" spans="3:10">
      <c r="C867" s="30"/>
      <c r="D867" s="206"/>
      <c r="E867" s="206"/>
      <c r="F867" s="1"/>
    </row>
    <row r="868" spans="3:10">
      <c r="C868" s="30"/>
      <c r="D868" s="206"/>
      <c r="E868" s="206"/>
      <c r="F868" s="1"/>
    </row>
    <row r="869" spans="3:10">
      <c r="C869" s="30"/>
      <c r="D869" s="206"/>
      <c r="E869" s="206"/>
      <c r="F869" s="1"/>
    </row>
    <row r="870" spans="3:10">
      <c r="C870" s="30"/>
      <c r="D870" s="206"/>
      <c r="E870" s="206"/>
      <c r="F870" s="1"/>
    </row>
    <row r="871" spans="3:10">
      <c r="C871" s="30"/>
      <c r="D871" s="206"/>
      <c r="E871" s="206"/>
      <c r="F871" s="1"/>
    </row>
    <row r="872" spans="3:10">
      <c r="C872" s="30"/>
      <c r="D872" s="206"/>
      <c r="E872" s="206"/>
      <c r="F872" s="1"/>
    </row>
    <row r="873" spans="3:10">
      <c r="C873" s="30"/>
      <c r="D873" s="206"/>
      <c r="E873" s="206"/>
      <c r="F873" s="1"/>
    </row>
    <row r="874" spans="3:10">
      <c r="C874" s="30"/>
      <c r="D874" s="206"/>
      <c r="E874" s="206"/>
      <c r="F874" s="1"/>
    </row>
    <row r="875" spans="3:10">
      <c r="C875" s="30"/>
      <c r="D875" s="206"/>
      <c r="E875" s="206"/>
      <c r="F875" s="1"/>
    </row>
    <row r="876" spans="3:10">
      <c r="C876" s="30"/>
      <c r="D876" s="206"/>
      <c r="E876" s="206"/>
      <c r="F876" s="1"/>
    </row>
    <row r="877" spans="3:10">
      <c r="C877" s="30"/>
      <c r="D877" s="206"/>
      <c r="E877" s="206"/>
      <c r="F877" s="1"/>
    </row>
    <row r="878" spans="3:10">
      <c r="C878" s="30"/>
      <c r="D878" s="206"/>
      <c r="E878" s="206"/>
      <c r="F878" s="1"/>
    </row>
    <row r="879" spans="3:10">
      <c r="C879" s="30"/>
      <c r="D879" s="206"/>
      <c r="E879" s="206"/>
      <c r="F879" s="1"/>
    </row>
    <row r="880" spans="3:10">
      <c r="C880" s="30"/>
      <c r="D880" s="206"/>
      <c r="E880" s="206"/>
      <c r="F880" s="1"/>
    </row>
    <row r="881" spans="3:7">
      <c r="C881" s="30"/>
      <c r="D881" s="206"/>
      <c r="E881" s="206"/>
      <c r="F881" s="1"/>
    </row>
    <row r="882" spans="3:7">
      <c r="C882" s="30"/>
      <c r="D882" s="206"/>
      <c r="E882" s="206"/>
      <c r="F882" s="1"/>
    </row>
    <row r="883" spans="3:7">
      <c r="C883" s="30"/>
      <c r="D883" s="206"/>
      <c r="E883" s="206"/>
      <c r="F883" s="1"/>
    </row>
    <row r="884" spans="3:7">
      <c r="C884" s="139"/>
      <c r="D884" s="206"/>
      <c r="E884" s="61"/>
      <c r="F884" s="32"/>
      <c r="G884" s="32"/>
    </row>
  </sheetData>
  <sheetProtection password="EBEA" sheet="1" objects="1" scenarios="1" selectLockedCells="1"/>
  <mergeCells count="4">
    <mergeCell ref="G2:G3"/>
    <mergeCell ref="A2:B3"/>
    <mergeCell ref="C2:C3"/>
    <mergeCell ref="D2:F2"/>
  </mergeCells>
  <phoneticPr fontId="0" type="noConversion"/>
  <pageMargins left="0.94488188976377963" right="0.23622047244094491" top="0.39370078740157483" bottom="0.39370078740157483" header="0.51181102362204722" footer="0.51181102362204722"/>
  <pageSetup paperSize="9" scale="97" firstPageNumber="12" orientation="portrait" useFirstPageNumber="1" verticalDpi="300" r:id="rId1"/>
  <headerFooter alignWithMargins="0"/>
  <rowBreaks count="2" manualBreakCount="2">
    <brk id="21" max="6" man="1"/>
    <brk id="79"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60"/>
  <sheetViews>
    <sheetView workbookViewId="0">
      <selection activeCell="I21" sqref="I21"/>
    </sheetView>
  </sheetViews>
  <sheetFormatPr defaultColWidth="7.7109375" defaultRowHeight="12.75"/>
  <cols>
    <col min="1" max="1" width="9.140625" style="1" customWidth="1"/>
    <col min="2" max="6" width="7.7109375" style="1" customWidth="1"/>
    <col min="7" max="7" width="6.28515625" style="1" customWidth="1"/>
    <col min="8" max="8" width="13.42578125" style="1" customWidth="1"/>
    <col min="9" max="9" width="16.140625" style="1" customWidth="1"/>
    <col min="10" max="16384" width="7.7109375" style="1"/>
  </cols>
  <sheetData>
    <row r="1" spans="1:9" ht="6.75" customHeight="1">
      <c r="A1" s="2"/>
      <c r="B1" s="2"/>
      <c r="C1" s="2"/>
      <c r="D1" s="2"/>
      <c r="E1" s="2"/>
      <c r="F1" s="2"/>
      <c r="G1" s="2"/>
      <c r="H1" s="2"/>
      <c r="I1" s="2"/>
    </row>
    <row r="2" spans="1:9" ht="6.75" customHeight="1">
      <c r="A2" s="2"/>
      <c r="B2" s="2"/>
      <c r="C2" s="2"/>
      <c r="D2" s="2"/>
      <c r="E2" s="2"/>
      <c r="F2" s="2"/>
      <c r="G2" s="2"/>
      <c r="H2" s="2"/>
      <c r="I2" s="2"/>
    </row>
    <row r="3" spans="1:9" ht="6.75" customHeight="1">
      <c r="A3" s="2"/>
      <c r="B3" s="2"/>
      <c r="C3" s="2"/>
      <c r="D3" s="2"/>
      <c r="E3" s="2"/>
      <c r="F3" s="2"/>
      <c r="G3" s="2"/>
      <c r="H3" s="2"/>
      <c r="I3" s="2"/>
    </row>
    <row r="4" spans="1:9" ht="6.75" customHeight="1">
      <c r="A4" s="2"/>
      <c r="B4" s="2"/>
      <c r="C4" s="2"/>
      <c r="D4" s="2"/>
      <c r="E4" s="2"/>
      <c r="F4" s="2"/>
      <c r="G4" s="2"/>
      <c r="H4" s="2"/>
      <c r="I4" s="2"/>
    </row>
    <row r="5" spans="1:9" ht="15.75">
      <c r="A5" s="2"/>
      <c r="B5" s="13" t="s">
        <v>549</v>
      </c>
      <c r="C5" s="2"/>
      <c r="D5" s="2"/>
      <c r="E5" s="2"/>
      <c r="F5" s="2"/>
      <c r="G5" s="2"/>
      <c r="H5" s="2"/>
      <c r="I5" s="2"/>
    </row>
    <row r="6" spans="1:9" ht="15.75">
      <c r="A6" s="2"/>
      <c r="B6" s="13" t="s">
        <v>295</v>
      </c>
      <c r="C6" s="2"/>
      <c r="D6" s="2"/>
      <c r="E6" s="2"/>
      <c r="F6" s="2"/>
      <c r="G6" s="2"/>
      <c r="H6" s="2"/>
      <c r="I6" s="2"/>
    </row>
    <row r="7" spans="1:9" ht="5.25" customHeight="1">
      <c r="A7" s="2"/>
      <c r="B7" s="8"/>
      <c r="C7" s="2"/>
      <c r="D7" s="2"/>
      <c r="E7" s="2"/>
      <c r="F7" s="2"/>
      <c r="G7" s="2"/>
      <c r="H7" s="2"/>
      <c r="I7" s="2"/>
    </row>
    <row r="8" spans="1:9" ht="5.25" customHeight="1">
      <c r="A8" s="2"/>
      <c r="B8" s="8"/>
      <c r="C8" s="2"/>
      <c r="D8" s="2"/>
      <c r="E8" s="2"/>
      <c r="F8" s="2"/>
      <c r="G8" s="2"/>
      <c r="H8" s="2"/>
      <c r="I8" s="2"/>
    </row>
    <row r="9" spans="1:9" ht="5.25" customHeight="1">
      <c r="A9" s="2"/>
      <c r="B9" s="8"/>
      <c r="C9" s="2"/>
      <c r="D9" s="2"/>
      <c r="E9" s="2"/>
      <c r="F9" s="2"/>
      <c r="G9" s="2"/>
      <c r="H9" s="2"/>
      <c r="I9" s="2"/>
    </row>
    <row r="10" spans="1:9" ht="5.25" customHeight="1">
      <c r="A10" s="2"/>
      <c r="B10" s="8"/>
      <c r="C10" s="2"/>
      <c r="D10" s="2"/>
      <c r="E10" s="2"/>
      <c r="F10" s="2"/>
      <c r="G10" s="2"/>
      <c r="H10" s="2"/>
      <c r="I10" s="2"/>
    </row>
    <row r="11" spans="1:9">
      <c r="A11" s="2" t="s">
        <v>160</v>
      </c>
      <c r="B11" s="128" t="s">
        <v>550</v>
      </c>
      <c r="C11" s="129"/>
      <c r="D11" s="129"/>
      <c r="E11" s="129"/>
      <c r="F11" s="2"/>
      <c r="G11" s="2"/>
      <c r="H11" s="2"/>
      <c r="I11" s="2"/>
    </row>
    <row r="12" spans="1:9" ht="10.5" customHeight="1">
      <c r="A12" s="2"/>
      <c r="B12" s="2"/>
      <c r="C12" s="2"/>
      <c r="D12" s="2"/>
      <c r="E12" s="2"/>
      <c r="F12" s="2"/>
      <c r="G12" s="2"/>
      <c r="H12" s="2"/>
      <c r="I12" s="2"/>
    </row>
    <row r="13" spans="1:9">
      <c r="A13" s="121" t="s">
        <v>161</v>
      </c>
      <c r="B13" s="16" t="s">
        <v>164</v>
      </c>
      <c r="C13" s="17"/>
      <c r="D13" s="17"/>
      <c r="E13" s="2"/>
      <c r="F13" s="2"/>
      <c r="G13" s="18"/>
      <c r="H13" s="2"/>
      <c r="I13" s="65">
        <f>+PR!G50</f>
        <v>0</v>
      </c>
    </row>
    <row r="14" spans="1:9" ht="12" customHeight="1">
      <c r="A14" s="14"/>
      <c r="B14" s="2"/>
      <c r="C14" s="2"/>
      <c r="D14" s="2"/>
      <c r="E14" s="2"/>
      <c r="F14" s="2"/>
      <c r="G14" s="2"/>
      <c r="H14" s="2"/>
      <c r="I14" s="2"/>
    </row>
    <row r="15" spans="1:9">
      <c r="A15" s="21" t="s">
        <v>551</v>
      </c>
      <c r="B15" s="16" t="s">
        <v>541</v>
      </c>
      <c r="C15" s="17"/>
      <c r="D15" s="17"/>
      <c r="E15" s="17"/>
      <c r="F15" s="2"/>
      <c r="G15" s="18"/>
      <c r="H15" s="2"/>
      <c r="I15" s="65">
        <f>+ZE!G58</f>
        <v>0</v>
      </c>
    </row>
    <row r="16" spans="1:9" ht="10.5" customHeight="1">
      <c r="A16" s="21"/>
      <c r="B16" s="16"/>
      <c r="C16" s="17"/>
      <c r="D16" s="17"/>
      <c r="E16" s="17"/>
      <c r="F16" s="2"/>
      <c r="G16" s="18"/>
      <c r="H16" s="2"/>
      <c r="I16" s="18"/>
    </row>
    <row r="17" spans="1:9">
      <c r="A17" s="121" t="s">
        <v>552</v>
      </c>
      <c r="B17" s="16" t="s">
        <v>272</v>
      </c>
      <c r="C17" s="17"/>
      <c r="D17" s="17"/>
      <c r="E17" s="17"/>
      <c r="F17" s="2"/>
      <c r="G17" s="18"/>
      <c r="H17" s="2"/>
      <c r="I17" s="65">
        <f>+BE!G70</f>
        <v>0</v>
      </c>
    </row>
    <row r="18" spans="1:9" ht="9.75" customHeight="1">
      <c r="A18" s="121"/>
      <c r="B18" s="16"/>
      <c r="C18" s="17"/>
      <c r="D18" s="17"/>
      <c r="E18" s="17"/>
      <c r="F18" s="2"/>
      <c r="G18" s="2"/>
      <c r="H18" s="2"/>
      <c r="I18" s="19"/>
    </row>
    <row r="19" spans="1:9" ht="14.25" customHeight="1">
      <c r="A19" s="121" t="s">
        <v>368</v>
      </c>
      <c r="B19" s="16" t="s">
        <v>326</v>
      </c>
      <c r="C19" s="17"/>
      <c r="D19" s="17"/>
      <c r="E19" s="17"/>
      <c r="F19" s="2"/>
      <c r="G19" s="18"/>
      <c r="H19" s="2"/>
      <c r="I19" s="65">
        <f>+MO!G55</f>
        <v>0</v>
      </c>
    </row>
    <row r="20" spans="1:9" ht="10.5" customHeight="1">
      <c r="A20" s="121"/>
      <c r="B20" s="17"/>
      <c r="C20" s="17"/>
      <c r="D20" s="17"/>
      <c r="E20" s="17"/>
      <c r="F20" s="2"/>
      <c r="G20" s="18"/>
      <c r="H20" s="2"/>
      <c r="I20" s="65"/>
    </row>
    <row r="21" spans="1:9">
      <c r="A21" s="121" t="s">
        <v>570</v>
      </c>
      <c r="B21" s="16" t="s">
        <v>553</v>
      </c>
      <c r="C21" s="17"/>
      <c r="D21" s="17"/>
      <c r="E21" s="17"/>
      <c r="F21" s="2"/>
      <c r="G21" s="18"/>
      <c r="H21" s="2"/>
      <c r="I21" s="65">
        <f>+AR!G24</f>
        <v>0</v>
      </c>
    </row>
    <row r="22" spans="1:9" ht="9" customHeight="1">
      <c r="A22" s="121"/>
      <c r="B22" s="17"/>
      <c r="C22" s="17"/>
      <c r="D22" s="17"/>
      <c r="E22" s="17"/>
      <c r="F22" s="2"/>
      <c r="G22" s="18"/>
      <c r="H22" s="2"/>
      <c r="I22" s="65"/>
    </row>
    <row r="23" spans="1:9" ht="13.5" customHeight="1">
      <c r="A23" s="121" t="s">
        <v>317</v>
      </c>
      <c r="B23" s="16" t="s">
        <v>554</v>
      </c>
      <c r="C23" s="17"/>
      <c r="D23" s="17"/>
      <c r="E23" s="17"/>
      <c r="F23" s="2"/>
      <c r="G23" s="18"/>
      <c r="H23" s="2"/>
      <c r="I23" s="65">
        <f>+ZI!G50</f>
        <v>0</v>
      </c>
    </row>
    <row r="24" spans="1:9" ht="11.25" customHeight="1">
      <c r="A24" s="121"/>
      <c r="B24" s="16"/>
      <c r="C24" s="17"/>
      <c r="D24" s="17"/>
      <c r="E24" s="17"/>
      <c r="F24" s="2"/>
      <c r="G24" s="18"/>
      <c r="H24" s="2"/>
      <c r="I24" s="65"/>
    </row>
    <row r="25" spans="1:9">
      <c r="A25" s="121" t="s">
        <v>319</v>
      </c>
      <c r="B25" s="16" t="s">
        <v>356</v>
      </c>
      <c r="C25" s="17"/>
      <c r="D25" s="17"/>
      <c r="E25" s="17"/>
      <c r="F25" s="2"/>
      <c r="G25" s="18"/>
      <c r="H25" s="2"/>
      <c r="I25" s="65">
        <f>+IZ!G51</f>
        <v>0</v>
      </c>
    </row>
    <row r="26" spans="1:9" ht="9" customHeight="1">
      <c r="A26" s="121"/>
      <c r="B26" s="16"/>
      <c r="C26" s="17"/>
      <c r="D26" s="17"/>
      <c r="E26" s="17"/>
      <c r="F26" s="2"/>
      <c r="G26" s="18"/>
      <c r="H26" s="2"/>
      <c r="I26" s="65"/>
    </row>
    <row r="27" spans="1:9">
      <c r="A27" s="121" t="s">
        <v>316</v>
      </c>
      <c r="B27" s="16" t="s">
        <v>555</v>
      </c>
      <c r="C27" s="17"/>
      <c r="D27" s="17"/>
      <c r="E27" s="17"/>
      <c r="F27" s="2"/>
      <c r="G27" s="18"/>
      <c r="H27" s="2"/>
      <c r="I27" s="65">
        <f>+TE!G12</f>
        <v>0</v>
      </c>
    </row>
    <row r="28" spans="1:9" ht="12.75" customHeight="1">
      <c r="A28" s="121"/>
      <c r="B28" s="17"/>
      <c r="C28" s="17"/>
      <c r="D28" s="17"/>
      <c r="E28" s="17"/>
      <c r="F28" s="2"/>
      <c r="G28" s="18"/>
      <c r="H28" s="2"/>
      <c r="I28" s="65"/>
    </row>
    <row r="29" spans="1:9" ht="15" customHeight="1">
      <c r="A29" s="21" t="s">
        <v>271</v>
      </c>
      <c r="B29" s="16" t="s">
        <v>281</v>
      </c>
      <c r="C29" s="17"/>
      <c r="D29" s="17"/>
      <c r="E29" s="17"/>
      <c r="F29" s="2"/>
      <c r="G29" s="18"/>
      <c r="H29" s="2"/>
      <c r="I29" s="65">
        <f>RAZ!G14</f>
        <v>0</v>
      </c>
    </row>
    <row r="30" spans="1:9" ht="12" customHeight="1">
      <c r="A30" s="49"/>
      <c r="B30" s="14"/>
      <c r="C30" s="2"/>
      <c r="D30" s="2"/>
      <c r="E30" s="2"/>
    </row>
    <row r="31" spans="1:9" ht="12" customHeight="1">
      <c r="A31" s="21" t="s">
        <v>273</v>
      </c>
      <c r="B31" s="16" t="s">
        <v>322</v>
      </c>
      <c r="C31" s="17"/>
      <c r="D31" s="17"/>
      <c r="E31" s="17"/>
      <c r="I31" s="65">
        <f>ČEL!G69</f>
        <v>0</v>
      </c>
    </row>
    <row r="32" spans="1:9" ht="15" customHeight="1" thickBot="1"/>
    <row r="33" spans="1:9" ht="16.5" customHeight="1" thickBot="1">
      <c r="A33" s="200" t="s">
        <v>162</v>
      </c>
      <c r="B33" s="201" t="s">
        <v>556</v>
      </c>
      <c r="C33" s="123"/>
      <c r="D33" s="123"/>
      <c r="E33" s="123"/>
      <c r="F33" s="123"/>
      <c r="G33" s="124"/>
      <c r="H33" s="123"/>
      <c r="I33" s="203">
        <f>SUM(I12:I32)</f>
        <v>0</v>
      </c>
    </row>
    <row r="34" spans="1:9" ht="14.25" customHeight="1">
      <c r="A34" s="49"/>
      <c r="B34" s="14"/>
      <c r="C34" s="2"/>
      <c r="D34" s="2"/>
      <c r="E34" s="2"/>
      <c r="F34" s="2"/>
      <c r="G34" s="18"/>
      <c r="H34" s="2"/>
      <c r="I34" s="18"/>
    </row>
    <row r="35" spans="1:9" ht="13.5" customHeight="1">
      <c r="A35" s="2" t="s">
        <v>163</v>
      </c>
      <c r="B35" s="15" t="s">
        <v>557</v>
      </c>
      <c r="C35" s="2"/>
      <c r="D35" s="2"/>
      <c r="E35" s="2"/>
      <c r="F35" s="2"/>
      <c r="G35" s="18"/>
      <c r="H35" s="2"/>
      <c r="I35" s="18"/>
    </row>
    <row r="36" spans="1:9">
      <c r="A36" s="2"/>
      <c r="B36" s="2"/>
      <c r="C36" s="2"/>
      <c r="D36" s="2"/>
      <c r="E36" s="2"/>
      <c r="F36" s="2"/>
      <c r="G36" s="18"/>
      <c r="H36" s="2"/>
      <c r="I36" s="18"/>
    </row>
    <row r="37" spans="1:9" ht="12.75" customHeight="1">
      <c r="A37" s="121" t="s">
        <v>161</v>
      </c>
      <c r="B37" s="16" t="s">
        <v>665</v>
      </c>
      <c r="C37" s="2"/>
      <c r="D37" s="2"/>
      <c r="E37" s="2"/>
      <c r="F37" s="2"/>
      <c r="G37" s="18"/>
      <c r="H37" s="2"/>
      <c r="I37" s="65">
        <f>LIM!G64</f>
        <v>0</v>
      </c>
    </row>
    <row r="38" spans="1:9" ht="15.75" customHeight="1">
      <c r="A38" s="14"/>
      <c r="B38" s="16"/>
      <c r="C38" s="2"/>
      <c r="D38" s="2"/>
      <c r="E38" s="2"/>
      <c r="F38" s="2"/>
      <c r="G38" s="18"/>
      <c r="H38" s="2"/>
      <c r="I38" s="65"/>
    </row>
    <row r="39" spans="1:9" ht="12" customHeight="1">
      <c r="A39" s="121" t="s">
        <v>366</v>
      </c>
      <c r="B39" s="16" t="s">
        <v>669</v>
      </c>
      <c r="C39" s="17"/>
      <c r="D39" s="17"/>
      <c r="E39" s="17"/>
      <c r="F39" s="2"/>
      <c r="G39" s="18"/>
      <c r="H39" s="2"/>
      <c r="I39" s="65">
        <f>KER!G30</f>
        <v>0</v>
      </c>
    </row>
    <row r="40" spans="1:9">
      <c r="A40" s="121"/>
      <c r="B40" s="17"/>
      <c r="C40" s="17"/>
      <c r="D40" s="17"/>
      <c r="E40" s="17"/>
      <c r="F40" s="2"/>
      <c r="G40" s="18"/>
      <c r="H40" s="2"/>
      <c r="I40" s="65"/>
    </row>
    <row r="41" spans="1:9" ht="12" customHeight="1">
      <c r="A41" s="127" t="s">
        <v>367</v>
      </c>
      <c r="B41" s="346" t="s">
        <v>230</v>
      </c>
      <c r="C41" s="347"/>
      <c r="D41" s="347"/>
      <c r="E41" s="347"/>
      <c r="F41" s="2"/>
      <c r="G41" s="18"/>
      <c r="H41" s="2"/>
      <c r="I41" s="65">
        <f>BRA!G76</f>
        <v>0</v>
      </c>
    </row>
    <row r="42" spans="1:9" ht="15" customHeight="1">
      <c r="A42" s="349"/>
      <c r="B42" s="350"/>
      <c r="C42" s="347"/>
      <c r="D42" s="347"/>
      <c r="E42" s="347"/>
      <c r="F42" s="2"/>
      <c r="G42" s="18"/>
      <c r="H42" s="2"/>
      <c r="I42" s="65"/>
    </row>
    <row r="43" spans="1:9" ht="11.25" customHeight="1">
      <c r="A43" s="348" t="s">
        <v>368</v>
      </c>
      <c r="B43" s="346" t="s">
        <v>304</v>
      </c>
      <c r="C43" s="347"/>
      <c r="D43" s="347"/>
      <c r="E43" s="347"/>
      <c r="F43" s="2"/>
      <c r="G43" s="18"/>
      <c r="H43" s="2"/>
      <c r="I43" s="65">
        <f>PP!G24</f>
        <v>0</v>
      </c>
    </row>
    <row r="44" spans="1:9">
      <c r="A44" s="348"/>
      <c r="B44" s="350"/>
      <c r="C44" s="347"/>
      <c r="D44" s="347"/>
      <c r="E44" s="347"/>
      <c r="F44" s="2"/>
      <c r="G44" s="18"/>
      <c r="H44" s="2"/>
      <c r="I44" s="65"/>
    </row>
    <row r="45" spans="1:9" ht="11.25" customHeight="1">
      <c r="A45" s="348" t="s">
        <v>570</v>
      </c>
      <c r="B45" s="126" t="s">
        <v>318</v>
      </c>
      <c r="C45" s="347"/>
      <c r="D45" s="347"/>
      <c r="E45" s="347"/>
      <c r="F45" s="2"/>
      <c r="G45" s="18"/>
      <c r="H45" s="2"/>
      <c r="I45" s="65">
        <f>+STO!G51</f>
        <v>0</v>
      </c>
    </row>
    <row r="46" spans="1:9">
      <c r="A46" s="339"/>
      <c r="B46" s="338"/>
      <c r="C46" s="338"/>
      <c r="D46" s="17"/>
      <c r="E46" s="17"/>
      <c r="G46" s="2"/>
      <c r="H46" s="2"/>
      <c r="I46" s="65"/>
    </row>
    <row r="47" spans="1:9" ht="12" customHeight="1">
      <c r="A47" s="121" t="s">
        <v>317</v>
      </c>
      <c r="B47" s="16" t="s">
        <v>536</v>
      </c>
      <c r="C47" s="17"/>
      <c r="D47" s="17"/>
      <c r="E47" s="17"/>
      <c r="F47" s="2"/>
      <c r="G47" s="18"/>
      <c r="H47" s="2"/>
      <c r="I47" s="65">
        <f>+GK!G32</f>
        <v>0</v>
      </c>
    </row>
    <row r="48" spans="1:9">
      <c r="A48" s="121"/>
      <c r="B48" s="16"/>
      <c r="C48" s="17"/>
      <c r="D48" s="17"/>
      <c r="E48" s="17"/>
      <c r="F48" s="2"/>
      <c r="G48" s="18"/>
      <c r="H48" s="2"/>
      <c r="I48" s="65"/>
    </row>
    <row r="49" spans="1:9" ht="12" customHeight="1">
      <c r="A49" s="121" t="s">
        <v>319</v>
      </c>
      <c r="B49" s="16" t="s">
        <v>363</v>
      </c>
      <c r="C49" s="17"/>
      <c r="D49" s="17"/>
      <c r="E49" s="17"/>
      <c r="F49" s="2"/>
      <c r="G49" s="18"/>
      <c r="H49" s="2"/>
      <c r="I49" s="65">
        <f>+SOB!G38</f>
        <v>0</v>
      </c>
    </row>
    <row r="50" spans="1:9">
      <c r="A50" s="38"/>
      <c r="B50" s="16"/>
      <c r="C50" s="17"/>
      <c r="D50" s="17"/>
      <c r="E50" s="17"/>
      <c r="F50" s="2"/>
      <c r="G50" s="18"/>
      <c r="H50" s="2"/>
      <c r="I50" s="65"/>
    </row>
    <row r="51" spans="1:9" ht="14.25" customHeight="1">
      <c r="A51" s="121" t="s">
        <v>316</v>
      </c>
      <c r="B51" s="16" t="s">
        <v>232</v>
      </c>
      <c r="C51" s="17"/>
      <c r="D51" s="17"/>
      <c r="E51" s="17"/>
      <c r="F51" s="2"/>
      <c r="G51" s="18"/>
      <c r="H51" s="2"/>
      <c r="I51" s="65">
        <f>+PARKET!G28</f>
        <v>0</v>
      </c>
    </row>
    <row r="52" spans="1:9" ht="14.25" customHeight="1" thickBot="1">
      <c r="A52" s="69"/>
      <c r="B52" s="16"/>
      <c r="C52" s="17"/>
      <c r="D52" s="17"/>
      <c r="E52" s="17"/>
      <c r="F52" s="2"/>
      <c r="G52" s="18"/>
      <c r="H52" s="2"/>
      <c r="I52" s="65"/>
    </row>
    <row r="53" spans="1:9" ht="13.5" customHeight="1" thickBot="1">
      <c r="A53" s="200" t="s">
        <v>162</v>
      </c>
      <c r="B53" s="201" t="s">
        <v>558</v>
      </c>
      <c r="C53" s="123"/>
      <c r="D53" s="123"/>
      <c r="E53" s="123"/>
      <c r="F53" s="123"/>
      <c r="G53" s="124"/>
      <c r="H53" s="123"/>
      <c r="I53" s="203">
        <f>SUM(I36:I52)</f>
        <v>0</v>
      </c>
    </row>
    <row r="54" spans="1:9" ht="15" customHeight="1" thickBot="1">
      <c r="A54" s="2"/>
      <c r="B54" s="14"/>
      <c r="C54" s="2"/>
      <c r="D54" s="2"/>
      <c r="E54" s="2"/>
      <c r="F54" s="2"/>
      <c r="G54" s="2"/>
      <c r="H54" s="2"/>
      <c r="I54" s="19"/>
    </row>
    <row r="55" spans="1:9" ht="18" customHeight="1" thickBot="1">
      <c r="B55" s="122" t="s">
        <v>569</v>
      </c>
      <c r="C55" s="123"/>
      <c r="D55" s="123"/>
      <c r="E55" s="123"/>
      <c r="F55" s="123"/>
      <c r="G55" s="124"/>
      <c r="H55" s="123"/>
      <c r="I55" s="250">
        <f>+I33+I53</f>
        <v>0</v>
      </c>
    </row>
    <row r="56" spans="1:9" ht="13.5" customHeight="1"/>
    <row r="57" spans="1:9" ht="15.75" customHeight="1"/>
    <row r="58" spans="1:9" ht="15.75" customHeight="1"/>
    <row r="59" spans="1:9" ht="10.5" customHeight="1"/>
    <row r="60" spans="1:9" ht="15" customHeight="1"/>
  </sheetData>
  <sheetProtection password="EBEA" sheet="1" objects="1" scenarios="1" selectLockedCells="1" selectUnlockedCells="1"/>
  <phoneticPr fontId="0" type="noConversion"/>
  <pageMargins left="0.98402777777777772" right="0.27569444444444446" top="0.47222222222222221" bottom="0.47222222222222221" header="0.51180555555555551" footer="0.39374999999999999"/>
  <pageSetup paperSize="9" firstPageNumber="0" orientation="portrait" horizontalDpi="4294967293" verticalDpi="300" r:id="rId1"/>
  <headerFooter alignWithMargins="0">
    <oddFooter>&amp;R&amp;P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K886"/>
  <sheetViews>
    <sheetView workbookViewId="0">
      <selection activeCell="F10" sqref="F10"/>
    </sheetView>
  </sheetViews>
  <sheetFormatPr defaultColWidth="9.28515625" defaultRowHeight="12.75"/>
  <cols>
    <col min="1" max="1" width="5.85546875" style="1" customWidth="1"/>
    <col min="2" max="2" width="3.28515625" style="1" customWidth="1"/>
    <col min="3" max="3" width="43.85546875" style="29" customWidth="1"/>
    <col min="4" max="4" width="6.42578125" style="210" customWidth="1"/>
    <col min="5" max="5" width="9.140625" style="217" customWidth="1"/>
    <col min="6" max="6" width="12.5703125" style="30" customWidth="1"/>
    <col min="7" max="7" width="14" style="1" customWidth="1"/>
    <col min="8" max="9" width="9.28515625" style="1" customWidth="1"/>
    <col min="10" max="10" width="9.5703125" style="30" customWidth="1"/>
    <col min="11" max="16384" width="9.28515625" style="1"/>
  </cols>
  <sheetData>
    <row r="1" spans="1:11" ht="14.25" customHeight="1" thickBot="1">
      <c r="A1" s="53"/>
      <c r="D1" s="33"/>
      <c r="E1" s="20"/>
      <c r="F1" s="1"/>
      <c r="H1" s="33"/>
      <c r="I1" s="33"/>
      <c r="J1" s="32"/>
    </row>
    <row r="2" spans="1:11" ht="16.5" customHeight="1">
      <c r="A2" s="1021" t="s">
        <v>656</v>
      </c>
      <c r="B2" s="1022"/>
      <c r="C2" s="1025" t="s">
        <v>680</v>
      </c>
      <c r="D2" s="1027" t="s">
        <v>571</v>
      </c>
      <c r="E2" s="1027"/>
      <c r="F2" s="1028"/>
      <c r="G2" s="1019" t="s">
        <v>660</v>
      </c>
      <c r="H2" s="33"/>
      <c r="I2" s="33"/>
      <c r="J2" s="32"/>
    </row>
    <row r="3" spans="1:11" ht="22.5" customHeight="1" thickBot="1">
      <c r="A3" s="1023"/>
      <c r="B3" s="1024"/>
      <c r="C3" s="1026"/>
      <c r="D3" s="98" t="s">
        <v>657</v>
      </c>
      <c r="E3" s="98" t="s">
        <v>658</v>
      </c>
      <c r="F3" s="101" t="s">
        <v>659</v>
      </c>
      <c r="G3" s="1020"/>
      <c r="H3" s="33"/>
      <c r="I3" s="33"/>
      <c r="J3" s="32"/>
    </row>
    <row r="4" spans="1:11" ht="12.75" customHeight="1">
      <c r="A4" s="55"/>
      <c r="B4" s="54"/>
      <c r="C4" s="54"/>
      <c r="D4" s="33"/>
      <c r="E4" s="36"/>
      <c r="F4" s="23"/>
      <c r="G4" s="32"/>
      <c r="H4" s="33"/>
      <c r="I4" s="33"/>
      <c r="J4" s="32"/>
    </row>
    <row r="5" spans="1:11" ht="12.75" customHeight="1">
      <c r="A5" s="44"/>
      <c r="B5" s="39"/>
      <c r="D5" s="206"/>
      <c r="E5" s="41"/>
      <c r="F5" s="32"/>
      <c r="G5" s="32"/>
      <c r="H5" s="33"/>
      <c r="I5" s="33"/>
      <c r="J5" s="32"/>
    </row>
    <row r="6" spans="1:11" ht="15" customHeight="1">
      <c r="A6" s="271" t="s">
        <v>500</v>
      </c>
      <c r="B6" s="272"/>
      <c r="C6" s="270" t="s">
        <v>501</v>
      </c>
      <c r="D6" s="289"/>
      <c r="E6" s="291"/>
      <c r="F6" s="290"/>
      <c r="G6" s="288"/>
      <c r="H6" s="33"/>
      <c r="I6" s="33"/>
      <c r="J6" s="32"/>
    </row>
    <row r="7" spans="1:11" ht="16.5" customHeight="1">
      <c r="A7" s="34"/>
      <c r="B7" s="35"/>
      <c r="C7" s="140"/>
      <c r="D7" s="207"/>
      <c r="E7" s="41"/>
      <c r="F7" s="142"/>
      <c r="G7" s="42"/>
      <c r="J7" s="32"/>
    </row>
    <row r="8" spans="1:11" ht="12.75" customHeight="1">
      <c r="A8" s="55" t="s">
        <v>502</v>
      </c>
      <c r="C8" s="37" t="s">
        <v>503</v>
      </c>
      <c r="D8" s="59"/>
      <c r="E8" s="36"/>
      <c r="F8" s="32"/>
      <c r="J8" s="32"/>
    </row>
    <row r="9" spans="1:11" ht="89.25" customHeight="1">
      <c r="A9" s="38"/>
      <c r="C9" s="29" t="s">
        <v>719</v>
      </c>
      <c r="D9" s="206"/>
      <c r="E9" s="355"/>
      <c r="F9" s="32"/>
      <c r="H9" s="256"/>
      <c r="J9" s="1"/>
      <c r="K9" s="30"/>
    </row>
    <row r="10" spans="1:11" ht="26.25" customHeight="1">
      <c r="A10" s="55"/>
      <c r="C10" s="29" t="s">
        <v>504</v>
      </c>
      <c r="D10" s="214" t="s">
        <v>224</v>
      </c>
      <c r="E10" s="61">
        <v>1900</v>
      </c>
      <c r="F10" s="919">
        <v>0</v>
      </c>
      <c r="G10" s="32">
        <f>E10*F10</f>
        <v>0</v>
      </c>
      <c r="H10" s="206"/>
      <c r="J10" s="1"/>
      <c r="K10" s="30"/>
    </row>
    <row r="11" spans="1:11" ht="12.75" customHeight="1">
      <c r="A11" s="55"/>
      <c r="D11" s="206"/>
      <c r="E11" s="61"/>
      <c r="F11" s="32"/>
      <c r="G11" s="32"/>
      <c r="H11" s="67"/>
      <c r="J11" s="1"/>
      <c r="K11" s="30"/>
    </row>
    <row r="12" spans="1:11" ht="25.5" customHeight="1">
      <c r="A12" s="55" t="s">
        <v>505</v>
      </c>
      <c r="C12" s="37" t="s">
        <v>506</v>
      </c>
      <c r="D12" s="206"/>
      <c r="E12" s="61"/>
      <c r="F12" s="32"/>
      <c r="G12" s="32"/>
      <c r="H12" s="67"/>
      <c r="J12" s="1"/>
      <c r="K12" s="30"/>
    </row>
    <row r="13" spans="1:11" ht="63.75" customHeight="1">
      <c r="A13" s="55"/>
      <c r="C13" s="29" t="s">
        <v>507</v>
      </c>
      <c r="D13" s="206"/>
      <c r="E13" s="355"/>
      <c r="F13" s="32"/>
      <c r="G13" s="32"/>
      <c r="H13" s="206"/>
      <c r="J13" s="1"/>
      <c r="K13" s="30"/>
    </row>
    <row r="14" spans="1:11" ht="13.5" customHeight="1">
      <c r="A14" s="55"/>
      <c r="C14" s="29" t="s">
        <v>416</v>
      </c>
      <c r="D14" s="206" t="s">
        <v>355</v>
      </c>
      <c r="E14" s="61">
        <v>1900</v>
      </c>
      <c r="F14" s="919">
        <v>0</v>
      </c>
      <c r="G14" s="32">
        <f>E14*F14</f>
        <v>0</v>
      </c>
      <c r="J14" s="1"/>
      <c r="K14" s="30"/>
    </row>
    <row r="15" spans="1:11">
      <c r="A15" s="55"/>
      <c r="D15" s="206"/>
      <c r="E15" s="61"/>
      <c r="F15" s="32"/>
      <c r="G15" s="32"/>
      <c r="H15" s="67"/>
      <c r="J15" s="1"/>
      <c r="K15" s="30"/>
    </row>
    <row r="16" spans="1:11" ht="25.5">
      <c r="A16" s="55" t="s">
        <v>508</v>
      </c>
      <c r="C16" s="37" t="s">
        <v>509</v>
      </c>
      <c r="D16" s="206"/>
      <c r="E16" s="61"/>
      <c r="F16" s="32"/>
      <c r="G16" s="32"/>
      <c r="H16" s="254"/>
      <c r="J16" s="1"/>
      <c r="K16" s="30"/>
    </row>
    <row r="17" spans="1:11" ht="77.25" customHeight="1">
      <c r="A17" s="55"/>
      <c r="C17" s="29" t="s">
        <v>523</v>
      </c>
      <c r="D17" s="206"/>
      <c r="E17" s="355"/>
      <c r="F17" s="32"/>
      <c r="G17" s="32"/>
      <c r="J17" s="1"/>
      <c r="K17" s="30"/>
    </row>
    <row r="18" spans="1:11" ht="25.5">
      <c r="A18" s="55"/>
      <c r="C18" s="29" t="s">
        <v>510</v>
      </c>
      <c r="D18" s="206" t="s">
        <v>355</v>
      </c>
      <c r="E18" s="61">
        <v>1900</v>
      </c>
      <c r="F18" s="919">
        <v>0</v>
      </c>
      <c r="G18" s="32">
        <f>E18*F18</f>
        <v>0</v>
      </c>
      <c r="H18" s="67"/>
      <c r="J18" s="1"/>
      <c r="K18" s="30"/>
    </row>
    <row r="19" spans="1:11" ht="13.5" customHeight="1">
      <c r="A19" s="55"/>
      <c r="D19" s="206"/>
      <c r="E19" s="61"/>
      <c r="F19" s="32"/>
      <c r="G19" s="32"/>
      <c r="H19" s="46"/>
      <c r="I19" s="20"/>
      <c r="J19" s="32"/>
    </row>
    <row r="20" spans="1:11" ht="12" customHeight="1">
      <c r="A20" s="55" t="s">
        <v>511</v>
      </c>
      <c r="C20" s="37" t="s">
        <v>512</v>
      </c>
      <c r="D20" s="206"/>
      <c r="E20" s="61"/>
      <c r="F20" s="32"/>
      <c r="G20" s="32"/>
      <c r="H20" s="46"/>
      <c r="I20" s="20"/>
      <c r="J20" s="32"/>
    </row>
    <row r="21" spans="1:11" ht="63" customHeight="1">
      <c r="A21" s="55"/>
      <c r="C21" s="29" t="s">
        <v>513</v>
      </c>
      <c r="D21" s="206"/>
      <c r="E21" s="355"/>
      <c r="F21" s="32"/>
      <c r="G21" s="32"/>
      <c r="H21" s="46"/>
      <c r="I21" s="20"/>
      <c r="J21" s="32"/>
    </row>
    <row r="22" spans="1:11" ht="12.75" customHeight="1">
      <c r="A22" s="55"/>
      <c r="C22" s="29" t="s">
        <v>514</v>
      </c>
      <c r="D22" s="206" t="s">
        <v>563</v>
      </c>
      <c r="E22" s="64">
        <v>280</v>
      </c>
      <c r="F22" s="919">
        <v>0</v>
      </c>
      <c r="G22" s="32">
        <f>E22*F22</f>
        <v>0</v>
      </c>
      <c r="H22" s="46"/>
      <c r="I22" s="20"/>
      <c r="J22" s="32"/>
    </row>
    <row r="23" spans="1:11" ht="12.75" customHeight="1">
      <c r="A23" s="55"/>
      <c r="D23" s="206"/>
      <c r="E23" s="64"/>
      <c r="F23" s="32"/>
      <c r="G23" s="32"/>
      <c r="H23" s="46"/>
      <c r="I23" s="20"/>
      <c r="J23" s="32"/>
    </row>
    <row r="24" spans="1:11" ht="12" customHeight="1">
      <c r="A24" s="55" t="s">
        <v>515</v>
      </c>
      <c r="C24" s="37" t="s">
        <v>516</v>
      </c>
      <c r="D24" s="206"/>
      <c r="E24" s="64"/>
      <c r="F24" s="32"/>
      <c r="G24" s="32"/>
      <c r="H24" s="46"/>
      <c r="I24" s="20"/>
      <c r="J24" s="32"/>
    </row>
    <row r="25" spans="1:11" ht="51.75" customHeight="1">
      <c r="A25" s="55"/>
      <c r="C25" s="29" t="s">
        <v>517</v>
      </c>
      <c r="D25" s="206"/>
      <c r="E25" s="355"/>
      <c r="F25" s="32"/>
      <c r="G25" s="32"/>
      <c r="H25" s="46"/>
      <c r="I25" s="20"/>
      <c r="J25" s="32"/>
    </row>
    <row r="26" spans="1:11" ht="14.25" customHeight="1">
      <c r="A26" s="55"/>
      <c r="C26" s="29" t="s">
        <v>518</v>
      </c>
      <c r="D26" s="206" t="s">
        <v>563</v>
      </c>
      <c r="E26" s="64">
        <v>270</v>
      </c>
      <c r="F26" s="919">
        <v>0</v>
      </c>
      <c r="G26" s="32">
        <f>E26*F26</f>
        <v>0</v>
      </c>
      <c r="H26" s="46"/>
      <c r="I26" s="20"/>
      <c r="J26" s="32"/>
    </row>
    <row r="27" spans="1:11" ht="13.5" customHeight="1">
      <c r="A27" s="55"/>
      <c r="D27" s="206"/>
      <c r="E27" s="64"/>
      <c r="F27" s="32"/>
      <c r="G27" s="32"/>
      <c r="H27" s="46"/>
      <c r="I27" s="20"/>
      <c r="J27" s="32"/>
    </row>
    <row r="28" spans="1:11" ht="12.75" customHeight="1">
      <c r="A28" s="55" t="s">
        <v>519</v>
      </c>
      <c r="C28" s="37" t="s">
        <v>520</v>
      </c>
      <c r="D28" s="206"/>
      <c r="E28" s="64"/>
      <c r="F28" s="32"/>
      <c r="G28" s="32"/>
      <c r="H28" s="46"/>
      <c r="I28" s="20"/>
      <c r="J28" s="32"/>
    </row>
    <row r="29" spans="1:11" ht="51.75" customHeight="1">
      <c r="A29" s="55"/>
      <c r="C29" s="29" t="s">
        <v>521</v>
      </c>
      <c r="D29" s="206"/>
      <c r="E29" s="355"/>
      <c r="F29" s="32"/>
      <c r="G29" s="32"/>
      <c r="H29" s="46"/>
      <c r="I29" s="20"/>
      <c r="J29" s="32"/>
    </row>
    <row r="30" spans="1:11" ht="12" customHeight="1">
      <c r="A30" s="55"/>
      <c r="C30" s="29" t="s">
        <v>518</v>
      </c>
      <c r="D30" s="206" t="s">
        <v>563</v>
      </c>
      <c r="E30" s="64">
        <v>248</v>
      </c>
      <c r="F30" s="919">
        <v>0</v>
      </c>
      <c r="G30" s="32">
        <f>E30*F30</f>
        <v>0</v>
      </c>
      <c r="H30" s="46"/>
      <c r="I30" s="20"/>
      <c r="J30" s="32"/>
    </row>
    <row r="31" spans="1:11" ht="14.25" customHeight="1">
      <c r="A31" s="55"/>
      <c r="D31" s="33"/>
      <c r="E31" s="64"/>
      <c r="F31" s="32"/>
      <c r="G31" s="32"/>
      <c r="H31" s="46"/>
      <c r="I31" s="20"/>
      <c r="J31" s="32"/>
    </row>
    <row r="32" spans="1:11" ht="16.5" customHeight="1" thickBot="1">
      <c r="A32" s="116" t="s">
        <v>500</v>
      </c>
      <c r="B32" s="107"/>
      <c r="C32" s="108" t="s">
        <v>522</v>
      </c>
      <c r="D32" s="248"/>
      <c r="E32" s="63"/>
      <c r="F32" s="52"/>
      <c r="G32" s="375">
        <f>SUM(G10:G30)</f>
        <v>0</v>
      </c>
      <c r="H32" s="46"/>
      <c r="I32" s="20"/>
      <c r="J32" s="32"/>
    </row>
    <row r="33" spans="1:10" ht="13.5" customHeight="1">
      <c r="A33" s="44"/>
      <c r="B33" s="39"/>
      <c r="C33" s="45"/>
      <c r="D33" s="214"/>
      <c r="E33" s="340"/>
      <c r="F33" s="32"/>
      <c r="G33" s="32"/>
      <c r="H33" s="197"/>
      <c r="I33" s="19"/>
      <c r="J33" s="32"/>
    </row>
    <row r="34" spans="1:10" ht="12.75" customHeight="1">
      <c r="A34" s="44"/>
      <c r="B34" s="39"/>
      <c r="C34" s="48"/>
      <c r="D34" s="214"/>
      <c r="E34" s="215"/>
      <c r="F34" s="32"/>
      <c r="G34" s="32"/>
      <c r="H34" s="197"/>
      <c r="I34" s="19"/>
      <c r="J34" s="32"/>
    </row>
    <row r="35" spans="1:10" ht="39" customHeight="1">
      <c r="A35" s="44"/>
      <c r="B35" s="39"/>
      <c r="C35" s="45"/>
      <c r="D35" s="214"/>
      <c r="E35" s="340"/>
      <c r="F35" s="32"/>
      <c r="G35" s="32"/>
      <c r="H35" s="197"/>
      <c r="I35" s="19"/>
      <c r="J35" s="32"/>
    </row>
    <row r="36" spans="1:10" ht="12.75" customHeight="1">
      <c r="A36" s="44"/>
      <c r="B36" s="39"/>
      <c r="C36" s="45"/>
      <c r="D36" s="214"/>
      <c r="E36" s="215"/>
      <c r="F36" s="32"/>
      <c r="G36" s="32"/>
      <c r="H36" s="197"/>
      <c r="I36" s="19"/>
      <c r="J36" s="32"/>
    </row>
    <row r="37" spans="1:10" ht="12.75" customHeight="1">
      <c r="A37" s="57"/>
      <c r="B37" s="40"/>
      <c r="C37" s="160"/>
      <c r="D37" s="207"/>
      <c r="E37" s="162"/>
      <c r="F37" s="42"/>
      <c r="G37" s="142"/>
      <c r="H37" s="46"/>
      <c r="I37" s="20"/>
      <c r="J37" s="32"/>
    </row>
    <row r="38" spans="1:10" ht="54.75" customHeight="1">
      <c r="A38" s="57"/>
      <c r="B38" s="40"/>
      <c r="C38" s="165"/>
      <c r="D38" s="208"/>
      <c r="E38" s="162"/>
      <c r="F38" s="42"/>
      <c r="G38" s="42"/>
      <c r="H38" s="46"/>
      <c r="I38" s="20"/>
      <c r="J38" s="32"/>
    </row>
    <row r="39" spans="1:10" ht="12.75" customHeight="1">
      <c r="A39" s="109"/>
      <c r="B39" s="110"/>
      <c r="C39" s="331"/>
      <c r="D39" s="208"/>
      <c r="E39" s="162"/>
      <c r="F39" s="333"/>
      <c r="G39" s="42"/>
      <c r="H39" s="46"/>
      <c r="I39" s="20"/>
      <c r="J39" s="32"/>
    </row>
    <row r="40" spans="1:10" ht="13.5" customHeight="1">
      <c r="A40" s="109"/>
      <c r="B40" s="110"/>
      <c r="C40" s="132"/>
      <c r="D40" s="227"/>
      <c r="E40" s="229"/>
      <c r="F40" s="112"/>
      <c r="G40" s="112"/>
      <c r="H40" s="46"/>
      <c r="I40" s="20"/>
      <c r="J40" s="32"/>
    </row>
    <row r="41" spans="1:10" ht="19.5" customHeight="1">
      <c r="A41" s="645"/>
      <c r="B41" s="646"/>
      <c r="C41" s="646"/>
      <c r="D41" s="647"/>
      <c r="E41" s="648"/>
      <c r="F41" s="649"/>
      <c r="G41" s="236"/>
      <c r="H41" s="46"/>
      <c r="I41" s="20"/>
      <c r="J41" s="32"/>
    </row>
    <row r="42" spans="1:10" ht="12.75" customHeight="1">
      <c r="A42" s="44"/>
      <c r="B42" s="39"/>
      <c r="C42" s="163"/>
      <c r="D42" s="208"/>
      <c r="E42" s="162"/>
      <c r="F42" s="42"/>
      <c r="G42" s="42"/>
      <c r="H42" s="46"/>
      <c r="I42" s="20"/>
      <c r="J42" s="32"/>
    </row>
    <row r="43" spans="1:10" ht="12.75" customHeight="1">
      <c r="A43" s="44"/>
      <c r="B43" s="39"/>
      <c r="C43" s="196"/>
      <c r="D43" s="206"/>
      <c r="E43" s="61"/>
      <c r="F43" s="32"/>
      <c r="G43" s="32"/>
      <c r="H43" s="46"/>
      <c r="I43" s="20"/>
      <c r="J43" s="32"/>
    </row>
    <row r="44" spans="1:10" ht="13.5" hidden="1" customHeight="1">
      <c r="D44" s="206"/>
      <c r="E44" s="61"/>
      <c r="F44" s="32"/>
      <c r="G44" s="32"/>
      <c r="H44" s="46"/>
      <c r="I44" s="20"/>
      <c r="J44" s="32"/>
    </row>
    <row r="45" spans="1:10" ht="12.75" customHeight="1">
      <c r="A45" s="57"/>
      <c r="B45" s="58"/>
      <c r="C45" s="37"/>
      <c r="D45" s="206"/>
      <c r="E45" s="61"/>
      <c r="F45" s="32"/>
      <c r="G45" s="32"/>
      <c r="H45" s="46"/>
      <c r="I45" s="20"/>
      <c r="J45" s="32"/>
    </row>
    <row r="46" spans="1:10" ht="14.25" customHeight="1">
      <c r="H46" s="46"/>
      <c r="I46" s="20"/>
      <c r="J46" s="32"/>
    </row>
    <row r="47" spans="1:10" ht="27" customHeight="1">
      <c r="H47" s="46"/>
      <c r="I47" s="20"/>
      <c r="J47" s="32"/>
    </row>
    <row r="48" spans="1:10" ht="65.25" customHeight="1">
      <c r="A48" s="44"/>
      <c r="B48" s="39"/>
      <c r="C48" s="163"/>
      <c r="D48" s="206"/>
      <c r="E48" s="215"/>
      <c r="F48" s="32"/>
      <c r="G48" s="32"/>
      <c r="H48" s="46"/>
      <c r="I48" s="20"/>
      <c r="J48" s="32"/>
    </row>
    <row r="49" spans="1:10" ht="12.75" customHeight="1">
      <c r="A49" s="44"/>
      <c r="B49" s="39"/>
      <c r="C49" s="196"/>
      <c r="D49" s="206"/>
      <c r="E49" s="61"/>
      <c r="F49" s="32"/>
      <c r="G49" s="32"/>
      <c r="H49" s="46"/>
      <c r="I49" s="20"/>
      <c r="J49" s="32"/>
    </row>
    <row r="50" spans="1:10" ht="13.5" customHeight="1">
      <c r="D50" s="206"/>
      <c r="E50" s="61"/>
      <c r="F50" s="32"/>
      <c r="G50" s="32"/>
      <c r="H50" s="46"/>
      <c r="I50" s="20"/>
      <c r="J50" s="32"/>
    </row>
    <row r="51" spans="1:10" ht="0.75" customHeight="1">
      <c r="A51" s="57"/>
      <c r="D51" s="59"/>
      <c r="E51" s="61"/>
      <c r="F51" s="23"/>
      <c r="G51" s="23"/>
      <c r="H51" s="46"/>
      <c r="I51" s="20"/>
      <c r="J51" s="32"/>
    </row>
    <row r="52" spans="1:10" ht="13.5" customHeight="1">
      <c r="A52" s="57"/>
      <c r="B52" s="58"/>
      <c r="C52" s="37"/>
      <c r="D52" s="59"/>
      <c r="E52" s="61"/>
      <c r="F52" s="23"/>
      <c r="G52" s="32"/>
      <c r="J52" s="1"/>
    </row>
    <row r="53" spans="1:10" ht="40.5" customHeight="1">
      <c r="A53" s="57"/>
      <c r="B53" s="40"/>
      <c r="C53" s="160"/>
      <c r="D53" s="207"/>
      <c r="E53" s="164"/>
      <c r="F53" s="42"/>
      <c r="G53" s="142"/>
      <c r="J53" s="1"/>
    </row>
    <row r="54" spans="1:10" ht="65.25" customHeight="1">
      <c r="A54" s="44"/>
      <c r="B54" s="39"/>
      <c r="C54" s="163"/>
      <c r="D54" s="206"/>
      <c r="E54" s="215"/>
      <c r="F54" s="32"/>
      <c r="G54" s="32"/>
      <c r="J54" s="1"/>
    </row>
    <row r="55" spans="1:10" ht="14.25" customHeight="1">
      <c r="A55" s="44"/>
      <c r="B55" s="39"/>
      <c r="C55" s="196"/>
      <c r="D55" s="206"/>
      <c r="E55" s="61"/>
      <c r="F55" s="32"/>
      <c r="G55" s="32"/>
      <c r="J55" s="1"/>
    </row>
    <row r="56" spans="1:10" ht="12.75" customHeight="1">
      <c r="D56" s="206"/>
      <c r="E56" s="61"/>
      <c r="F56" s="32"/>
      <c r="G56" s="32"/>
      <c r="J56" s="1"/>
    </row>
    <row r="57" spans="1:10" ht="13.5" customHeight="1">
      <c r="A57" s="55"/>
      <c r="B57" s="58"/>
      <c r="C57" s="176"/>
      <c r="D57" s="59"/>
      <c r="E57" s="61"/>
      <c r="F57" s="23"/>
      <c r="G57" s="23"/>
      <c r="J57" s="1"/>
    </row>
    <row r="58" spans="1:10" ht="26.25" customHeight="1">
      <c r="A58" s="57"/>
      <c r="B58" s="40"/>
      <c r="C58" s="160"/>
      <c r="D58" s="207"/>
      <c r="E58" s="164"/>
      <c r="F58" s="42"/>
      <c r="G58" s="142"/>
      <c r="J58" s="1"/>
    </row>
    <row r="59" spans="1:10" ht="66" customHeight="1">
      <c r="A59" s="44"/>
      <c r="B59" s="39"/>
      <c r="C59" s="163"/>
      <c r="D59" s="206"/>
      <c r="E59" s="215"/>
      <c r="F59" s="32"/>
      <c r="G59" s="32"/>
      <c r="J59" s="1"/>
    </row>
    <row r="60" spans="1:10" ht="14.25" customHeight="1">
      <c r="A60" s="44"/>
      <c r="B60" s="39"/>
      <c r="C60" s="196"/>
      <c r="D60" s="206"/>
      <c r="E60" s="61"/>
      <c r="F60" s="32"/>
      <c r="G60" s="32"/>
      <c r="J60" s="1"/>
    </row>
    <row r="61" spans="1:10" ht="14.25" customHeight="1">
      <c r="D61" s="206"/>
      <c r="E61" s="61"/>
      <c r="F61" s="32"/>
      <c r="G61" s="32"/>
      <c r="J61" s="1"/>
    </row>
    <row r="62" spans="1:10">
      <c r="A62" s="60"/>
      <c r="B62" s="2"/>
      <c r="C62" s="139"/>
      <c r="D62" s="206"/>
      <c r="E62" s="61"/>
      <c r="F62" s="32"/>
      <c r="G62" s="32"/>
      <c r="J62" s="1"/>
    </row>
    <row r="63" spans="1:10" ht="53.25" customHeight="1">
      <c r="A63" s="57"/>
      <c r="B63" s="40"/>
      <c r="C63" s="160"/>
      <c r="D63" s="207"/>
      <c r="E63" s="164"/>
      <c r="F63" s="42"/>
      <c r="G63" s="142"/>
      <c r="J63" s="1"/>
    </row>
    <row r="64" spans="1:10" ht="27.75" customHeight="1">
      <c r="C64" s="45"/>
      <c r="J64" s="1"/>
    </row>
    <row r="65" spans="1:10" ht="41.25" customHeight="1">
      <c r="A65" s="44"/>
      <c r="B65" s="39"/>
      <c r="C65" s="45"/>
      <c r="D65" s="206"/>
      <c r="E65" s="215"/>
      <c r="F65" s="32"/>
      <c r="G65" s="32"/>
      <c r="J65" s="1"/>
    </row>
    <row r="66" spans="1:10" ht="27" customHeight="1">
      <c r="A66" s="57"/>
      <c r="C66" s="45"/>
      <c r="D66" s="59"/>
      <c r="E66" s="61"/>
      <c r="F66" s="23"/>
      <c r="J66" s="1"/>
    </row>
    <row r="67" spans="1:10" ht="66" customHeight="1">
      <c r="A67" s="44"/>
      <c r="B67" s="39"/>
      <c r="C67" s="45"/>
      <c r="D67" s="33"/>
      <c r="E67" s="67"/>
      <c r="F67" s="32"/>
      <c r="G67" s="32"/>
      <c r="J67" s="1"/>
    </row>
    <row r="68" spans="1:10">
      <c r="A68" s="47"/>
      <c r="B68" s="39"/>
      <c r="C68" s="45"/>
      <c r="D68" s="33"/>
      <c r="E68" s="67"/>
      <c r="F68" s="32"/>
      <c r="G68" s="32"/>
      <c r="J68" s="1"/>
    </row>
    <row r="69" spans="1:10">
      <c r="A69" s="44"/>
      <c r="B69" s="39"/>
      <c r="C69" s="134"/>
      <c r="D69" s="206"/>
      <c r="E69" s="61"/>
      <c r="F69" s="32"/>
      <c r="G69" s="32"/>
      <c r="J69" s="1"/>
    </row>
    <row r="70" spans="1:10" ht="14.25" customHeight="1">
      <c r="A70" s="44"/>
      <c r="B70" s="39"/>
      <c r="C70" s="152"/>
      <c r="D70" s="214"/>
      <c r="E70" s="215"/>
      <c r="F70" s="178"/>
      <c r="G70" s="178"/>
      <c r="J70" s="1"/>
    </row>
    <row r="71" spans="1:10">
      <c r="A71" s="57"/>
      <c r="B71" s="40"/>
      <c r="C71" s="160"/>
      <c r="D71" s="207"/>
      <c r="E71" s="164"/>
      <c r="F71" s="42"/>
      <c r="G71" s="142"/>
      <c r="J71" s="1"/>
    </row>
    <row r="72" spans="1:10" ht="25.5" customHeight="1">
      <c r="C72" s="45"/>
      <c r="J72" s="1"/>
    </row>
    <row r="73" spans="1:10">
      <c r="A73" s="44"/>
      <c r="B73" s="39"/>
      <c r="C73" s="45"/>
      <c r="D73" s="206"/>
      <c r="E73" s="215"/>
      <c r="F73" s="32"/>
      <c r="G73" s="32"/>
      <c r="J73" s="1"/>
    </row>
    <row r="74" spans="1:10" ht="26.25" customHeight="1">
      <c r="A74" s="57"/>
      <c r="C74" s="45"/>
      <c r="D74" s="59"/>
      <c r="E74" s="61"/>
      <c r="F74" s="23"/>
      <c r="J74" s="1"/>
    </row>
    <row r="75" spans="1:10">
      <c r="A75" s="44"/>
      <c r="B75" s="39"/>
      <c r="C75" s="45"/>
      <c r="D75" s="33"/>
      <c r="E75" s="67"/>
      <c r="F75" s="32"/>
      <c r="G75" s="32"/>
      <c r="J75" s="1"/>
    </row>
    <row r="76" spans="1:10" ht="17.25" customHeight="1">
      <c r="A76" s="47"/>
      <c r="B76" s="39"/>
      <c r="C76" s="45"/>
      <c r="D76" s="33"/>
      <c r="E76" s="67"/>
      <c r="F76" s="32"/>
      <c r="G76" s="32"/>
      <c r="J76" s="1"/>
    </row>
    <row r="77" spans="1:10">
      <c r="A77" s="44"/>
      <c r="B77" s="39"/>
      <c r="C77" s="134"/>
      <c r="D77" s="206"/>
      <c r="E77" s="61"/>
      <c r="F77" s="32"/>
      <c r="G77" s="32"/>
      <c r="J77" s="1"/>
    </row>
    <row r="78" spans="1:10" ht="12.75" customHeight="1">
      <c r="C78" s="1"/>
      <c r="D78" s="206"/>
      <c r="E78" s="206"/>
      <c r="F78" s="1"/>
      <c r="J78" s="1"/>
    </row>
    <row r="79" spans="1:10">
      <c r="A79" s="57"/>
      <c r="B79" s="40"/>
      <c r="C79" s="160"/>
      <c r="D79" s="207"/>
      <c r="E79" s="164"/>
      <c r="F79" s="42"/>
      <c r="G79" s="142"/>
      <c r="J79" s="1"/>
    </row>
    <row r="80" spans="1:10" ht="28.5" customHeight="1">
      <c r="C80" s="45"/>
      <c r="J80" s="1"/>
    </row>
    <row r="81" spans="1:10">
      <c r="A81" s="44"/>
      <c r="B81" s="39"/>
      <c r="C81" s="45"/>
      <c r="D81" s="206"/>
      <c r="E81" s="215"/>
      <c r="F81" s="32"/>
      <c r="G81" s="32"/>
      <c r="J81" s="1"/>
    </row>
    <row r="82" spans="1:10" ht="27" customHeight="1">
      <c r="A82" s="57"/>
      <c r="C82" s="45"/>
      <c r="D82" s="59"/>
      <c r="E82" s="61"/>
      <c r="F82" s="23"/>
      <c r="J82" s="1"/>
    </row>
    <row r="83" spans="1:10" ht="67.5" customHeight="1">
      <c r="A83" s="44"/>
      <c r="B83" s="39"/>
      <c r="C83" s="45"/>
      <c r="D83" s="33"/>
      <c r="E83" s="67"/>
      <c r="F83" s="32"/>
      <c r="G83" s="32"/>
      <c r="J83" s="1"/>
    </row>
    <row r="84" spans="1:10" ht="12.75" customHeight="1">
      <c r="A84" s="47"/>
      <c r="B84" s="39"/>
      <c r="C84" s="45"/>
      <c r="D84" s="33"/>
      <c r="E84" s="67"/>
      <c r="F84" s="32"/>
      <c r="G84" s="32"/>
      <c r="J84" s="1"/>
    </row>
    <row r="85" spans="1:10" ht="14.25" customHeight="1">
      <c r="A85" s="44"/>
      <c r="B85" s="39"/>
      <c r="C85" s="134"/>
      <c r="D85" s="206"/>
      <c r="E85" s="61"/>
      <c r="F85" s="32"/>
      <c r="G85" s="32"/>
      <c r="J85" s="1"/>
    </row>
    <row r="86" spans="1:10">
      <c r="J86" s="1"/>
    </row>
    <row r="87" spans="1:10">
      <c r="A87" s="57"/>
      <c r="B87" s="40"/>
      <c r="C87" s="160"/>
      <c r="D87" s="207"/>
      <c r="E87" s="164"/>
      <c r="F87" s="42"/>
      <c r="G87" s="142"/>
      <c r="J87" s="1"/>
    </row>
    <row r="88" spans="1:10" ht="27.75" customHeight="1">
      <c r="C88" s="45"/>
      <c r="J88" s="1"/>
    </row>
    <row r="89" spans="1:10" ht="26.25" customHeight="1">
      <c r="C89" s="45"/>
      <c r="D89" s="206"/>
      <c r="E89" s="215"/>
      <c r="F89" s="32"/>
      <c r="G89" s="32"/>
      <c r="J89" s="1"/>
    </row>
    <row r="90" spans="1:10">
      <c r="C90" s="45"/>
      <c r="D90" s="59"/>
      <c r="E90" s="61"/>
      <c r="F90" s="23"/>
      <c r="J90" s="1"/>
    </row>
    <row r="91" spans="1:10" ht="69.75" customHeight="1">
      <c r="A91" s="57"/>
      <c r="B91" s="40"/>
      <c r="C91" s="45"/>
      <c r="D91" s="33"/>
      <c r="E91" s="67"/>
      <c r="F91" s="32"/>
      <c r="G91" s="32"/>
      <c r="J91" s="1"/>
    </row>
    <row r="92" spans="1:10">
      <c r="C92" s="45"/>
      <c r="D92" s="33"/>
      <c r="E92" s="67"/>
      <c r="F92" s="32"/>
      <c r="G92" s="32"/>
      <c r="J92" s="1"/>
    </row>
    <row r="93" spans="1:10" ht="12.75" customHeight="1">
      <c r="C93" s="134"/>
      <c r="D93" s="206"/>
      <c r="E93" s="61"/>
      <c r="F93" s="32"/>
      <c r="G93" s="32"/>
      <c r="J93" s="1"/>
    </row>
    <row r="94" spans="1:10" ht="13.5" customHeight="1">
      <c r="C94" s="30"/>
      <c r="D94" s="206"/>
      <c r="E94" s="206"/>
      <c r="F94" s="1"/>
      <c r="J94" s="1"/>
    </row>
    <row r="95" spans="1:10" ht="15" customHeight="1">
      <c r="J95" s="1"/>
    </row>
    <row r="96" spans="1:10">
      <c r="C96" s="30"/>
      <c r="D96" s="206"/>
      <c r="E96" s="206"/>
      <c r="F96" s="1"/>
      <c r="J96" s="1"/>
    </row>
    <row r="97" spans="3:10" ht="13.5" customHeight="1">
      <c r="C97" s="30"/>
      <c r="D97" s="206"/>
      <c r="E97" s="206"/>
      <c r="F97" s="1"/>
      <c r="J97" s="1"/>
    </row>
    <row r="98" spans="3:10">
      <c r="C98" s="30"/>
      <c r="D98" s="206"/>
      <c r="E98" s="206"/>
      <c r="F98" s="1"/>
      <c r="J98" s="1"/>
    </row>
    <row r="99" spans="3:10">
      <c r="C99" s="30"/>
      <c r="D99" s="206"/>
      <c r="E99" s="206"/>
      <c r="F99" s="1"/>
      <c r="J99" s="1"/>
    </row>
    <row r="100" spans="3:10">
      <c r="C100" s="30"/>
      <c r="D100" s="206"/>
      <c r="E100" s="206"/>
      <c r="F100" s="1"/>
      <c r="J100" s="1"/>
    </row>
    <row r="101" spans="3:10" ht="13.5" customHeight="1">
      <c r="C101" s="30"/>
      <c r="D101" s="206"/>
      <c r="E101" s="206"/>
      <c r="F101" s="1"/>
      <c r="J101" s="1"/>
    </row>
    <row r="102" spans="3:10" ht="15.75" customHeight="1">
      <c r="J102" s="1"/>
    </row>
    <row r="103" spans="3:10" ht="14.25" customHeight="1">
      <c r="C103" s="30"/>
      <c r="D103" s="206"/>
      <c r="E103" s="206"/>
      <c r="F103" s="1"/>
      <c r="J103" s="1"/>
    </row>
    <row r="104" spans="3:10" ht="14.25" customHeight="1">
      <c r="C104" s="30"/>
      <c r="D104" s="206"/>
      <c r="E104" s="206"/>
      <c r="F104" s="1"/>
      <c r="J104" s="1"/>
    </row>
    <row r="105" spans="3:10" ht="15" customHeight="1">
      <c r="C105" s="30"/>
      <c r="D105" s="206"/>
      <c r="E105" s="206"/>
      <c r="F105" s="1"/>
      <c r="J105" s="1"/>
    </row>
    <row r="106" spans="3:10" ht="15" customHeight="1">
      <c r="C106" s="30"/>
      <c r="D106" s="206"/>
      <c r="E106" s="206"/>
      <c r="F106" s="1"/>
      <c r="J106" s="1"/>
    </row>
    <row r="107" spans="3:10" ht="15" customHeight="1">
      <c r="C107" s="30"/>
      <c r="D107" s="206"/>
      <c r="E107" s="206"/>
      <c r="F107" s="1"/>
      <c r="J107" s="1"/>
    </row>
    <row r="108" spans="3:10" ht="13.5" customHeight="1">
      <c r="C108" s="30"/>
      <c r="D108" s="206"/>
      <c r="E108" s="206"/>
      <c r="F108" s="1"/>
      <c r="J108" s="1"/>
    </row>
    <row r="109" spans="3:10" ht="78.75" customHeight="1">
      <c r="C109" s="30"/>
      <c r="D109" s="206"/>
      <c r="E109" s="206"/>
      <c r="F109" s="1"/>
      <c r="J109" s="1"/>
    </row>
    <row r="110" spans="3:10" ht="24" customHeight="1">
      <c r="C110" s="30"/>
      <c r="D110" s="206"/>
      <c r="E110" s="206"/>
      <c r="F110" s="1"/>
      <c r="J110" s="1"/>
    </row>
    <row r="111" spans="3:10" ht="15" customHeight="1">
      <c r="C111" s="30"/>
      <c r="D111" s="206"/>
      <c r="E111" s="206"/>
      <c r="F111" s="1"/>
      <c r="J111" s="1"/>
    </row>
    <row r="112" spans="3:10" ht="213" customHeight="1">
      <c r="C112" s="30"/>
      <c r="D112" s="206"/>
      <c r="E112" s="206"/>
      <c r="F112" s="1"/>
      <c r="J112" s="1"/>
    </row>
    <row r="113" spans="3:10">
      <c r="C113" s="30"/>
      <c r="D113" s="206"/>
      <c r="E113" s="206"/>
      <c r="F113" s="1"/>
      <c r="J113" s="1"/>
    </row>
    <row r="114" spans="3:10">
      <c r="C114" s="30"/>
      <c r="D114" s="206"/>
      <c r="E114" s="206"/>
      <c r="F114" s="1"/>
      <c r="J114" s="1"/>
    </row>
    <row r="115" spans="3:10" ht="140.25" customHeight="1">
      <c r="C115" s="30"/>
      <c r="D115" s="206"/>
      <c r="E115" s="206"/>
      <c r="F115" s="1"/>
      <c r="J115" s="1"/>
    </row>
    <row r="116" spans="3:10" ht="82.5" customHeight="1">
      <c r="C116" s="30"/>
      <c r="D116" s="206"/>
      <c r="E116" s="206"/>
      <c r="F116" s="1"/>
      <c r="J116" s="1"/>
    </row>
    <row r="117" spans="3:10">
      <c r="C117" s="30"/>
      <c r="D117" s="206"/>
      <c r="E117" s="206"/>
      <c r="F117" s="1"/>
      <c r="J117" s="1"/>
    </row>
    <row r="118" spans="3:10">
      <c r="C118" s="30"/>
      <c r="D118" s="206"/>
      <c r="E118" s="206"/>
      <c r="F118" s="1"/>
      <c r="J118" s="1"/>
    </row>
    <row r="119" spans="3:10" ht="53.25" customHeight="1">
      <c r="C119" s="30"/>
      <c r="D119" s="206"/>
      <c r="E119" s="206"/>
      <c r="F119" s="1"/>
      <c r="J119" s="1"/>
    </row>
    <row r="120" spans="3:10">
      <c r="C120" s="30"/>
      <c r="D120" s="206"/>
      <c r="E120" s="206"/>
      <c r="F120" s="1"/>
      <c r="J120" s="1"/>
    </row>
    <row r="121" spans="3:10">
      <c r="C121" s="30"/>
      <c r="D121" s="206"/>
      <c r="E121" s="206"/>
      <c r="F121" s="1"/>
      <c r="J121" s="1"/>
    </row>
    <row r="122" spans="3:10">
      <c r="C122" s="30"/>
      <c r="D122" s="206"/>
      <c r="E122" s="206"/>
      <c r="F122" s="1"/>
      <c r="J122" s="1"/>
    </row>
    <row r="123" spans="3:10">
      <c r="C123" s="30"/>
      <c r="D123" s="206"/>
      <c r="E123" s="206"/>
      <c r="F123" s="1"/>
      <c r="J123" s="1"/>
    </row>
    <row r="124" spans="3:10" ht="13.5" customHeight="1">
      <c r="C124" s="30"/>
      <c r="D124" s="206"/>
      <c r="E124" s="206"/>
      <c r="F124" s="1"/>
      <c r="J124" s="1"/>
    </row>
    <row r="125" spans="3:10" ht="12.75" customHeight="1">
      <c r="C125" s="30"/>
      <c r="D125" s="206"/>
      <c r="E125" s="206"/>
      <c r="F125" s="1"/>
      <c r="J125" s="1"/>
    </row>
    <row r="126" spans="3:10" ht="15" customHeight="1">
      <c r="C126" s="30"/>
      <c r="D126" s="206"/>
      <c r="E126" s="206"/>
      <c r="F126" s="1"/>
      <c r="J126" s="1"/>
    </row>
    <row r="127" spans="3:10">
      <c r="C127" s="30"/>
      <c r="D127" s="206"/>
      <c r="E127" s="206"/>
      <c r="F127" s="1"/>
      <c r="J127" s="1"/>
    </row>
    <row r="128" spans="3:10" ht="12" customHeight="1">
      <c r="C128" s="30"/>
      <c r="D128" s="206"/>
      <c r="E128" s="206"/>
      <c r="F128" s="1"/>
      <c r="J128" s="1"/>
    </row>
    <row r="129" spans="3:10">
      <c r="C129" s="30"/>
      <c r="D129" s="206"/>
      <c r="E129" s="206"/>
      <c r="F129" s="1"/>
      <c r="J129" s="1"/>
    </row>
    <row r="130" spans="3:10">
      <c r="C130" s="30"/>
      <c r="D130" s="206"/>
      <c r="E130" s="206"/>
      <c r="F130" s="1"/>
      <c r="J130" s="1"/>
    </row>
    <row r="131" spans="3:10" ht="37.5" customHeight="1">
      <c r="C131" s="30"/>
      <c r="D131" s="206"/>
      <c r="E131" s="206"/>
      <c r="F131" s="1"/>
      <c r="J131" s="1"/>
    </row>
    <row r="132" spans="3:10" ht="12.75" customHeight="1">
      <c r="C132" s="30"/>
      <c r="D132" s="206"/>
      <c r="E132" s="206"/>
      <c r="F132" s="1"/>
      <c r="J132" s="1"/>
    </row>
    <row r="133" spans="3:10">
      <c r="C133" s="30"/>
      <c r="D133" s="206"/>
      <c r="E133" s="206"/>
      <c r="F133" s="1"/>
      <c r="J133" s="1"/>
    </row>
    <row r="134" spans="3:10" ht="13.5" customHeight="1">
      <c r="C134" s="30"/>
      <c r="D134" s="206"/>
      <c r="E134" s="206"/>
      <c r="F134" s="1"/>
      <c r="J134" s="1"/>
    </row>
    <row r="135" spans="3:10" ht="90" customHeight="1">
      <c r="C135" s="30"/>
      <c r="D135" s="206"/>
      <c r="E135" s="206"/>
      <c r="F135" s="1"/>
      <c r="J135" s="1"/>
    </row>
    <row r="136" spans="3:10">
      <c r="C136" s="30"/>
      <c r="D136" s="206"/>
      <c r="E136" s="206"/>
      <c r="F136" s="1"/>
      <c r="J136" s="1"/>
    </row>
    <row r="137" spans="3:10">
      <c r="C137" s="30"/>
      <c r="D137" s="206"/>
      <c r="E137" s="206"/>
      <c r="F137" s="1"/>
      <c r="J137" s="1"/>
    </row>
    <row r="138" spans="3:10" ht="15.75" customHeight="1">
      <c r="C138" s="30"/>
      <c r="D138" s="206"/>
      <c r="E138" s="206"/>
      <c r="F138" s="1"/>
      <c r="J138" s="1"/>
    </row>
    <row r="139" spans="3:10">
      <c r="C139" s="30"/>
      <c r="D139" s="206"/>
      <c r="E139" s="206"/>
      <c r="F139" s="1"/>
      <c r="J139" s="1"/>
    </row>
    <row r="140" spans="3:10">
      <c r="C140" s="30"/>
      <c r="D140" s="206"/>
      <c r="E140" s="206"/>
      <c r="F140" s="1"/>
      <c r="J140" s="1"/>
    </row>
    <row r="141" spans="3:10">
      <c r="C141" s="30"/>
      <c r="D141" s="206"/>
      <c r="E141" s="206"/>
      <c r="F141" s="1"/>
      <c r="J141" s="1"/>
    </row>
    <row r="142" spans="3:10" ht="14.25" customHeight="1">
      <c r="C142" s="30"/>
      <c r="D142" s="206"/>
      <c r="E142" s="206"/>
      <c r="F142" s="1"/>
      <c r="J142" s="1"/>
    </row>
    <row r="143" spans="3:10" ht="66.75" customHeight="1">
      <c r="C143" s="30"/>
      <c r="D143" s="206"/>
      <c r="E143" s="206"/>
      <c r="F143" s="1"/>
      <c r="J143" s="1"/>
    </row>
    <row r="144" spans="3:10">
      <c r="C144" s="30"/>
      <c r="D144" s="206"/>
      <c r="E144" s="206"/>
      <c r="F144" s="1"/>
      <c r="J144" s="1"/>
    </row>
    <row r="145" spans="3:10">
      <c r="C145" s="30"/>
      <c r="D145" s="206"/>
      <c r="E145" s="206"/>
      <c r="F145" s="1"/>
      <c r="J145" s="1"/>
    </row>
    <row r="146" spans="3:10">
      <c r="C146" s="30"/>
      <c r="D146" s="206"/>
      <c r="E146" s="206"/>
      <c r="F146" s="1"/>
      <c r="J146" s="1"/>
    </row>
    <row r="147" spans="3:10" ht="66" customHeight="1">
      <c r="C147" s="30"/>
      <c r="D147" s="206"/>
      <c r="E147" s="206"/>
      <c r="F147" s="1"/>
      <c r="J147" s="1"/>
    </row>
    <row r="148" spans="3:10">
      <c r="C148" s="30"/>
      <c r="D148" s="206"/>
      <c r="E148" s="206"/>
      <c r="F148" s="1"/>
      <c r="J148" s="1"/>
    </row>
    <row r="149" spans="3:10">
      <c r="C149" s="30"/>
      <c r="D149" s="206"/>
      <c r="E149" s="206"/>
      <c r="F149" s="1"/>
      <c r="J149" s="1"/>
    </row>
    <row r="150" spans="3:10">
      <c r="C150" s="30"/>
      <c r="D150" s="206"/>
      <c r="E150" s="206"/>
      <c r="F150" s="1"/>
      <c r="J150" s="1"/>
    </row>
    <row r="151" spans="3:10">
      <c r="C151" s="30"/>
      <c r="D151" s="206"/>
      <c r="E151" s="206"/>
      <c r="F151" s="1"/>
      <c r="J151" s="1"/>
    </row>
    <row r="152" spans="3:10">
      <c r="C152" s="30"/>
      <c r="D152" s="206"/>
      <c r="E152" s="206"/>
      <c r="F152" s="1"/>
      <c r="J152" s="1"/>
    </row>
    <row r="153" spans="3:10">
      <c r="C153" s="30"/>
      <c r="D153" s="206"/>
      <c r="E153" s="206"/>
      <c r="F153" s="1"/>
      <c r="J153" s="1"/>
    </row>
    <row r="154" spans="3:10">
      <c r="C154" s="30"/>
      <c r="D154" s="206"/>
      <c r="E154" s="206"/>
      <c r="F154" s="1"/>
      <c r="J154" s="1"/>
    </row>
    <row r="155" spans="3:10">
      <c r="C155" s="30"/>
      <c r="D155" s="206"/>
      <c r="E155" s="206"/>
      <c r="F155" s="1"/>
      <c r="J155" s="1"/>
    </row>
    <row r="156" spans="3:10">
      <c r="C156" s="30"/>
      <c r="D156" s="206"/>
      <c r="E156" s="206"/>
      <c r="F156" s="1"/>
      <c r="J156" s="1"/>
    </row>
    <row r="157" spans="3:10">
      <c r="C157" s="30"/>
      <c r="D157" s="206"/>
      <c r="E157" s="206"/>
      <c r="F157" s="1"/>
      <c r="J157" s="1"/>
    </row>
    <row r="158" spans="3:10">
      <c r="C158" s="30"/>
      <c r="D158" s="206"/>
      <c r="E158" s="206"/>
      <c r="F158" s="1"/>
      <c r="J158" s="1"/>
    </row>
    <row r="159" spans="3:10">
      <c r="C159" s="30"/>
      <c r="D159" s="206"/>
      <c r="E159" s="206"/>
      <c r="F159" s="1"/>
      <c r="J159" s="1"/>
    </row>
    <row r="160" spans="3:10">
      <c r="C160" s="30"/>
      <c r="D160" s="206"/>
      <c r="E160" s="206"/>
      <c r="F160" s="1"/>
      <c r="J160" s="1"/>
    </row>
    <row r="161" spans="3:10">
      <c r="C161" s="30"/>
      <c r="D161" s="206"/>
      <c r="E161" s="206"/>
      <c r="F161" s="1"/>
      <c r="J161" s="1"/>
    </row>
    <row r="162" spans="3:10">
      <c r="C162" s="30"/>
      <c r="D162" s="206"/>
      <c r="E162" s="206"/>
      <c r="F162" s="1"/>
      <c r="J162" s="1"/>
    </row>
    <row r="163" spans="3:10">
      <c r="C163" s="30"/>
      <c r="D163" s="206"/>
      <c r="E163" s="206"/>
      <c r="F163" s="1"/>
      <c r="J163" s="1"/>
    </row>
    <row r="164" spans="3:10">
      <c r="C164" s="30"/>
      <c r="D164" s="206"/>
      <c r="E164" s="206"/>
      <c r="F164" s="1"/>
      <c r="J164" s="1"/>
    </row>
    <row r="165" spans="3:10">
      <c r="C165" s="30"/>
      <c r="D165" s="206"/>
      <c r="E165" s="206"/>
      <c r="F165" s="1"/>
      <c r="J165" s="1"/>
    </row>
    <row r="166" spans="3:10">
      <c r="C166" s="30"/>
      <c r="D166" s="206"/>
      <c r="E166" s="206"/>
      <c r="F166" s="1"/>
      <c r="J166" s="1"/>
    </row>
    <row r="167" spans="3:10">
      <c r="C167" s="30"/>
      <c r="D167" s="206"/>
      <c r="E167" s="206"/>
      <c r="F167" s="1"/>
      <c r="J167" s="1"/>
    </row>
    <row r="168" spans="3:10">
      <c r="C168" s="30"/>
      <c r="D168" s="206"/>
      <c r="E168" s="206"/>
      <c r="F168" s="1"/>
      <c r="J168" s="1"/>
    </row>
    <row r="169" spans="3:10">
      <c r="C169" s="30"/>
      <c r="D169" s="206"/>
      <c r="E169" s="206"/>
      <c r="F169" s="1"/>
      <c r="J169" s="1"/>
    </row>
    <row r="170" spans="3:10">
      <c r="C170" s="30"/>
      <c r="D170" s="206"/>
      <c r="E170" s="206"/>
      <c r="F170" s="1"/>
      <c r="J170" s="1"/>
    </row>
    <row r="171" spans="3:10" ht="37.5" customHeight="1">
      <c r="C171" s="30"/>
      <c r="D171" s="206"/>
      <c r="E171" s="206"/>
      <c r="F171" s="1"/>
      <c r="J171" s="1"/>
    </row>
    <row r="172" spans="3:10">
      <c r="C172" s="30"/>
      <c r="D172" s="206"/>
      <c r="E172" s="206"/>
      <c r="F172" s="1"/>
      <c r="J172" s="1"/>
    </row>
    <row r="173" spans="3:10">
      <c r="C173" s="30"/>
      <c r="D173" s="206"/>
      <c r="E173" s="206"/>
      <c r="F173" s="1"/>
      <c r="J173" s="1"/>
    </row>
    <row r="174" spans="3:10">
      <c r="C174" s="30"/>
      <c r="D174" s="206"/>
      <c r="E174" s="206"/>
      <c r="F174" s="1"/>
      <c r="J174" s="1"/>
    </row>
    <row r="175" spans="3:10">
      <c r="C175" s="30"/>
      <c r="D175" s="206"/>
      <c r="E175" s="206"/>
      <c r="F175" s="1"/>
      <c r="J175" s="1"/>
    </row>
    <row r="176" spans="3:10">
      <c r="C176" s="30"/>
      <c r="D176" s="206"/>
      <c r="E176" s="206"/>
      <c r="F176" s="1"/>
      <c r="J176" s="1"/>
    </row>
    <row r="177" spans="3:10">
      <c r="C177" s="30"/>
      <c r="D177" s="206"/>
      <c r="E177" s="206"/>
      <c r="F177" s="1"/>
      <c r="J177" s="1"/>
    </row>
    <row r="178" spans="3:10">
      <c r="C178" s="30"/>
      <c r="D178" s="206"/>
      <c r="E178" s="206"/>
      <c r="F178" s="1"/>
      <c r="J178" s="1"/>
    </row>
    <row r="179" spans="3:10" ht="40.5" customHeight="1">
      <c r="C179" s="30"/>
      <c r="D179" s="206"/>
      <c r="E179" s="206"/>
      <c r="F179" s="1"/>
      <c r="J179" s="1"/>
    </row>
    <row r="180" spans="3:10">
      <c r="C180" s="30"/>
      <c r="D180" s="206"/>
      <c r="E180" s="206"/>
      <c r="F180" s="1"/>
      <c r="J180" s="1"/>
    </row>
    <row r="181" spans="3:10">
      <c r="C181" s="30"/>
      <c r="D181" s="206"/>
      <c r="E181" s="206"/>
      <c r="F181" s="1"/>
      <c r="J181" s="1"/>
    </row>
    <row r="182" spans="3:10">
      <c r="C182" s="30"/>
      <c r="D182" s="206"/>
      <c r="E182" s="206"/>
      <c r="F182" s="1"/>
      <c r="J182" s="1"/>
    </row>
    <row r="183" spans="3:10" ht="53.25" customHeight="1">
      <c r="C183" s="30"/>
      <c r="D183" s="206"/>
      <c r="E183" s="206"/>
      <c r="F183" s="1"/>
      <c r="J183" s="1"/>
    </row>
    <row r="184" spans="3:10">
      <c r="C184" s="30"/>
      <c r="D184" s="206"/>
      <c r="E184" s="206"/>
      <c r="F184" s="1"/>
      <c r="J184" s="1"/>
    </row>
    <row r="185" spans="3:10">
      <c r="C185" s="30"/>
      <c r="D185" s="206"/>
      <c r="E185" s="206"/>
      <c r="F185" s="1"/>
      <c r="J185" s="1"/>
    </row>
    <row r="186" spans="3:10" ht="15" customHeight="1">
      <c r="C186" s="30"/>
      <c r="D186" s="206"/>
      <c r="E186" s="206"/>
      <c r="F186" s="1"/>
      <c r="J186" s="1"/>
    </row>
    <row r="187" spans="3:10">
      <c r="C187" s="30"/>
      <c r="D187" s="206"/>
      <c r="E187" s="206"/>
      <c r="F187" s="1"/>
      <c r="J187" s="1"/>
    </row>
    <row r="188" spans="3:10">
      <c r="C188" s="30"/>
      <c r="D188" s="206"/>
      <c r="E188" s="206"/>
      <c r="F188" s="1"/>
      <c r="J188" s="1"/>
    </row>
    <row r="189" spans="3:10" ht="14.25" customHeight="1">
      <c r="C189" s="30"/>
      <c r="D189" s="206"/>
      <c r="E189" s="206"/>
      <c r="F189" s="1"/>
      <c r="J189" s="1"/>
    </row>
    <row r="190" spans="3:10">
      <c r="C190" s="30"/>
      <c r="D190" s="206"/>
      <c r="E190" s="206"/>
      <c r="F190" s="1"/>
      <c r="J190" s="1"/>
    </row>
    <row r="191" spans="3:10">
      <c r="C191" s="30"/>
      <c r="D191" s="206"/>
      <c r="E191" s="206"/>
      <c r="F191" s="1"/>
      <c r="J191" s="1"/>
    </row>
    <row r="192" spans="3:10">
      <c r="C192" s="30"/>
      <c r="D192" s="206"/>
      <c r="E192" s="206"/>
      <c r="F192" s="1"/>
      <c r="J192" s="1"/>
    </row>
    <row r="193" spans="3:10">
      <c r="C193" s="30"/>
      <c r="D193" s="206"/>
      <c r="E193" s="206"/>
      <c r="F193" s="1"/>
      <c r="J193" s="1"/>
    </row>
    <row r="194" spans="3:10">
      <c r="C194" s="30"/>
      <c r="D194" s="206"/>
      <c r="E194" s="206"/>
      <c r="F194" s="1"/>
      <c r="J194" s="1"/>
    </row>
    <row r="195" spans="3:10">
      <c r="C195" s="30"/>
      <c r="D195" s="206"/>
      <c r="E195" s="206"/>
      <c r="F195" s="1"/>
      <c r="J195" s="1"/>
    </row>
    <row r="196" spans="3:10">
      <c r="C196" s="30"/>
      <c r="D196" s="206"/>
      <c r="E196" s="206"/>
      <c r="F196" s="1"/>
      <c r="J196" s="1"/>
    </row>
    <row r="197" spans="3:10">
      <c r="C197" s="30"/>
      <c r="D197" s="206"/>
      <c r="E197" s="206"/>
      <c r="F197" s="1"/>
      <c r="J197" s="1"/>
    </row>
    <row r="198" spans="3:10">
      <c r="C198" s="30"/>
      <c r="D198" s="206"/>
      <c r="E198" s="206"/>
      <c r="F198" s="1"/>
      <c r="J198" s="1"/>
    </row>
    <row r="199" spans="3:10" ht="12.75" customHeight="1">
      <c r="C199" s="30"/>
      <c r="D199" s="206"/>
      <c r="E199" s="206"/>
      <c r="F199" s="1"/>
      <c r="J199" s="1"/>
    </row>
    <row r="200" spans="3:10">
      <c r="C200" s="30"/>
      <c r="D200" s="206"/>
      <c r="E200" s="206"/>
      <c r="F200" s="1"/>
      <c r="J200" s="1"/>
    </row>
    <row r="201" spans="3:10" ht="14.25" customHeight="1">
      <c r="C201" s="30"/>
      <c r="D201" s="206"/>
      <c r="E201" s="206"/>
      <c r="F201" s="1"/>
      <c r="J201" s="1"/>
    </row>
    <row r="202" spans="3:10">
      <c r="C202" s="30"/>
      <c r="D202" s="206"/>
      <c r="E202" s="206"/>
      <c r="F202" s="1"/>
      <c r="J202" s="1"/>
    </row>
    <row r="203" spans="3:10" ht="51" customHeight="1">
      <c r="C203" s="30"/>
      <c r="D203" s="206"/>
      <c r="E203" s="206"/>
      <c r="F203" s="1"/>
      <c r="J203" s="1"/>
    </row>
    <row r="204" spans="3:10" ht="12.75" customHeight="1">
      <c r="C204" s="30"/>
      <c r="D204" s="206"/>
      <c r="E204" s="206"/>
      <c r="F204" s="1"/>
      <c r="J204" s="1"/>
    </row>
    <row r="205" spans="3:10">
      <c r="C205" s="30"/>
      <c r="D205" s="206"/>
      <c r="E205" s="206"/>
      <c r="F205" s="1"/>
      <c r="J205" s="1"/>
    </row>
    <row r="206" spans="3:10">
      <c r="C206" s="30"/>
      <c r="D206" s="206"/>
      <c r="E206" s="206"/>
      <c r="F206" s="1"/>
      <c r="J206" s="1"/>
    </row>
    <row r="207" spans="3:10">
      <c r="C207" s="30"/>
      <c r="D207" s="206"/>
      <c r="E207" s="206"/>
      <c r="F207" s="1"/>
      <c r="J207" s="1"/>
    </row>
    <row r="208" spans="3:10">
      <c r="C208" s="30"/>
      <c r="D208" s="206"/>
      <c r="E208" s="206"/>
      <c r="F208" s="1"/>
      <c r="J208" s="1"/>
    </row>
    <row r="209" spans="3:10">
      <c r="C209" s="30"/>
      <c r="D209" s="206"/>
      <c r="E209" s="206"/>
      <c r="F209" s="1"/>
      <c r="J209" s="1"/>
    </row>
    <row r="210" spans="3:10">
      <c r="C210" s="30"/>
      <c r="D210" s="206"/>
      <c r="E210" s="206"/>
      <c r="F210" s="1"/>
      <c r="J210" s="1"/>
    </row>
    <row r="211" spans="3:10">
      <c r="C211" s="30"/>
      <c r="D211" s="206"/>
      <c r="E211" s="206"/>
      <c r="F211" s="1"/>
      <c r="J211" s="1"/>
    </row>
    <row r="212" spans="3:10">
      <c r="C212" s="30"/>
      <c r="D212" s="206"/>
      <c r="E212" s="206"/>
      <c r="F212" s="1"/>
      <c r="J212" s="1"/>
    </row>
    <row r="213" spans="3:10" ht="15" customHeight="1">
      <c r="C213" s="30"/>
      <c r="D213" s="206"/>
      <c r="E213" s="206"/>
      <c r="F213" s="1"/>
      <c r="J213" s="1"/>
    </row>
    <row r="214" spans="3:10">
      <c r="C214" s="30"/>
      <c r="D214" s="206"/>
      <c r="E214" s="206"/>
      <c r="F214" s="1"/>
      <c r="J214" s="1"/>
    </row>
    <row r="215" spans="3:10" ht="147.75" customHeight="1">
      <c r="C215" s="30"/>
      <c r="D215" s="206"/>
      <c r="E215" s="206"/>
      <c r="F215" s="1"/>
      <c r="J215" s="1"/>
    </row>
    <row r="216" spans="3:10" ht="82.5" customHeight="1">
      <c r="C216" s="30"/>
      <c r="D216" s="206"/>
      <c r="E216" s="206"/>
      <c r="F216" s="1"/>
      <c r="J216" s="1"/>
    </row>
    <row r="217" spans="3:10" ht="12.75" customHeight="1">
      <c r="C217" s="30"/>
      <c r="D217" s="206"/>
      <c r="E217" s="206"/>
      <c r="F217" s="1"/>
      <c r="J217" s="1"/>
    </row>
    <row r="218" spans="3:10" ht="106.5" customHeight="1">
      <c r="C218" s="30"/>
      <c r="D218" s="206"/>
      <c r="E218" s="206"/>
      <c r="F218" s="1"/>
      <c r="J218" s="1"/>
    </row>
    <row r="219" spans="3:10" ht="227.25" customHeight="1">
      <c r="C219" s="30"/>
      <c r="D219" s="206"/>
      <c r="E219" s="206"/>
      <c r="F219" s="1"/>
      <c r="J219" s="1"/>
    </row>
    <row r="220" spans="3:10" ht="135" customHeight="1">
      <c r="C220" s="30"/>
      <c r="D220" s="206"/>
      <c r="E220" s="206"/>
      <c r="F220" s="1"/>
      <c r="J220" s="1"/>
    </row>
    <row r="221" spans="3:10" ht="81" customHeight="1">
      <c r="C221" s="30"/>
      <c r="D221" s="206"/>
      <c r="E221" s="206"/>
      <c r="F221" s="1"/>
      <c r="J221" s="1"/>
    </row>
    <row r="222" spans="3:10" ht="14.25" customHeight="1">
      <c r="C222" s="30"/>
      <c r="D222" s="206"/>
      <c r="E222" s="206"/>
      <c r="F222" s="1"/>
      <c r="J222" s="1"/>
    </row>
    <row r="223" spans="3:10" ht="13.5" customHeight="1">
      <c r="C223" s="30"/>
      <c r="D223" s="206"/>
      <c r="E223" s="206"/>
      <c r="F223" s="1"/>
      <c r="J223" s="1"/>
    </row>
    <row r="224" spans="3:10" ht="39" customHeight="1">
      <c r="C224" s="30"/>
      <c r="D224" s="206"/>
      <c r="E224" s="206"/>
      <c r="F224" s="1"/>
      <c r="J224" s="1"/>
    </row>
    <row r="225" spans="3:10" ht="27" customHeight="1">
      <c r="C225" s="30"/>
      <c r="D225" s="206"/>
      <c r="E225" s="206"/>
      <c r="F225" s="1"/>
      <c r="J225" s="1"/>
    </row>
    <row r="226" spans="3:10">
      <c r="C226" s="30"/>
      <c r="D226" s="206"/>
      <c r="E226" s="206"/>
      <c r="F226" s="1"/>
      <c r="J226" s="1"/>
    </row>
    <row r="227" spans="3:10">
      <c r="C227" s="30"/>
      <c r="D227" s="206"/>
      <c r="E227" s="206"/>
      <c r="F227" s="1"/>
      <c r="J227" s="1"/>
    </row>
    <row r="228" spans="3:10">
      <c r="C228" s="30"/>
      <c r="D228" s="206"/>
      <c r="E228" s="206"/>
      <c r="F228" s="1"/>
      <c r="J228" s="1"/>
    </row>
    <row r="229" spans="3:10">
      <c r="C229" s="30"/>
      <c r="D229" s="206"/>
      <c r="E229" s="206"/>
      <c r="F229" s="1"/>
      <c r="J229" s="1"/>
    </row>
    <row r="230" spans="3:10">
      <c r="C230" s="30"/>
      <c r="D230" s="206"/>
      <c r="E230" s="206"/>
      <c r="F230" s="1"/>
      <c r="J230" s="1"/>
    </row>
    <row r="231" spans="3:10">
      <c r="C231" s="30"/>
      <c r="D231" s="206"/>
      <c r="E231" s="206"/>
      <c r="F231" s="1"/>
      <c r="J231" s="1"/>
    </row>
    <row r="232" spans="3:10">
      <c r="C232" s="30"/>
      <c r="D232" s="206"/>
      <c r="E232" s="206"/>
      <c r="F232" s="1"/>
      <c r="J232" s="1"/>
    </row>
    <row r="233" spans="3:10">
      <c r="C233" s="30"/>
      <c r="D233" s="206"/>
      <c r="E233" s="206"/>
      <c r="F233" s="1"/>
      <c r="J233" s="1"/>
    </row>
    <row r="234" spans="3:10" ht="12.75" customHeight="1">
      <c r="C234" s="30"/>
      <c r="D234" s="206"/>
      <c r="E234" s="206"/>
      <c r="F234" s="1"/>
      <c r="J234" s="1"/>
    </row>
    <row r="235" spans="3:10">
      <c r="C235" s="30"/>
      <c r="D235" s="206"/>
      <c r="E235" s="206"/>
      <c r="F235" s="1"/>
      <c r="J235" s="1"/>
    </row>
    <row r="236" spans="3:10">
      <c r="C236" s="30"/>
      <c r="D236" s="206"/>
      <c r="E236" s="206"/>
      <c r="F236" s="1"/>
      <c r="J236" s="1"/>
    </row>
    <row r="237" spans="3:10" ht="156.75" customHeight="1">
      <c r="C237" s="30"/>
      <c r="D237" s="206"/>
      <c r="E237" s="206"/>
      <c r="F237" s="1"/>
      <c r="J237" s="1"/>
    </row>
    <row r="238" spans="3:10" ht="169.5" customHeight="1">
      <c r="C238" s="30"/>
      <c r="D238" s="206"/>
      <c r="E238" s="206"/>
      <c r="F238" s="1"/>
      <c r="J238" s="1"/>
    </row>
    <row r="239" spans="3:10" ht="12.75" customHeight="1">
      <c r="C239" s="30"/>
      <c r="D239" s="206"/>
      <c r="E239" s="206"/>
      <c r="F239" s="1"/>
      <c r="J239" s="1"/>
    </row>
    <row r="240" spans="3:10" ht="168.75" customHeight="1">
      <c r="C240" s="30"/>
      <c r="D240" s="206"/>
      <c r="E240" s="206"/>
      <c r="F240" s="1"/>
      <c r="J240" s="1"/>
    </row>
    <row r="241" spans="3:10" ht="113.25" customHeight="1">
      <c r="C241" s="30"/>
      <c r="D241" s="206"/>
      <c r="E241" s="206"/>
      <c r="F241" s="1"/>
      <c r="J241" s="1"/>
    </row>
    <row r="242" spans="3:10" ht="123.75" customHeight="1">
      <c r="C242" s="30"/>
      <c r="D242" s="206"/>
      <c r="E242" s="206"/>
      <c r="F242" s="1"/>
      <c r="J242" s="1"/>
    </row>
    <row r="243" spans="3:10" ht="191.25" customHeight="1">
      <c r="C243" s="30"/>
      <c r="D243" s="206"/>
      <c r="E243" s="206"/>
      <c r="F243" s="1"/>
      <c r="J243" s="1"/>
    </row>
    <row r="244" spans="3:10" ht="13.5" customHeight="1">
      <c r="C244" s="30"/>
      <c r="D244" s="206"/>
      <c r="E244" s="206"/>
      <c r="F244" s="1"/>
      <c r="J244" s="1"/>
    </row>
    <row r="245" spans="3:10" ht="28.5" customHeight="1">
      <c r="C245" s="30"/>
      <c r="D245" s="206"/>
      <c r="E245" s="206"/>
      <c r="F245" s="1"/>
      <c r="J245" s="1"/>
    </row>
    <row r="246" spans="3:10" ht="39" customHeight="1">
      <c r="C246" s="30"/>
      <c r="D246" s="206"/>
      <c r="E246" s="206"/>
      <c r="F246" s="1"/>
      <c r="J246" s="1"/>
    </row>
    <row r="247" spans="3:10">
      <c r="C247" s="30"/>
      <c r="D247" s="206"/>
      <c r="E247" s="206"/>
      <c r="F247" s="1"/>
      <c r="J247" s="1"/>
    </row>
    <row r="248" spans="3:10">
      <c r="C248" s="30"/>
      <c r="D248" s="206"/>
      <c r="E248" s="206"/>
      <c r="F248" s="1"/>
      <c r="J248" s="1"/>
    </row>
    <row r="249" spans="3:10">
      <c r="C249" s="30"/>
      <c r="D249" s="206"/>
      <c r="E249" s="206"/>
      <c r="F249" s="1"/>
      <c r="J249" s="1"/>
    </row>
    <row r="250" spans="3:10">
      <c r="C250" s="30"/>
      <c r="D250" s="206"/>
      <c r="E250" s="206"/>
      <c r="F250" s="1"/>
      <c r="J250" s="1"/>
    </row>
    <row r="251" spans="3:10">
      <c r="C251" s="30"/>
      <c r="D251" s="206"/>
      <c r="E251" s="206"/>
      <c r="F251" s="1"/>
      <c r="J251" s="1"/>
    </row>
    <row r="252" spans="3:10">
      <c r="C252" s="30"/>
      <c r="D252" s="206"/>
      <c r="E252" s="206"/>
      <c r="F252" s="1"/>
      <c r="J252" s="1"/>
    </row>
    <row r="253" spans="3:10">
      <c r="C253" s="30"/>
      <c r="D253" s="206"/>
      <c r="E253" s="206"/>
      <c r="F253" s="1"/>
      <c r="J253" s="1"/>
    </row>
    <row r="254" spans="3:10">
      <c r="C254" s="30"/>
      <c r="D254" s="206"/>
      <c r="E254" s="206"/>
      <c r="F254" s="1"/>
      <c r="J254" s="1"/>
    </row>
    <row r="255" spans="3:10">
      <c r="C255" s="30"/>
      <c r="D255" s="206"/>
      <c r="E255" s="206"/>
      <c r="F255" s="1"/>
      <c r="J255" s="1"/>
    </row>
    <row r="256" spans="3:10">
      <c r="C256" s="30"/>
      <c r="D256" s="206"/>
      <c r="E256" s="206"/>
      <c r="F256" s="1"/>
      <c r="J256" s="1"/>
    </row>
    <row r="257" spans="3:10">
      <c r="C257" s="30"/>
      <c r="D257" s="206"/>
      <c r="E257" s="206"/>
      <c r="F257" s="1"/>
      <c r="J257" s="1"/>
    </row>
    <row r="258" spans="3:10">
      <c r="C258" s="30"/>
      <c r="D258" s="206"/>
      <c r="E258" s="206"/>
      <c r="F258" s="1"/>
      <c r="J258" s="1"/>
    </row>
    <row r="259" spans="3:10">
      <c r="C259" s="30"/>
      <c r="D259" s="206"/>
      <c r="E259" s="206"/>
      <c r="F259" s="1"/>
      <c r="J259" s="1"/>
    </row>
    <row r="260" spans="3:10">
      <c r="C260" s="30"/>
      <c r="D260" s="206"/>
      <c r="E260" s="206"/>
      <c r="F260" s="1"/>
      <c r="J260" s="1"/>
    </row>
    <row r="261" spans="3:10">
      <c r="C261" s="30"/>
      <c r="D261" s="206"/>
      <c r="E261" s="206"/>
      <c r="F261" s="1"/>
      <c r="J261" s="1"/>
    </row>
    <row r="262" spans="3:10">
      <c r="C262" s="30"/>
      <c r="D262" s="206"/>
      <c r="E262" s="206"/>
      <c r="F262" s="1"/>
      <c r="J262" s="1"/>
    </row>
    <row r="263" spans="3:10">
      <c r="C263" s="30"/>
      <c r="D263" s="206"/>
      <c r="E263" s="206"/>
      <c r="F263" s="1"/>
      <c r="J263" s="1"/>
    </row>
    <row r="264" spans="3:10">
      <c r="C264" s="30"/>
      <c r="D264" s="206"/>
      <c r="E264" s="206"/>
      <c r="F264" s="1"/>
      <c r="J264" s="1"/>
    </row>
    <row r="265" spans="3:10">
      <c r="C265" s="30"/>
      <c r="D265" s="206"/>
      <c r="E265" s="206"/>
      <c r="F265" s="1"/>
      <c r="J265" s="1"/>
    </row>
    <row r="266" spans="3:10">
      <c r="C266" s="30"/>
      <c r="D266" s="206"/>
      <c r="E266" s="206"/>
      <c r="F266" s="1"/>
      <c r="J266" s="1"/>
    </row>
    <row r="267" spans="3:10">
      <c r="C267" s="30"/>
      <c r="D267" s="206"/>
      <c r="E267" s="206"/>
      <c r="F267" s="1"/>
      <c r="J267" s="1"/>
    </row>
    <row r="268" spans="3:10">
      <c r="C268" s="30"/>
      <c r="D268" s="206"/>
      <c r="E268" s="206"/>
      <c r="F268" s="1"/>
      <c r="J268" s="1"/>
    </row>
    <row r="269" spans="3:10" ht="13.5" customHeight="1">
      <c r="C269" s="30"/>
      <c r="D269" s="206"/>
      <c r="E269" s="206"/>
      <c r="F269" s="1"/>
      <c r="J269" s="1"/>
    </row>
    <row r="270" spans="3:10">
      <c r="C270" s="30"/>
      <c r="D270" s="206"/>
      <c r="E270" s="206"/>
      <c r="F270" s="1"/>
      <c r="J270" s="1"/>
    </row>
    <row r="271" spans="3:10">
      <c r="C271" s="30"/>
      <c r="D271" s="206"/>
      <c r="E271" s="206"/>
      <c r="F271" s="1"/>
      <c r="J271" s="1"/>
    </row>
    <row r="272" spans="3:10">
      <c r="C272" s="30"/>
      <c r="D272" s="206"/>
      <c r="E272" s="206"/>
      <c r="F272" s="1"/>
      <c r="J272" s="1"/>
    </row>
    <row r="273" spans="3:10">
      <c r="C273" s="30"/>
      <c r="D273" s="206"/>
      <c r="E273" s="206"/>
      <c r="F273" s="1"/>
      <c r="J273" s="1"/>
    </row>
    <row r="274" spans="3:10">
      <c r="C274" s="30"/>
      <c r="D274" s="206"/>
      <c r="E274" s="206"/>
      <c r="F274" s="1"/>
      <c r="J274" s="1"/>
    </row>
    <row r="275" spans="3:10">
      <c r="C275" s="30"/>
      <c r="D275" s="206"/>
      <c r="E275" s="206"/>
      <c r="F275" s="1"/>
      <c r="J275" s="1"/>
    </row>
    <row r="276" spans="3:10">
      <c r="C276" s="30"/>
      <c r="D276" s="206"/>
      <c r="E276" s="206"/>
      <c r="F276" s="1"/>
      <c r="J276" s="1"/>
    </row>
    <row r="277" spans="3:10">
      <c r="C277" s="30"/>
      <c r="D277" s="206"/>
      <c r="E277" s="206"/>
      <c r="F277" s="1"/>
      <c r="J277" s="1"/>
    </row>
    <row r="278" spans="3:10">
      <c r="C278" s="30"/>
      <c r="D278" s="206"/>
      <c r="E278" s="206"/>
      <c r="F278" s="1"/>
      <c r="J278" s="1"/>
    </row>
    <row r="279" spans="3:10">
      <c r="C279" s="30"/>
      <c r="D279" s="206"/>
      <c r="E279" s="206"/>
      <c r="F279" s="1"/>
      <c r="J279" s="1"/>
    </row>
    <row r="280" spans="3:10">
      <c r="C280" s="30"/>
      <c r="D280" s="206"/>
      <c r="E280" s="206"/>
      <c r="F280" s="1"/>
      <c r="J280" s="1"/>
    </row>
    <row r="281" spans="3:10">
      <c r="C281" s="30"/>
      <c r="D281" s="206"/>
      <c r="E281" s="206"/>
      <c r="F281" s="1"/>
      <c r="J281" s="1"/>
    </row>
    <row r="282" spans="3:10">
      <c r="C282" s="30"/>
      <c r="D282" s="206"/>
      <c r="E282" s="206"/>
      <c r="F282" s="1"/>
      <c r="J282" s="1"/>
    </row>
    <row r="283" spans="3:10">
      <c r="C283" s="30"/>
      <c r="D283" s="206"/>
      <c r="E283" s="206"/>
      <c r="F283" s="1"/>
      <c r="J283" s="1"/>
    </row>
    <row r="284" spans="3:10">
      <c r="C284" s="30"/>
      <c r="D284" s="206"/>
      <c r="E284" s="206"/>
      <c r="F284" s="1"/>
      <c r="J284" s="1"/>
    </row>
    <row r="285" spans="3:10">
      <c r="C285" s="30"/>
      <c r="D285" s="206"/>
      <c r="E285" s="206"/>
      <c r="F285" s="1"/>
      <c r="J285" s="1"/>
    </row>
    <row r="286" spans="3:10">
      <c r="C286" s="30"/>
      <c r="D286" s="206"/>
      <c r="E286" s="206"/>
      <c r="F286" s="1"/>
      <c r="J286" s="1"/>
    </row>
    <row r="287" spans="3:10">
      <c r="C287" s="30"/>
      <c r="D287" s="206"/>
      <c r="E287" s="206"/>
      <c r="F287" s="1"/>
      <c r="J287" s="1"/>
    </row>
    <row r="288" spans="3:10">
      <c r="C288" s="30"/>
      <c r="D288" s="206"/>
      <c r="E288" s="206"/>
      <c r="F288" s="1"/>
      <c r="J288" s="1"/>
    </row>
    <row r="289" spans="3:10">
      <c r="C289" s="30"/>
      <c r="D289" s="206"/>
      <c r="E289" s="206"/>
      <c r="F289" s="1"/>
      <c r="J289" s="1"/>
    </row>
    <row r="290" spans="3:10">
      <c r="C290" s="30"/>
      <c r="D290" s="206"/>
      <c r="E290" s="206"/>
      <c r="F290" s="1"/>
      <c r="J290" s="1"/>
    </row>
    <row r="291" spans="3:10">
      <c r="C291" s="30"/>
      <c r="D291" s="206"/>
      <c r="E291" s="206"/>
      <c r="F291" s="1"/>
      <c r="J291" s="1"/>
    </row>
    <row r="292" spans="3:10">
      <c r="C292" s="30"/>
      <c r="D292" s="206"/>
      <c r="E292" s="206"/>
      <c r="F292" s="1"/>
      <c r="J292" s="1"/>
    </row>
    <row r="293" spans="3:10">
      <c r="C293" s="30"/>
      <c r="D293" s="206"/>
      <c r="E293" s="206"/>
      <c r="F293" s="1"/>
      <c r="J293" s="1"/>
    </row>
    <row r="294" spans="3:10">
      <c r="C294" s="30"/>
      <c r="D294" s="206"/>
      <c r="E294" s="206"/>
      <c r="F294" s="1"/>
      <c r="J294" s="1"/>
    </row>
    <row r="295" spans="3:10">
      <c r="C295" s="30"/>
      <c r="D295" s="206"/>
      <c r="E295" s="206"/>
      <c r="F295" s="1"/>
      <c r="J295" s="1"/>
    </row>
    <row r="296" spans="3:10">
      <c r="C296" s="30"/>
      <c r="D296" s="206"/>
      <c r="E296" s="206"/>
      <c r="F296" s="1"/>
      <c r="J296" s="1"/>
    </row>
    <row r="297" spans="3:10">
      <c r="C297" s="30"/>
      <c r="D297" s="206"/>
      <c r="E297" s="206"/>
      <c r="F297" s="1"/>
      <c r="J297" s="1"/>
    </row>
    <row r="298" spans="3:10">
      <c r="C298" s="30"/>
      <c r="D298" s="206"/>
      <c r="E298" s="206"/>
      <c r="F298" s="1"/>
      <c r="J298" s="1"/>
    </row>
    <row r="299" spans="3:10">
      <c r="C299" s="30"/>
      <c r="D299" s="206"/>
      <c r="E299" s="206"/>
      <c r="F299" s="1"/>
      <c r="J299" s="1"/>
    </row>
    <row r="300" spans="3:10">
      <c r="C300" s="30"/>
      <c r="D300" s="206"/>
      <c r="E300" s="206"/>
      <c r="F300" s="1"/>
      <c r="J300" s="1"/>
    </row>
    <row r="301" spans="3:10">
      <c r="C301" s="30"/>
      <c r="D301" s="206"/>
      <c r="E301" s="206"/>
      <c r="F301" s="1"/>
      <c r="J301" s="1"/>
    </row>
    <row r="302" spans="3:10" ht="15" customHeight="1">
      <c r="C302" s="30"/>
      <c r="D302" s="206"/>
      <c r="E302" s="206"/>
      <c r="F302" s="1"/>
      <c r="J302" s="1"/>
    </row>
    <row r="303" spans="3:10">
      <c r="C303" s="30"/>
      <c r="D303" s="206"/>
      <c r="E303" s="206"/>
      <c r="F303" s="1"/>
      <c r="J303" s="1"/>
    </row>
    <row r="304" spans="3:10">
      <c r="C304" s="30"/>
      <c r="D304" s="206"/>
      <c r="E304" s="206"/>
      <c r="F304" s="1"/>
      <c r="J304" s="1"/>
    </row>
    <row r="305" spans="3:10">
      <c r="C305" s="30"/>
      <c r="D305" s="206"/>
      <c r="E305" s="206"/>
      <c r="F305" s="1"/>
      <c r="J305" s="1"/>
    </row>
    <row r="306" spans="3:10" ht="12.75" customHeight="1">
      <c r="C306" s="30"/>
      <c r="D306" s="206"/>
      <c r="E306" s="206"/>
      <c r="F306" s="1"/>
      <c r="J306" s="1"/>
    </row>
    <row r="307" spans="3:10" ht="12.75" customHeight="1">
      <c r="C307" s="30"/>
      <c r="D307" s="206"/>
      <c r="E307" s="206"/>
      <c r="F307" s="1"/>
      <c r="J307" s="1"/>
    </row>
    <row r="308" spans="3:10" ht="129" customHeight="1">
      <c r="C308" s="30"/>
      <c r="D308" s="206"/>
      <c r="E308" s="206"/>
      <c r="F308" s="1"/>
      <c r="J308" s="1"/>
    </row>
    <row r="309" spans="3:10" ht="180" customHeight="1">
      <c r="C309" s="30"/>
      <c r="D309" s="206"/>
      <c r="E309" s="206"/>
      <c r="F309" s="1"/>
      <c r="J309" s="1"/>
    </row>
    <row r="310" spans="3:10" ht="80.25" customHeight="1">
      <c r="C310" s="30"/>
      <c r="D310" s="206"/>
      <c r="E310" s="206"/>
      <c r="F310" s="1"/>
      <c r="J310" s="1"/>
    </row>
    <row r="311" spans="3:10" ht="103.5" customHeight="1">
      <c r="C311" s="30"/>
      <c r="D311" s="206"/>
      <c r="E311" s="206"/>
      <c r="F311" s="1"/>
      <c r="J311" s="1"/>
    </row>
    <row r="312" spans="3:10" ht="15" customHeight="1">
      <c r="C312" s="30"/>
      <c r="D312" s="206"/>
      <c r="E312" s="206"/>
      <c r="F312" s="1"/>
      <c r="J312" s="1"/>
    </row>
    <row r="313" spans="3:10">
      <c r="C313" s="30"/>
      <c r="D313" s="206"/>
      <c r="E313" s="206"/>
      <c r="F313" s="1"/>
      <c r="J313" s="1"/>
    </row>
    <row r="314" spans="3:10" ht="27" customHeight="1">
      <c r="C314" s="30"/>
      <c r="D314" s="206"/>
      <c r="E314" s="206"/>
      <c r="F314" s="1"/>
      <c r="J314" s="1"/>
    </row>
    <row r="315" spans="3:10" ht="13.5" customHeight="1">
      <c r="C315" s="30"/>
      <c r="D315" s="206"/>
      <c r="E315" s="206"/>
      <c r="F315" s="1"/>
      <c r="J315" s="1"/>
    </row>
    <row r="316" spans="3:10" ht="53.25" customHeight="1">
      <c r="C316" s="30"/>
      <c r="D316" s="206"/>
      <c r="E316" s="206"/>
      <c r="F316" s="1"/>
      <c r="J316" s="1"/>
    </row>
    <row r="317" spans="3:10" ht="12.75" customHeight="1">
      <c r="C317" s="30"/>
      <c r="D317" s="206"/>
      <c r="E317" s="206"/>
      <c r="F317" s="1"/>
      <c r="J317" s="1"/>
    </row>
    <row r="318" spans="3:10" ht="13.5" customHeight="1">
      <c r="C318" s="30"/>
      <c r="D318" s="206"/>
      <c r="E318" s="206"/>
      <c r="F318" s="1"/>
      <c r="J318" s="1"/>
    </row>
    <row r="319" spans="3:10">
      <c r="C319" s="30"/>
      <c r="D319" s="206"/>
      <c r="E319" s="206"/>
      <c r="F319" s="1"/>
      <c r="J319" s="1"/>
    </row>
    <row r="320" spans="3:10">
      <c r="C320" s="30"/>
      <c r="D320" s="206"/>
      <c r="E320" s="206"/>
      <c r="F320" s="1"/>
      <c r="J320" s="1"/>
    </row>
    <row r="321" spans="3:10" ht="27" customHeight="1">
      <c r="C321" s="30"/>
      <c r="D321" s="206"/>
      <c r="E321" s="206"/>
      <c r="F321" s="1"/>
      <c r="J321" s="1"/>
    </row>
    <row r="322" spans="3:10" ht="12.75" customHeight="1">
      <c r="C322" s="30"/>
      <c r="D322" s="206"/>
      <c r="E322" s="206"/>
      <c r="F322" s="1"/>
      <c r="J322" s="1"/>
    </row>
    <row r="323" spans="3:10" ht="12" customHeight="1">
      <c r="C323" s="30"/>
      <c r="D323" s="206"/>
      <c r="E323" s="206"/>
      <c r="F323" s="1"/>
      <c r="J323" s="1"/>
    </row>
    <row r="324" spans="3:10">
      <c r="C324" s="30"/>
      <c r="D324" s="206"/>
      <c r="E324" s="206"/>
      <c r="F324" s="1"/>
      <c r="J324" s="1"/>
    </row>
    <row r="325" spans="3:10" ht="13.5" customHeight="1">
      <c r="C325" s="30"/>
      <c r="D325" s="206"/>
      <c r="E325" s="206"/>
      <c r="F325" s="1"/>
      <c r="J325" s="1"/>
    </row>
    <row r="326" spans="3:10">
      <c r="C326" s="30"/>
      <c r="D326" s="206"/>
      <c r="E326" s="206"/>
      <c r="F326" s="1"/>
      <c r="J326" s="1"/>
    </row>
    <row r="327" spans="3:10" ht="15.75" customHeight="1">
      <c r="C327" s="30"/>
      <c r="D327" s="206"/>
      <c r="E327" s="206"/>
      <c r="F327" s="1"/>
      <c r="J327" s="1"/>
    </row>
    <row r="328" spans="3:10">
      <c r="C328" s="30"/>
      <c r="D328" s="206"/>
      <c r="E328" s="206"/>
      <c r="F328" s="1"/>
      <c r="J328" s="1"/>
    </row>
    <row r="329" spans="3:10">
      <c r="C329" s="30"/>
      <c r="D329" s="206"/>
      <c r="E329" s="206"/>
      <c r="F329" s="1"/>
      <c r="J329" s="1"/>
    </row>
    <row r="330" spans="3:10">
      <c r="C330" s="30"/>
      <c r="D330" s="206"/>
      <c r="E330" s="206"/>
      <c r="F330" s="1"/>
      <c r="J330" s="1"/>
    </row>
    <row r="331" spans="3:10" ht="14.25" customHeight="1">
      <c r="C331" s="30"/>
      <c r="D331" s="206"/>
      <c r="E331" s="206"/>
      <c r="F331" s="1"/>
      <c r="J331" s="1"/>
    </row>
    <row r="332" spans="3:10" ht="54" customHeight="1">
      <c r="C332" s="30"/>
      <c r="D332" s="206"/>
      <c r="E332" s="206"/>
      <c r="F332" s="1"/>
      <c r="J332" s="1"/>
    </row>
    <row r="333" spans="3:10">
      <c r="C333" s="30"/>
      <c r="D333" s="206"/>
      <c r="E333" s="206"/>
      <c r="F333" s="1"/>
      <c r="J333" s="1"/>
    </row>
    <row r="334" spans="3:10">
      <c r="C334" s="30"/>
      <c r="D334" s="206"/>
      <c r="E334" s="206"/>
      <c r="F334" s="1"/>
      <c r="J334" s="1"/>
    </row>
    <row r="335" spans="3:10" ht="15" customHeight="1">
      <c r="C335" s="30"/>
      <c r="D335" s="206"/>
      <c r="E335" s="206"/>
      <c r="F335" s="1"/>
      <c r="J335" s="1"/>
    </row>
    <row r="336" spans="3:10">
      <c r="C336" s="30"/>
      <c r="D336" s="206"/>
      <c r="E336" s="206"/>
      <c r="F336" s="1"/>
      <c r="J336" s="1"/>
    </row>
    <row r="337" spans="3:10">
      <c r="C337" s="30"/>
      <c r="D337" s="206"/>
      <c r="E337" s="206"/>
      <c r="F337" s="1"/>
      <c r="J337" s="1"/>
    </row>
    <row r="338" spans="3:10">
      <c r="C338" s="30"/>
      <c r="D338" s="206"/>
      <c r="E338" s="206"/>
      <c r="F338" s="1"/>
      <c r="J338" s="1"/>
    </row>
    <row r="339" spans="3:10" ht="27.75" customHeight="1">
      <c r="C339" s="30"/>
      <c r="D339" s="206"/>
      <c r="E339" s="206"/>
      <c r="F339" s="1"/>
      <c r="J339" s="1"/>
    </row>
    <row r="340" spans="3:10">
      <c r="C340" s="30"/>
      <c r="D340" s="206"/>
      <c r="E340" s="206"/>
      <c r="F340" s="1"/>
      <c r="J340" s="1"/>
    </row>
    <row r="341" spans="3:10">
      <c r="C341" s="30"/>
      <c r="D341" s="206"/>
      <c r="E341" s="206"/>
      <c r="F341" s="1"/>
      <c r="J341" s="1"/>
    </row>
    <row r="342" spans="3:10" ht="13.5" customHeight="1">
      <c r="C342" s="30"/>
      <c r="D342" s="206"/>
      <c r="E342" s="206"/>
      <c r="F342" s="1"/>
      <c r="J342" s="1"/>
    </row>
    <row r="343" spans="3:10">
      <c r="C343" s="30"/>
      <c r="D343" s="206"/>
      <c r="E343" s="206"/>
      <c r="F343" s="1"/>
      <c r="J343" s="1"/>
    </row>
    <row r="344" spans="3:10">
      <c r="C344" s="30"/>
      <c r="D344" s="206"/>
      <c r="E344" s="206"/>
      <c r="F344" s="1"/>
      <c r="J344" s="1"/>
    </row>
    <row r="345" spans="3:10">
      <c r="C345" s="30"/>
      <c r="D345" s="206"/>
      <c r="E345" s="206"/>
      <c r="F345" s="1"/>
      <c r="J345" s="1"/>
    </row>
    <row r="346" spans="3:10">
      <c r="C346" s="30"/>
      <c r="D346" s="206"/>
      <c r="E346" s="206"/>
      <c r="F346" s="1"/>
      <c r="J346" s="1"/>
    </row>
    <row r="347" spans="3:10" ht="12.75" customHeight="1">
      <c r="C347" s="30"/>
      <c r="D347" s="206"/>
      <c r="E347" s="206"/>
      <c r="F347" s="1"/>
      <c r="J347" s="1"/>
    </row>
    <row r="348" spans="3:10">
      <c r="C348" s="30"/>
      <c r="D348" s="206"/>
      <c r="E348" s="206"/>
      <c r="F348" s="1"/>
      <c r="J348" s="1"/>
    </row>
    <row r="349" spans="3:10">
      <c r="C349" s="30"/>
      <c r="D349" s="206"/>
      <c r="E349" s="206"/>
      <c r="F349" s="1"/>
      <c r="J349" s="1"/>
    </row>
    <row r="350" spans="3:10">
      <c r="C350" s="30"/>
      <c r="D350" s="206"/>
      <c r="E350" s="206"/>
      <c r="F350" s="1"/>
      <c r="J350" s="1"/>
    </row>
    <row r="351" spans="3:10">
      <c r="C351" s="30"/>
      <c r="D351" s="206"/>
      <c r="E351" s="206"/>
      <c r="F351" s="1"/>
      <c r="J351" s="1"/>
    </row>
    <row r="352" spans="3:10">
      <c r="C352" s="30"/>
      <c r="D352" s="206"/>
      <c r="E352" s="206"/>
      <c r="F352" s="1"/>
      <c r="J352" s="1"/>
    </row>
    <row r="353" spans="3:10">
      <c r="C353" s="30"/>
      <c r="D353" s="206"/>
      <c r="E353" s="206"/>
      <c r="F353" s="1"/>
      <c r="J353" s="1"/>
    </row>
    <row r="354" spans="3:10">
      <c r="C354" s="30"/>
      <c r="D354" s="206"/>
      <c r="E354" s="206"/>
      <c r="F354" s="1"/>
      <c r="J354" s="1"/>
    </row>
    <row r="355" spans="3:10" ht="15" customHeight="1">
      <c r="C355" s="30"/>
      <c r="D355" s="206"/>
      <c r="E355" s="206"/>
      <c r="F355" s="1"/>
      <c r="J355" s="1"/>
    </row>
    <row r="356" spans="3:10">
      <c r="C356" s="30"/>
      <c r="D356" s="206"/>
      <c r="E356" s="206"/>
      <c r="F356" s="1"/>
      <c r="J356" s="1"/>
    </row>
    <row r="357" spans="3:10">
      <c r="C357" s="30"/>
      <c r="D357" s="206"/>
      <c r="E357" s="206"/>
      <c r="F357" s="1"/>
      <c r="J357" s="1"/>
    </row>
    <row r="358" spans="3:10">
      <c r="C358" s="30"/>
      <c r="D358" s="206"/>
      <c r="E358" s="206"/>
      <c r="F358" s="1"/>
      <c r="J358" s="1"/>
    </row>
    <row r="359" spans="3:10">
      <c r="C359" s="30"/>
      <c r="D359" s="206"/>
      <c r="E359" s="206"/>
      <c r="F359" s="1"/>
      <c r="J359" s="1"/>
    </row>
    <row r="360" spans="3:10">
      <c r="C360" s="30"/>
      <c r="D360" s="206"/>
      <c r="E360" s="206"/>
      <c r="F360" s="1"/>
      <c r="J360" s="1"/>
    </row>
    <row r="361" spans="3:10">
      <c r="C361" s="30"/>
      <c r="D361" s="206"/>
      <c r="E361" s="206"/>
      <c r="F361" s="1"/>
      <c r="J361" s="1"/>
    </row>
    <row r="362" spans="3:10">
      <c r="C362" s="30"/>
      <c r="D362" s="206"/>
      <c r="E362" s="206"/>
      <c r="F362" s="1"/>
      <c r="J362" s="1"/>
    </row>
    <row r="363" spans="3:10">
      <c r="C363" s="30"/>
      <c r="D363" s="206"/>
      <c r="E363" s="206"/>
      <c r="F363" s="1"/>
      <c r="J363" s="1"/>
    </row>
    <row r="364" spans="3:10">
      <c r="C364" s="30"/>
      <c r="D364" s="206"/>
      <c r="E364" s="206"/>
      <c r="F364" s="1"/>
      <c r="J364" s="1"/>
    </row>
    <row r="365" spans="3:10">
      <c r="C365" s="30"/>
      <c r="D365" s="206"/>
      <c r="E365" s="206"/>
      <c r="F365" s="1"/>
      <c r="J365" s="1"/>
    </row>
    <row r="366" spans="3:10">
      <c r="C366" s="30"/>
      <c r="D366" s="206"/>
      <c r="E366" s="206"/>
      <c r="F366" s="1"/>
      <c r="J366" s="1"/>
    </row>
    <row r="367" spans="3:10">
      <c r="C367" s="30"/>
      <c r="D367" s="206"/>
      <c r="E367" s="206"/>
      <c r="F367" s="1"/>
      <c r="J367" s="1"/>
    </row>
    <row r="368" spans="3:10">
      <c r="C368" s="30"/>
      <c r="D368" s="206"/>
      <c r="E368" s="206"/>
      <c r="F368" s="1"/>
      <c r="J368" s="1"/>
    </row>
    <row r="369" spans="3:10">
      <c r="C369" s="30"/>
      <c r="D369" s="206"/>
      <c r="E369" s="206"/>
      <c r="F369" s="1"/>
      <c r="J369" s="1"/>
    </row>
    <row r="370" spans="3:10">
      <c r="C370" s="30"/>
      <c r="D370" s="206"/>
      <c r="E370" s="206"/>
      <c r="F370" s="1"/>
      <c r="J370" s="1"/>
    </row>
    <row r="371" spans="3:10">
      <c r="C371" s="30"/>
      <c r="D371" s="206"/>
      <c r="E371" s="206"/>
      <c r="F371" s="1"/>
      <c r="J371" s="1"/>
    </row>
    <row r="372" spans="3:10">
      <c r="C372" s="30"/>
      <c r="D372" s="206"/>
      <c r="E372" s="206"/>
      <c r="F372" s="1"/>
      <c r="J372" s="1"/>
    </row>
    <row r="373" spans="3:10">
      <c r="C373" s="30"/>
      <c r="D373" s="206"/>
      <c r="E373" s="206"/>
      <c r="F373" s="1"/>
      <c r="J373" s="1"/>
    </row>
    <row r="374" spans="3:10">
      <c r="C374" s="30"/>
      <c r="D374" s="206"/>
      <c r="E374" s="206"/>
      <c r="F374" s="1"/>
      <c r="J374" s="1"/>
    </row>
    <row r="375" spans="3:10">
      <c r="C375" s="30"/>
      <c r="D375" s="206"/>
      <c r="E375" s="206"/>
      <c r="F375" s="1"/>
      <c r="J375" s="1"/>
    </row>
    <row r="376" spans="3:10">
      <c r="C376" s="30"/>
      <c r="D376" s="206"/>
      <c r="E376" s="206"/>
      <c r="F376" s="1"/>
      <c r="J376" s="1"/>
    </row>
    <row r="377" spans="3:10">
      <c r="C377" s="30"/>
      <c r="D377" s="206"/>
      <c r="E377" s="206"/>
      <c r="F377" s="1"/>
      <c r="J377" s="1"/>
    </row>
    <row r="378" spans="3:10">
      <c r="C378" s="30"/>
      <c r="D378" s="206"/>
      <c r="E378" s="206"/>
      <c r="F378" s="1"/>
      <c r="J378" s="1"/>
    </row>
    <row r="379" spans="3:10">
      <c r="C379" s="30"/>
      <c r="D379" s="206"/>
      <c r="E379" s="206"/>
      <c r="F379" s="1"/>
      <c r="J379" s="1"/>
    </row>
    <row r="380" spans="3:10">
      <c r="C380" s="30"/>
      <c r="D380" s="206"/>
      <c r="E380" s="206"/>
      <c r="F380" s="1"/>
      <c r="J380" s="1"/>
    </row>
    <row r="381" spans="3:10">
      <c r="C381" s="30"/>
      <c r="D381" s="206"/>
      <c r="E381" s="206"/>
      <c r="F381" s="1"/>
      <c r="J381" s="1"/>
    </row>
    <row r="382" spans="3:10">
      <c r="C382" s="30"/>
      <c r="D382" s="206"/>
      <c r="E382" s="206"/>
      <c r="F382" s="1"/>
      <c r="J382" s="1"/>
    </row>
    <row r="383" spans="3:10">
      <c r="C383" s="30"/>
      <c r="D383" s="206"/>
      <c r="E383" s="206"/>
      <c r="F383" s="1"/>
      <c r="J383" s="1"/>
    </row>
    <row r="384" spans="3:10">
      <c r="C384" s="30"/>
      <c r="D384" s="206"/>
      <c r="E384" s="206"/>
      <c r="F384" s="1"/>
      <c r="J384" s="1"/>
    </row>
    <row r="385" spans="3:10">
      <c r="C385" s="30"/>
      <c r="D385" s="206"/>
      <c r="E385" s="206"/>
      <c r="F385" s="1"/>
      <c r="J385" s="1"/>
    </row>
    <row r="386" spans="3:10">
      <c r="C386" s="30"/>
      <c r="D386" s="206"/>
      <c r="E386" s="206"/>
      <c r="F386" s="1"/>
      <c r="J386" s="1"/>
    </row>
    <row r="387" spans="3:10">
      <c r="C387" s="30"/>
      <c r="D387" s="206"/>
      <c r="E387" s="206"/>
      <c r="F387" s="1"/>
      <c r="J387" s="1"/>
    </row>
    <row r="388" spans="3:10">
      <c r="C388" s="30"/>
      <c r="D388" s="206"/>
      <c r="E388" s="206"/>
      <c r="F388" s="1"/>
      <c r="J388" s="1"/>
    </row>
    <row r="389" spans="3:10">
      <c r="C389" s="30"/>
      <c r="D389" s="206"/>
      <c r="E389" s="206"/>
      <c r="F389" s="1"/>
      <c r="J389" s="1"/>
    </row>
    <row r="390" spans="3:10">
      <c r="C390" s="30"/>
      <c r="D390" s="206"/>
      <c r="E390" s="206"/>
      <c r="F390" s="1"/>
      <c r="J390" s="1"/>
    </row>
    <row r="391" spans="3:10">
      <c r="C391" s="30"/>
      <c r="D391" s="206"/>
      <c r="E391" s="206"/>
      <c r="F391" s="1"/>
      <c r="J391" s="1"/>
    </row>
    <row r="392" spans="3:10">
      <c r="C392" s="30"/>
      <c r="D392" s="206"/>
      <c r="E392" s="206"/>
      <c r="F392" s="1"/>
      <c r="J392" s="1"/>
    </row>
    <row r="393" spans="3:10">
      <c r="C393" s="30"/>
      <c r="D393" s="206"/>
      <c r="E393" s="206"/>
      <c r="F393" s="1"/>
      <c r="J393" s="1"/>
    </row>
    <row r="394" spans="3:10" ht="52.5" customHeight="1">
      <c r="C394" s="30"/>
      <c r="D394" s="206"/>
      <c r="E394" s="206"/>
      <c r="F394" s="1"/>
      <c r="J394" s="1"/>
    </row>
    <row r="395" spans="3:10">
      <c r="C395" s="30"/>
      <c r="D395" s="206"/>
      <c r="E395" s="206"/>
      <c r="F395" s="1"/>
      <c r="J395" s="1"/>
    </row>
    <row r="396" spans="3:10">
      <c r="C396" s="30"/>
      <c r="D396" s="206"/>
      <c r="E396" s="206"/>
      <c r="F396" s="1"/>
      <c r="J396" s="1"/>
    </row>
    <row r="397" spans="3:10">
      <c r="C397" s="30"/>
      <c r="D397" s="206"/>
      <c r="E397" s="206"/>
      <c r="F397" s="1"/>
      <c r="J397" s="1"/>
    </row>
    <row r="398" spans="3:10">
      <c r="C398" s="30"/>
      <c r="D398" s="206"/>
      <c r="E398" s="206"/>
      <c r="F398" s="1"/>
      <c r="J398" s="1"/>
    </row>
    <row r="399" spans="3:10">
      <c r="C399" s="30"/>
      <c r="D399" s="206"/>
      <c r="E399" s="206"/>
      <c r="F399" s="1"/>
      <c r="J399" s="1"/>
    </row>
    <row r="400" spans="3:10" ht="51.75" customHeight="1">
      <c r="C400" s="30"/>
      <c r="D400" s="206"/>
      <c r="E400" s="206"/>
      <c r="F400" s="1"/>
      <c r="J400" s="1"/>
    </row>
    <row r="401" spans="3:10">
      <c r="C401" s="30"/>
      <c r="D401" s="206"/>
      <c r="E401" s="206"/>
      <c r="F401" s="1"/>
      <c r="J401" s="1"/>
    </row>
    <row r="402" spans="3:10">
      <c r="C402" s="30"/>
      <c r="D402" s="206"/>
      <c r="E402" s="206"/>
      <c r="F402" s="1"/>
      <c r="J402" s="1"/>
    </row>
    <row r="403" spans="3:10" ht="54.75" customHeight="1">
      <c r="C403" s="30"/>
      <c r="D403" s="206"/>
      <c r="E403" s="206"/>
      <c r="F403" s="1"/>
      <c r="J403" s="1"/>
    </row>
    <row r="404" spans="3:10" ht="13.5" customHeight="1">
      <c r="C404" s="30"/>
      <c r="D404" s="206"/>
      <c r="E404" s="206"/>
      <c r="F404" s="1"/>
      <c r="J404" s="1"/>
    </row>
    <row r="405" spans="3:10" ht="13.5" customHeight="1">
      <c r="C405" s="30"/>
      <c r="D405" s="206"/>
      <c r="E405" s="206"/>
      <c r="F405" s="1"/>
      <c r="J405" s="1"/>
    </row>
    <row r="406" spans="3:10">
      <c r="C406" s="30"/>
      <c r="D406" s="206"/>
      <c r="E406" s="206"/>
      <c r="F406" s="1"/>
      <c r="J406" s="1"/>
    </row>
    <row r="407" spans="3:10" ht="88.5" customHeight="1">
      <c r="C407" s="30"/>
      <c r="D407" s="206"/>
      <c r="E407" s="206"/>
      <c r="F407" s="1"/>
      <c r="J407" s="1"/>
    </row>
    <row r="408" spans="3:10" ht="54" customHeight="1">
      <c r="C408" s="30"/>
      <c r="D408" s="206"/>
      <c r="E408" s="206"/>
      <c r="F408" s="1"/>
      <c r="J408" s="1"/>
    </row>
    <row r="409" spans="3:10">
      <c r="C409" s="30"/>
      <c r="D409" s="206"/>
      <c r="E409" s="206"/>
      <c r="F409" s="1"/>
      <c r="J409" s="1"/>
    </row>
    <row r="410" spans="3:10">
      <c r="C410" s="30"/>
      <c r="D410" s="206"/>
      <c r="E410" s="206"/>
      <c r="F410" s="1"/>
      <c r="J410" s="1"/>
    </row>
    <row r="411" spans="3:10" ht="55.5" customHeight="1">
      <c r="C411" s="30"/>
      <c r="D411" s="206"/>
      <c r="E411" s="206"/>
      <c r="F411" s="1"/>
      <c r="J411" s="1"/>
    </row>
    <row r="412" spans="3:10">
      <c r="C412" s="30"/>
      <c r="D412" s="206"/>
      <c r="E412" s="206"/>
      <c r="F412" s="1"/>
      <c r="J412" s="1"/>
    </row>
    <row r="413" spans="3:10">
      <c r="C413" s="30"/>
      <c r="D413" s="206"/>
      <c r="E413" s="206"/>
      <c r="F413" s="1"/>
      <c r="J413" s="1"/>
    </row>
    <row r="414" spans="3:10">
      <c r="C414" s="30"/>
      <c r="D414" s="206"/>
      <c r="E414" s="206"/>
      <c r="F414" s="1"/>
      <c r="J414" s="1"/>
    </row>
    <row r="415" spans="3:10" ht="51" customHeight="1">
      <c r="C415" s="30"/>
      <c r="D415" s="206"/>
      <c r="E415" s="206"/>
      <c r="F415" s="1"/>
      <c r="J415" s="1"/>
    </row>
    <row r="416" spans="3:10" ht="56.25" customHeight="1">
      <c r="C416" s="30"/>
      <c r="D416" s="206"/>
      <c r="E416" s="206"/>
      <c r="F416" s="1"/>
      <c r="J416" s="1"/>
    </row>
    <row r="417" spans="3:10">
      <c r="C417" s="30"/>
      <c r="D417" s="206"/>
      <c r="E417" s="206"/>
      <c r="F417" s="1"/>
      <c r="J417" s="1"/>
    </row>
    <row r="418" spans="3:10">
      <c r="C418" s="30"/>
      <c r="D418" s="206"/>
      <c r="E418" s="206"/>
      <c r="F418" s="1"/>
      <c r="J418" s="1"/>
    </row>
    <row r="419" spans="3:10" ht="54.75" customHeight="1">
      <c r="C419" s="30"/>
      <c r="D419" s="206"/>
      <c r="E419" s="206"/>
      <c r="F419" s="1"/>
      <c r="J419" s="1"/>
    </row>
    <row r="420" spans="3:10">
      <c r="C420" s="30"/>
      <c r="D420" s="206"/>
      <c r="E420" s="206"/>
      <c r="F420" s="1"/>
      <c r="J420" s="1"/>
    </row>
    <row r="421" spans="3:10">
      <c r="C421" s="30"/>
      <c r="D421" s="206"/>
      <c r="E421" s="206"/>
      <c r="F421" s="1"/>
      <c r="J421" s="1"/>
    </row>
    <row r="422" spans="3:10" ht="15.75" customHeight="1">
      <c r="C422" s="30"/>
      <c r="D422" s="206"/>
      <c r="E422" s="206"/>
      <c r="F422" s="1"/>
      <c r="J422" s="1"/>
    </row>
    <row r="423" spans="3:10" ht="39.75" customHeight="1">
      <c r="C423" s="30"/>
      <c r="D423" s="206"/>
      <c r="E423" s="206"/>
      <c r="F423" s="1"/>
      <c r="J423" s="1"/>
    </row>
    <row r="424" spans="3:10">
      <c r="C424" s="30"/>
      <c r="D424" s="206"/>
      <c r="E424" s="206"/>
      <c r="F424" s="1"/>
      <c r="J424" s="1"/>
    </row>
    <row r="425" spans="3:10">
      <c r="C425" s="30"/>
      <c r="D425" s="206"/>
      <c r="E425" s="206"/>
      <c r="F425" s="1"/>
      <c r="J425" s="1"/>
    </row>
    <row r="426" spans="3:10">
      <c r="C426" s="30"/>
      <c r="D426" s="206"/>
      <c r="E426" s="206"/>
      <c r="F426" s="1"/>
      <c r="J426" s="1"/>
    </row>
    <row r="427" spans="3:10">
      <c r="C427" s="30"/>
      <c r="D427" s="206"/>
      <c r="E427" s="206"/>
      <c r="F427" s="1"/>
      <c r="J427" s="1"/>
    </row>
    <row r="428" spans="3:10">
      <c r="C428" s="30"/>
      <c r="D428" s="206"/>
      <c r="E428" s="206"/>
      <c r="F428" s="1"/>
      <c r="J428" s="1"/>
    </row>
    <row r="429" spans="3:10">
      <c r="C429" s="30"/>
      <c r="D429" s="206"/>
      <c r="E429" s="206"/>
      <c r="F429" s="1"/>
      <c r="J429" s="1"/>
    </row>
    <row r="430" spans="3:10">
      <c r="C430" s="30"/>
      <c r="D430" s="206"/>
      <c r="E430" s="206"/>
      <c r="F430" s="1"/>
      <c r="J430" s="1"/>
    </row>
    <row r="431" spans="3:10">
      <c r="C431" s="30"/>
      <c r="D431" s="206"/>
      <c r="E431" s="206"/>
      <c r="F431" s="1"/>
      <c r="J431" s="1"/>
    </row>
    <row r="432" spans="3:10">
      <c r="C432" s="30"/>
      <c r="D432" s="206"/>
      <c r="E432" s="206"/>
      <c r="F432" s="1"/>
      <c r="J432" s="1"/>
    </row>
    <row r="433" spans="3:10">
      <c r="C433" s="30"/>
      <c r="D433" s="206"/>
      <c r="E433" s="206"/>
      <c r="F433" s="1"/>
      <c r="J433" s="1"/>
    </row>
    <row r="434" spans="3:10">
      <c r="C434" s="30"/>
      <c r="D434" s="206"/>
      <c r="E434" s="206"/>
      <c r="F434" s="1"/>
      <c r="J434" s="1"/>
    </row>
    <row r="435" spans="3:10">
      <c r="C435" s="30"/>
      <c r="D435" s="206"/>
      <c r="E435" s="206"/>
      <c r="F435" s="1"/>
      <c r="J435" s="1"/>
    </row>
    <row r="436" spans="3:10">
      <c r="C436" s="30"/>
      <c r="D436" s="206"/>
      <c r="E436" s="206"/>
      <c r="F436" s="1"/>
      <c r="J436" s="1"/>
    </row>
    <row r="437" spans="3:10">
      <c r="C437" s="30"/>
      <c r="D437" s="206"/>
      <c r="E437" s="206"/>
      <c r="F437" s="1"/>
      <c r="J437" s="1"/>
    </row>
    <row r="438" spans="3:10">
      <c r="C438" s="30"/>
      <c r="D438" s="206"/>
      <c r="E438" s="206"/>
      <c r="F438" s="1"/>
      <c r="J438" s="1"/>
    </row>
    <row r="439" spans="3:10">
      <c r="C439" s="30"/>
      <c r="D439" s="206"/>
      <c r="E439" s="206"/>
      <c r="F439" s="1"/>
      <c r="J439" s="1"/>
    </row>
    <row r="440" spans="3:10">
      <c r="C440" s="30"/>
      <c r="D440" s="206"/>
      <c r="E440" s="206"/>
      <c r="F440" s="1"/>
      <c r="J440" s="1"/>
    </row>
    <row r="441" spans="3:10">
      <c r="C441" s="30"/>
      <c r="D441" s="206"/>
      <c r="E441" s="206"/>
      <c r="F441" s="1"/>
      <c r="J441" s="1"/>
    </row>
    <row r="442" spans="3:10">
      <c r="C442" s="30"/>
      <c r="D442" s="206"/>
      <c r="E442" s="206"/>
      <c r="F442" s="1"/>
      <c r="J442" s="1"/>
    </row>
    <row r="443" spans="3:10">
      <c r="C443" s="30"/>
      <c r="D443" s="206"/>
      <c r="E443" s="206"/>
      <c r="F443" s="1"/>
      <c r="J443" s="1"/>
    </row>
    <row r="444" spans="3:10">
      <c r="C444" s="30"/>
      <c r="D444" s="206"/>
      <c r="E444" s="206"/>
      <c r="F444" s="1"/>
      <c r="J444" s="1"/>
    </row>
    <row r="445" spans="3:10">
      <c r="C445" s="30"/>
      <c r="D445" s="206"/>
      <c r="E445" s="206"/>
      <c r="F445" s="1"/>
      <c r="J445" s="1"/>
    </row>
    <row r="446" spans="3:10">
      <c r="C446" s="30"/>
      <c r="D446" s="206"/>
      <c r="E446" s="206"/>
      <c r="F446" s="1"/>
      <c r="J446" s="1"/>
    </row>
    <row r="447" spans="3:10">
      <c r="C447" s="30"/>
      <c r="D447" s="206"/>
      <c r="E447" s="206"/>
      <c r="F447" s="1"/>
      <c r="J447" s="1"/>
    </row>
    <row r="448" spans="3:10">
      <c r="C448" s="30"/>
      <c r="D448" s="206"/>
      <c r="E448" s="206"/>
      <c r="F448" s="1"/>
      <c r="J448" s="1"/>
    </row>
    <row r="449" spans="3:10">
      <c r="C449" s="30"/>
      <c r="D449" s="206"/>
      <c r="E449" s="206"/>
      <c r="F449" s="1"/>
      <c r="J449" s="1"/>
    </row>
    <row r="450" spans="3:10">
      <c r="C450" s="30"/>
      <c r="D450" s="206"/>
      <c r="E450" s="206"/>
      <c r="F450" s="1"/>
      <c r="J450" s="1"/>
    </row>
    <row r="451" spans="3:10" ht="14.25" customHeight="1">
      <c r="C451" s="30"/>
      <c r="D451" s="206"/>
      <c r="E451" s="206"/>
      <c r="F451" s="1"/>
      <c r="J451" s="1"/>
    </row>
    <row r="452" spans="3:10">
      <c r="C452" s="30"/>
      <c r="D452" s="206"/>
      <c r="E452" s="206"/>
      <c r="F452" s="1"/>
      <c r="J452" s="1"/>
    </row>
    <row r="453" spans="3:10" ht="28.5" customHeight="1">
      <c r="C453" s="30"/>
      <c r="D453" s="206"/>
      <c r="E453" s="206"/>
      <c r="F453" s="1"/>
      <c r="J453" s="1"/>
    </row>
    <row r="454" spans="3:10">
      <c r="C454" s="30"/>
      <c r="D454" s="206"/>
      <c r="E454" s="206"/>
      <c r="F454" s="1"/>
      <c r="J454" s="1"/>
    </row>
    <row r="455" spans="3:10">
      <c r="C455" s="30"/>
      <c r="D455" s="206"/>
      <c r="E455" s="206"/>
      <c r="F455" s="1"/>
      <c r="J455" s="1"/>
    </row>
    <row r="456" spans="3:10" ht="15" customHeight="1">
      <c r="C456" s="30"/>
      <c r="D456" s="206"/>
      <c r="E456" s="206"/>
      <c r="F456" s="1"/>
      <c r="J456" s="1"/>
    </row>
    <row r="457" spans="3:10">
      <c r="C457" s="30"/>
      <c r="D457" s="206"/>
      <c r="E457" s="206"/>
      <c r="F457" s="1"/>
      <c r="J457" s="1"/>
    </row>
    <row r="458" spans="3:10">
      <c r="C458" s="30"/>
      <c r="D458" s="206"/>
      <c r="E458" s="206"/>
      <c r="F458" s="1"/>
      <c r="J458" s="1"/>
    </row>
    <row r="459" spans="3:10">
      <c r="C459" s="30"/>
      <c r="D459" s="206"/>
      <c r="E459" s="206"/>
      <c r="F459" s="1"/>
      <c r="J459" s="1"/>
    </row>
    <row r="460" spans="3:10">
      <c r="C460" s="30"/>
      <c r="D460" s="206"/>
      <c r="E460" s="206"/>
      <c r="F460" s="1"/>
      <c r="J460" s="1"/>
    </row>
    <row r="461" spans="3:10" ht="15" customHeight="1">
      <c r="C461" s="30"/>
      <c r="D461" s="206"/>
      <c r="E461" s="206"/>
      <c r="F461" s="1"/>
      <c r="J461" s="1"/>
    </row>
    <row r="462" spans="3:10" ht="26.25" customHeight="1">
      <c r="C462" s="30"/>
      <c r="D462" s="206"/>
      <c r="E462" s="206"/>
      <c r="F462" s="1"/>
      <c r="J462" s="1"/>
    </row>
    <row r="463" spans="3:10">
      <c r="C463" s="30"/>
      <c r="D463" s="206"/>
      <c r="E463" s="206"/>
      <c r="F463" s="1"/>
      <c r="J463" s="1"/>
    </row>
    <row r="464" spans="3:10">
      <c r="C464" s="30"/>
      <c r="D464" s="206"/>
      <c r="E464" s="206"/>
      <c r="F464" s="1"/>
      <c r="J464" s="1"/>
    </row>
    <row r="465" spans="3:10">
      <c r="C465" s="30"/>
      <c r="D465" s="206"/>
      <c r="E465" s="206"/>
      <c r="F465" s="1"/>
      <c r="J465" s="1"/>
    </row>
    <row r="466" spans="3:10">
      <c r="C466" s="30"/>
      <c r="D466" s="206"/>
      <c r="E466" s="206"/>
      <c r="F466" s="1"/>
      <c r="J466" s="1"/>
    </row>
    <row r="467" spans="3:10">
      <c r="C467" s="30"/>
      <c r="D467" s="206"/>
      <c r="E467" s="206"/>
      <c r="F467" s="1"/>
      <c r="J467" s="1"/>
    </row>
    <row r="468" spans="3:10">
      <c r="C468" s="30"/>
      <c r="D468" s="206"/>
      <c r="E468" s="206"/>
      <c r="F468" s="1"/>
      <c r="J468" s="1"/>
    </row>
    <row r="469" spans="3:10">
      <c r="C469" s="30"/>
      <c r="D469" s="206"/>
      <c r="E469" s="206"/>
      <c r="F469" s="1"/>
      <c r="J469" s="1"/>
    </row>
    <row r="470" spans="3:10">
      <c r="C470" s="30"/>
      <c r="D470" s="206"/>
      <c r="E470" s="206"/>
      <c r="F470" s="1"/>
      <c r="J470" s="1"/>
    </row>
    <row r="471" spans="3:10">
      <c r="C471" s="30"/>
      <c r="D471" s="206"/>
      <c r="E471" s="206"/>
      <c r="F471" s="1"/>
      <c r="J471" s="1"/>
    </row>
    <row r="472" spans="3:10">
      <c r="C472" s="30"/>
      <c r="D472" s="206"/>
      <c r="E472" s="206"/>
      <c r="F472" s="1"/>
      <c r="J472" s="1"/>
    </row>
    <row r="473" spans="3:10">
      <c r="C473" s="30"/>
      <c r="D473" s="206"/>
      <c r="E473" s="206"/>
      <c r="F473" s="1"/>
      <c r="J473" s="1"/>
    </row>
    <row r="474" spans="3:10">
      <c r="C474" s="30"/>
      <c r="D474" s="206"/>
      <c r="E474" s="206"/>
      <c r="F474" s="1"/>
      <c r="J474" s="1"/>
    </row>
    <row r="475" spans="3:10">
      <c r="C475" s="30"/>
      <c r="D475" s="206"/>
      <c r="E475" s="206"/>
      <c r="F475" s="1"/>
      <c r="J475" s="1"/>
    </row>
    <row r="476" spans="3:10">
      <c r="C476" s="30"/>
      <c r="D476" s="206"/>
      <c r="E476" s="206"/>
      <c r="F476" s="1"/>
      <c r="J476" s="1"/>
    </row>
    <row r="477" spans="3:10">
      <c r="C477" s="30"/>
      <c r="D477" s="206"/>
      <c r="E477" s="206"/>
      <c r="F477" s="1"/>
      <c r="J477" s="1"/>
    </row>
    <row r="478" spans="3:10">
      <c r="C478" s="30"/>
      <c r="D478" s="206"/>
      <c r="E478" s="206"/>
      <c r="F478" s="1"/>
      <c r="J478" s="1"/>
    </row>
    <row r="479" spans="3:10">
      <c r="C479" s="30"/>
      <c r="D479" s="206"/>
      <c r="E479" s="206"/>
      <c r="F479" s="1"/>
      <c r="J479" s="1"/>
    </row>
    <row r="480" spans="3:10">
      <c r="C480" s="30"/>
      <c r="D480" s="206"/>
      <c r="E480" s="206"/>
      <c r="F480" s="1"/>
      <c r="J480" s="1"/>
    </row>
    <row r="481" spans="3:10">
      <c r="C481" s="30"/>
      <c r="D481" s="206"/>
      <c r="E481" s="206"/>
      <c r="F481" s="1"/>
      <c r="J481" s="1"/>
    </row>
    <row r="482" spans="3:10">
      <c r="C482" s="30"/>
      <c r="D482" s="206"/>
      <c r="E482" s="206"/>
      <c r="F482" s="1"/>
      <c r="J482" s="1"/>
    </row>
    <row r="483" spans="3:10">
      <c r="C483" s="30"/>
      <c r="D483" s="206"/>
      <c r="E483" s="206"/>
      <c r="F483" s="1"/>
      <c r="J483" s="1"/>
    </row>
    <row r="484" spans="3:10">
      <c r="C484" s="30"/>
      <c r="D484" s="206"/>
      <c r="E484" s="206"/>
      <c r="F484" s="1"/>
      <c r="J484" s="1"/>
    </row>
    <row r="485" spans="3:10">
      <c r="C485" s="30"/>
      <c r="D485" s="206"/>
      <c r="E485" s="206"/>
      <c r="F485" s="1"/>
      <c r="J485" s="1"/>
    </row>
    <row r="486" spans="3:10">
      <c r="C486" s="30"/>
      <c r="D486" s="206"/>
      <c r="E486" s="206"/>
      <c r="F486" s="1"/>
      <c r="J486" s="1"/>
    </row>
    <row r="487" spans="3:10">
      <c r="C487" s="30"/>
      <c r="D487" s="206"/>
      <c r="E487" s="206"/>
      <c r="F487" s="1"/>
      <c r="J487" s="1"/>
    </row>
    <row r="488" spans="3:10">
      <c r="C488" s="30"/>
      <c r="D488" s="206"/>
      <c r="E488" s="206"/>
      <c r="F488" s="1"/>
      <c r="J488" s="1"/>
    </row>
    <row r="489" spans="3:10" ht="16.5" customHeight="1">
      <c r="C489" s="30"/>
      <c r="D489" s="206"/>
      <c r="E489" s="206"/>
      <c r="F489" s="1"/>
      <c r="J489" s="1"/>
    </row>
    <row r="490" spans="3:10">
      <c r="C490" s="30"/>
      <c r="D490" s="206"/>
      <c r="E490" s="206"/>
      <c r="F490" s="1"/>
      <c r="J490" s="1"/>
    </row>
    <row r="491" spans="3:10">
      <c r="C491" s="30"/>
      <c r="D491" s="206"/>
      <c r="E491" s="206"/>
      <c r="F491" s="1"/>
      <c r="J491" s="1"/>
    </row>
    <row r="492" spans="3:10">
      <c r="C492" s="30"/>
      <c r="D492" s="206"/>
      <c r="E492" s="206"/>
      <c r="F492" s="1"/>
      <c r="J492" s="1"/>
    </row>
    <row r="493" spans="3:10">
      <c r="C493" s="30"/>
      <c r="D493" s="206"/>
      <c r="E493" s="206"/>
      <c r="F493" s="1"/>
      <c r="J493" s="1"/>
    </row>
    <row r="494" spans="3:10">
      <c r="C494" s="30"/>
      <c r="D494" s="206"/>
      <c r="E494" s="206"/>
      <c r="F494" s="1"/>
      <c r="J494" s="1"/>
    </row>
    <row r="495" spans="3:10">
      <c r="C495" s="30"/>
      <c r="D495" s="206"/>
      <c r="E495" s="206"/>
      <c r="F495" s="1"/>
      <c r="J495" s="1"/>
    </row>
    <row r="496" spans="3:10">
      <c r="C496" s="30"/>
      <c r="D496" s="206"/>
      <c r="E496" s="206"/>
      <c r="F496" s="1"/>
      <c r="J496" s="1"/>
    </row>
    <row r="497" spans="3:10">
      <c r="C497" s="30"/>
      <c r="D497" s="206"/>
      <c r="E497" s="206"/>
      <c r="F497" s="1"/>
      <c r="J497" s="1"/>
    </row>
    <row r="498" spans="3:10">
      <c r="C498" s="30"/>
      <c r="D498" s="206"/>
      <c r="E498" s="206"/>
      <c r="F498" s="1"/>
      <c r="J498" s="1"/>
    </row>
    <row r="499" spans="3:10">
      <c r="C499" s="30"/>
      <c r="D499" s="206"/>
      <c r="E499" s="206"/>
      <c r="F499" s="1"/>
      <c r="J499" s="1"/>
    </row>
    <row r="500" spans="3:10">
      <c r="C500" s="30"/>
      <c r="D500" s="206"/>
      <c r="E500" s="206"/>
      <c r="F500" s="1"/>
      <c r="J500" s="1"/>
    </row>
    <row r="501" spans="3:10">
      <c r="C501" s="30"/>
      <c r="D501" s="206"/>
      <c r="E501" s="206"/>
      <c r="F501" s="1"/>
      <c r="J501" s="1"/>
    </row>
    <row r="502" spans="3:10">
      <c r="C502" s="30"/>
      <c r="D502" s="206"/>
      <c r="E502" s="206"/>
      <c r="F502" s="1"/>
      <c r="J502" s="1"/>
    </row>
    <row r="503" spans="3:10">
      <c r="C503" s="30"/>
      <c r="D503" s="206"/>
      <c r="E503" s="206"/>
      <c r="F503" s="1"/>
      <c r="J503" s="1"/>
    </row>
    <row r="504" spans="3:10">
      <c r="C504" s="30"/>
      <c r="D504" s="206"/>
      <c r="E504" s="206"/>
      <c r="F504" s="1"/>
      <c r="J504" s="1"/>
    </row>
    <row r="505" spans="3:10">
      <c r="C505" s="30"/>
      <c r="D505" s="206"/>
      <c r="E505" s="206"/>
      <c r="F505" s="1"/>
      <c r="J505" s="1"/>
    </row>
    <row r="506" spans="3:10">
      <c r="C506" s="30"/>
      <c r="D506" s="206"/>
      <c r="E506" s="206"/>
      <c r="F506" s="1"/>
      <c r="J506" s="1"/>
    </row>
    <row r="507" spans="3:10">
      <c r="C507" s="30"/>
      <c r="D507" s="206"/>
      <c r="E507" s="206"/>
      <c r="F507" s="1"/>
      <c r="J507" s="1"/>
    </row>
    <row r="508" spans="3:10">
      <c r="C508" s="30"/>
      <c r="D508" s="206"/>
      <c r="E508" s="206"/>
      <c r="F508" s="1"/>
      <c r="J508" s="1"/>
    </row>
    <row r="509" spans="3:10">
      <c r="C509" s="30"/>
      <c r="D509" s="206"/>
      <c r="E509" s="206"/>
      <c r="F509" s="1"/>
      <c r="J509" s="1"/>
    </row>
    <row r="510" spans="3:10">
      <c r="C510" s="30"/>
      <c r="D510" s="206"/>
      <c r="E510" s="206"/>
      <c r="F510" s="1"/>
      <c r="J510" s="1"/>
    </row>
    <row r="511" spans="3:10">
      <c r="C511" s="30"/>
      <c r="D511" s="206"/>
      <c r="E511" s="206"/>
      <c r="F511" s="1"/>
      <c r="J511" s="1"/>
    </row>
    <row r="512" spans="3:10">
      <c r="C512" s="30"/>
      <c r="D512" s="206"/>
      <c r="E512" s="206"/>
      <c r="F512" s="1"/>
      <c r="J512" s="1"/>
    </row>
    <row r="513" spans="3:10">
      <c r="C513" s="30"/>
      <c r="D513" s="206"/>
      <c r="E513" s="206"/>
      <c r="F513" s="1"/>
      <c r="J513" s="1"/>
    </row>
    <row r="514" spans="3:10">
      <c r="C514" s="30"/>
      <c r="D514" s="206"/>
      <c r="E514" s="206"/>
      <c r="F514" s="1"/>
      <c r="J514" s="1"/>
    </row>
    <row r="515" spans="3:10">
      <c r="C515" s="30"/>
      <c r="D515" s="206"/>
      <c r="E515" s="206"/>
      <c r="F515" s="1"/>
      <c r="J515" s="1"/>
    </row>
    <row r="516" spans="3:10" ht="53.25" customHeight="1">
      <c r="C516" s="30"/>
      <c r="D516" s="206"/>
      <c r="E516" s="206"/>
      <c r="F516" s="1"/>
      <c r="J516" s="1"/>
    </row>
    <row r="517" spans="3:10" ht="13.5" customHeight="1">
      <c r="C517" s="30"/>
      <c r="D517" s="206"/>
      <c r="E517" s="206"/>
      <c r="F517" s="1"/>
      <c r="J517" s="1"/>
    </row>
    <row r="518" spans="3:10">
      <c r="C518" s="30"/>
      <c r="D518" s="206"/>
      <c r="E518" s="206"/>
      <c r="F518" s="1"/>
      <c r="J518" s="1"/>
    </row>
    <row r="519" spans="3:10">
      <c r="C519" s="30"/>
      <c r="D519" s="206"/>
      <c r="E519" s="206"/>
      <c r="F519" s="1"/>
      <c r="J519" s="1"/>
    </row>
    <row r="520" spans="3:10" ht="66.75" customHeight="1">
      <c r="C520" s="30"/>
      <c r="D520" s="206"/>
      <c r="E520" s="206"/>
      <c r="F520" s="1"/>
      <c r="J520" s="1"/>
    </row>
    <row r="521" spans="3:10" ht="14.25" customHeight="1">
      <c r="C521" s="30"/>
      <c r="D521" s="206"/>
      <c r="E521" s="206"/>
      <c r="F521" s="1"/>
      <c r="J521" s="1"/>
    </row>
    <row r="522" spans="3:10">
      <c r="C522" s="30"/>
      <c r="D522" s="206"/>
      <c r="E522" s="206"/>
      <c r="F522" s="1"/>
      <c r="J522" s="1"/>
    </row>
    <row r="523" spans="3:10">
      <c r="C523" s="30"/>
      <c r="D523" s="206"/>
      <c r="E523" s="206"/>
      <c r="F523" s="1"/>
      <c r="J523" s="1"/>
    </row>
    <row r="524" spans="3:10">
      <c r="C524" s="30"/>
      <c r="D524" s="206"/>
      <c r="E524" s="206"/>
      <c r="F524" s="1"/>
      <c r="J524" s="1"/>
    </row>
    <row r="525" spans="3:10" ht="12.75" customHeight="1">
      <c r="C525" s="30"/>
      <c r="D525" s="206"/>
      <c r="E525" s="206"/>
      <c r="F525" s="1"/>
      <c r="J525" s="1"/>
    </row>
    <row r="526" spans="3:10">
      <c r="C526" s="30"/>
      <c r="D526" s="206"/>
      <c r="E526" s="206"/>
      <c r="F526" s="1"/>
      <c r="J526" s="1"/>
    </row>
    <row r="527" spans="3:10">
      <c r="C527" s="30"/>
      <c r="D527" s="206"/>
      <c r="E527" s="206"/>
      <c r="F527" s="1"/>
      <c r="J527" s="1"/>
    </row>
    <row r="528" spans="3:10">
      <c r="C528" s="30"/>
      <c r="D528" s="206"/>
      <c r="E528" s="206"/>
      <c r="F528" s="1"/>
      <c r="J528" s="1"/>
    </row>
    <row r="529" spans="3:10">
      <c r="C529" s="30"/>
      <c r="D529" s="206"/>
      <c r="E529" s="206"/>
      <c r="F529" s="1"/>
      <c r="J529" s="1"/>
    </row>
    <row r="530" spans="3:10">
      <c r="C530" s="30"/>
      <c r="D530" s="206"/>
      <c r="E530" s="206"/>
      <c r="F530" s="1"/>
      <c r="J530" s="1"/>
    </row>
    <row r="531" spans="3:10">
      <c r="C531" s="30"/>
      <c r="D531" s="206"/>
      <c r="E531" s="221"/>
      <c r="F531" s="1"/>
      <c r="J531" s="1"/>
    </row>
    <row r="532" spans="3:10">
      <c r="C532" s="30"/>
      <c r="D532" s="206"/>
      <c r="E532" s="206"/>
      <c r="F532" s="1"/>
      <c r="J532" s="1"/>
    </row>
    <row r="533" spans="3:10">
      <c r="C533" s="30"/>
      <c r="D533" s="206"/>
      <c r="E533" s="206"/>
      <c r="F533" s="1"/>
      <c r="J533" s="1"/>
    </row>
    <row r="534" spans="3:10">
      <c r="C534" s="30"/>
      <c r="D534" s="206"/>
      <c r="E534" s="206"/>
      <c r="F534" s="1"/>
      <c r="J534" s="1"/>
    </row>
    <row r="535" spans="3:10">
      <c r="C535" s="30"/>
      <c r="D535" s="206"/>
      <c r="E535" s="206"/>
      <c r="F535" s="1"/>
      <c r="J535" s="1"/>
    </row>
    <row r="536" spans="3:10">
      <c r="C536" s="30"/>
      <c r="D536" s="206"/>
      <c r="E536" s="206"/>
      <c r="F536" s="1"/>
      <c r="J536" s="1"/>
    </row>
    <row r="537" spans="3:10">
      <c r="C537" s="30"/>
      <c r="D537" s="206"/>
      <c r="E537" s="206"/>
      <c r="F537" s="1"/>
      <c r="J537" s="1"/>
    </row>
    <row r="538" spans="3:10">
      <c r="C538" s="30"/>
      <c r="D538" s="206"/>
      <c r="E538" s="206"/>
      <c r="F538" s="1"/>
      <c r="J538" s="1"/>
    </row>
    <row r="539" spans="3:10">
      <c r="C539" s="30"/>
      <c r="D539" s="206"/>
      <c r="E539" s="206"/>
      <c r="F539" s="1"/>
      <c r="J539" s="1"/>
    </row>
    <row r="540" spans="3:10">
      <c r="C540" s="30"/>
      <c r="D540" s="206"/>
      <c r="E540" s="206"/>
      <c r="F540" s="1"/>
      <c r="J540" s="1"/>
    </row>
    <row r="541" spans="3:10" ht="55.5" customHeight="1">
      <c r="C541" s="30"/>
      <c r="D541" s="206"/>
      <c r="E541" s="206"/>
      <c r="F541" s="1"/>
      <c r="J541" s="1"/>
    </row>
    <row r="542" spans="3:10">
      <c r="C542" s="30"/>
      <c r="D542" s="206"/>
      <c r="E542" s="206"/>
      <c r="F542" s="1"/>
      <c r="J542" s="1"/>
    </row>
    <row r="543" spans="3:10">
      <c r="C543" s="30"/>
      <c r="D543" s="206"/>
      <c r="E543" s="206"/>
      <c r="F543" s="1"/>
      <c r="J543" s="1"/>
    </row>
    <row r="544" spans="3:10">
      <c r="C544" s="30"/>
      <c r="D544" s="206"/>
      <c r="E544" s="206"/>
      <c r="F544" s="1"/>
      <c r="J544" s="1"/>
    </row>
    <row r="545" spans="3:10">
      <c r="C545" s="30"/>
      <c r="D545" s="206"/>
      <c r="E545" s="206"/>
      <c r="F545" s="1"/>
      <c r="J545" s="1"/>
    </row>
    <row r="546" spans="3:10">
      <c r="C546" s="30"/>
      <c r="D546" s="206"/>
      <c r="E546" s="206"/>
      <c r="F546" s="1"/>
      <c r="J546" s="1"/>
    </row>
    <row r="547" spans="3:10">
      <c r="C547" s="30"/>
      <c r="D547" s="206"/>
      <c r="E547" s="206"/>
      <c r="F547" s="1"/>
      <c r="J547" s="1"/>
    </row>
    <row r="548" spans="3:10" ht="12.75" customHeight="1">
      <c r="C548" s="30"/>
      <c r="D548" s="206"/>
      <c r="E548" s="206"/>
      <c r="F548" s="1"/>
      <c r="J548" s="1"/>
    </row>
    <row r="549" spans="3:10">
      <c r="C549" s="30"/>
      <c r="D549" s="206"/>
      <c r="E549" s="206"/>
      <c r="F549" s="1"/>
      <c r="J549" s="1"/>
    </row>
    <row r="550" spans="3:10">
      <c r="C550" s="30"/>
      <c r="D550" s="206"/>
      <c r="E550" s="206"/>
      <c r="F550" s="1"/>
      <c r="J550" s="1"/>
    </row>
    <row r="551" spans="3:10">
      <c r="C551" s="30"/>
      <c r="D551" s="206"/>
      <c r="E551" s="206"/>
      <c r="F551" s="1"/>
      <c r="J551" s="1"/>
    </row>
    <row r="552" spans="3:10">
      <c r="C552" s="30"/>
      <c r="D552" s="206"/>
      <c r="E552" s="206"/>
      <c r="F552" s="1"/>
      <c r="J552" s="1"/>
    </row>
    <row r="553" spans="3:10">
      <c r="C553" s="30"/>
      <c r="D553" s="206"/>
      <c r="E553" s="206"/>
      <c r="F553" s="1"/>
      <c r="J553" s="1"/>
    </row>
    <row r="554" spans="3:10">
      <c r="C554" s="30"/>
      <c r="D554" s="206"/>
      <c r="E554" s="206"/>
      <c r="F554" s="1"/>
      <c r="J554" s="1"/>
    </row>
    <row r="555" spans="3:10">
      <c r="C555" s="30"/>
      <c r="D555" s="206"/>
      <c r="E555" s="206"/>
      <c r="F555" s="1"/>
      <c r="J555" s="1"/>
    </row>
    <row r="556" spans="3:10">
      <c r="C556" s="30"/>
      <c r="D556" s="206"/>
      <c r="E556" s="206"/>
      <c r="F556" s="1"/>
      <c r="J556" s="1"/>
    </row>
    <row r="557" spans="3:10">
      <c r="C557" s="30"/>
      <c r="D557" s="206"/>
      <c r="E557" s="206"/>
      <c r="F557" s="1"/>
      <c r="J557" s="1"/>
    </row>
    <row r="558" spans="3:10">
      <c r="C558" s="30"/>
      <c r="D558" s="206"/>
      <c r="E558" s="206"/>
      <c r="F558" s="1"/>
      <c r="J558" s="1"/>
    </row>
    <row r="559" spans="3:10">
      <c r="C559" s="30"/>
      <c r="D559" s="206"/>
      <c r="E559" s="206"/>
      <c r="F559" s="1"/>
      <c r="J559" s="1"/>
    </row>
    <row r="560" spans="3:10">
      <c r="C560" s="30"/>
      <c r="D560" s="206"/>
      <c r="E560" s="206"/>
      <c r="F560" s="1"/>
      <c r="J560" s="1"/>
    </row>
    <row r="561" spans="3:10">
      <c r="C561" s="30"/>
      <c r="D561" s="206"/>
      <c r="E561" s="206"/>
      <c r="F561" s="1"/>
      <c r="J561" s="1"/>
    </row>
    <row r="562" spans="3:10">
      <c r="C562" s="30"/>
      <c r="D562" s="206"/>
      <c r="E562" s="206"/>
      <c r="F562" s="1"/>
      <c r="J562" s="1"/>
    </row>
    <row r="563" spans="3:10" ht="15.75" customHeight="1">
      <c r="C563" s="30"/>
      <c r="D563" s="206"/>
      <c r="E563" s="206"/>
      <c r="F563" s="1"/>
      <c r="J563" s="1"/>
    </row>
    <row r="564" spans="3:10">
      <c r="C564" s="30"/>
      <c r="D564" s="206"/>
      <c r="E564" s="206"/>
      <c r="F564" s="1"/>
      <c r="J564" s="1"/>
    </row>
    <row r="565" spans="3:10">
      <c r="C565" s="30"/>
      <c r="D565" s="206"/>
      <c r="E565" s="206"/>
      <c r="F565" s="1"/>
      <c r="J565" s="1"/>
    </row>
    <row r="566" spans="3:10" ht="13.5" customHeight="1">
      <c r="C566" s="30"/>
      <c r="D566" s="206"/>
      <c r="E566" s="206"/>
      <c r="F566" s="1"/>
      <c r="J566" s="1"/>
    </row>
    <row r="567" spans="3:10">
      <c r="C567" s="30"/>
      <c r="D567" s="206"/>
      <c r="E567" s="206"/>
      <c r="F567" s="1"/>
      <c r="J567" s="1"/>
    </row>
    <row r="568" spans="3:10">
      <c r="C568" s="30"/>
      <c r="D568" s="206"/>
      <c r="E568" s="206"/>
      <c r="F568" s="1"/>
      <c r="J568" s="1"/>
    </row>
    <row r="569" spans="3:10">
      <c r="C569" s="30"/>
      <c r="D569" s="206"/>
      <c r="E569" s="206"/>
      <c r="F569" s="1"/>
      <c r="J569" s="1"/>
    </row>
    <row r="570" spans="3:10">
      <c r="C570" s="30"/>
      <c r="D570" s="206"/>
      <c r="E570" s="206"/>
      <c r="F570" s="1"/>
      <c r="J570" s="1"/>
    </row>
    <row r="571" spans="3:10">
      <c r="C571" s="30"/>
      <c r="D571" s="206"/>
      <c r="E571" s="206"/>
      <c r="F571" s="1"/>
      <c r="J571" s="1"/>
    </row>
    <row r="572" spans="3:10">
      <c r="C572" s="30"/>
      <c r="D572" s="206"/>
      <c r="E572" s="206"/>
      <c r="F572" s="1"/>
      <c r="J572" s="1"/>
    </row>
    <row r="573" spans="3:10">
      <c r="C573" s="30"/>
      <c r="D573" s="206"/>
      <c r="E573" s="206"/>
      <c r="F573" s="1"/>
      <c r="J573" s="1"/>
    </row>
    <row r="574" spans="3:10">
      <c r="C574" s="30"/>
      <c r="D574" s="206"/>
      <c r="E574" s="206"/>
      <c r="F574" s="1"/>
      <c r="J574" s="1"/>
    </row>
    <row r="575" spans="3:10">
      <c r="C575" s="30"/>
      <c r="D575" s="206"/>
      <c r="E575" s="206"/>
      <c r="F575" s="1"/>
      <c r="J575" s="1"/>
    </row>
    <row r="576" spans="3:10">
      <c r="C576" s="30"/>
      <c r="D576" s="206"/>
      <c r="E576" s="206"/>
      <c r="F576" s="1"/>
      <c r="J576" s="1"/>
    </row>
    <row r="577" spans="3:10">
      <c r="C577" s="30"/>
      <c r="D577" s="206"/>
      <c r="E577" s="206"/>
      <c r="F577" s="1"/>
      <c r="J577" s="1"/>
    </row>
    <row r="578" spans="3:10">
      <c r="C578" s="30"/>
      <c r="D578" s="206"/>
      <c r="E578" s="206"/>
      <c r="F578" s="1"/>
      <c r="J578" s="1"/>
    </row>
    <row r="579" spans="3:10">
      <c r="C579" s="30"/>
      <c r="D579" s="206"/>
      <c r="E579" s="206"/>
      <c r="F579" s="1"/>
      <c r="J579" s="1"/>
    </row>
    <row r="580" spans="3:10">
      <c r="C580" s="30"/>
      <c r="D580" s="206"/>
      <c r="E580" s="206"/>
      <c r="F580" s="1"/>
      <c r="J580" s="1"/>
    </row>
    <row r="581" spans="3:10">
      <c r="C581" s="30"/>
      <c r="D581" s="206"/>
      <c r="E581" s="206"/>
      <c r="F581" s="1"/>
      <c r="J581" s="1"/>
    </row>
    <row r="582" spans="3:10">
      <c r="C582" s="30"/>
      <c r="D582" s="206"/>
      <c r="E582" s="206"/>
      <c r="F582" s="1"/>
      <c r="J582" s="1"/>
    </row>
    <row r="583" spans="3:10">
      <c r="C583" s="30"/>
      <c r="D583" s="206"/>
      <c r="E583" s="206"/>
      <c r="F583" s="1"/>
      <c r="J583" s="1"/>
    </row>
    <row r="584" spans="3:10">
      <c r="C584" s="30"/>
      <c r="D584" s="206"/>
      <c r="E584" s="206"/>
      <c r="F584" s="1"/>
      <c r="J584" s="1"/>
    </row>
    <row r="585" spans="3:10">
      <c r="C585" s="30"/>
      <c r="D585" s="206"/>
      <c r="E585" s="206"/>
      <c r="F585" s="1"/>
      <c r="J585" s="1"/>
    </row>
    <row r="586" spans="3:10">
      <c r="C586" s="30"/>
      <c r="D586" s="206"/>
      <c r="E586" s="206"/>
      <c r="F586" s="1"/>
      <c r="J586" s="1"/>
    </row>
    <row r="587" spans="3:10">
      <c r="C587" s="30"/>
      <c r="D587" s="206"/>
      <c r="E587" s="206"/>
      <c r="F587" s="1"/>
      <c r="J587" s="1"/>
    </row>
    <row r="588" spans="3:10">
      <c r="C588" s="30"/>
      <c r="D588" s="206"/>
      <c r="E588" s="206"/>
      <c r="F588" s="1"/>
      <c r="J588" s="1"/>
    </row>
    <row r="589" spans="3:10" ht="28.5" customHeight="1">
      <c r="C589" s="30"/>
      <c r="D589" s="206"/>
      <c r="E589" s="206"/>
      <c r="F589" s="1"/>
      <c r="J589" s="1"/>
    </row>
    <row r="590" spans="3:10" ht="15.75" customHeight="1">
      <c r="C590" s="30"/>
      <c r="D590" s="206"/>
      <c r="E590" s="206"/>
      <c r="F590" s="1"/>
      <c r="J590" s="1"/>
    </row>
    <row r="591" spans="3:10" ht="14.25" customHeight="1">
      <c r="C591" s="30"/>
      <c r="D591" s="206"/>
      <c r="E591" s="206"/>
      <c r="F591" s="1"/>
      <c r="J591" s="1"/>
    </row>
    <row r="592" spans="3:10">
      <c r="C592" s="30"/>
      <c r="D592" s="206"/>
      <c r="E592" s="206"/>
      <c r="F592" s="1"/>
      <c r="J592" s="1"/>
    </row>
    <row r="593" spans="3:10">
      <c r="C593" s="30"/>
      <c r="D593" s="206"/>
      <c r="E593" s="206"/>
      <c r="F593" s="1"/>
      <c r="J593" s="1"/>
    </row>
    <row r="594" spans="3:10">
      <c r="C594" s="30"/>
      <c r="D594" s="206"/>
      <c r="E594" s="206"/>
      <c r="F594" s="1"/>
      <c r="J594" s="1"/>
    </row>
    <row r="595" spans="3:10">
      <c r="C595" s="30"/>
      <c r="D595" s="206"/>
      <c r="E595" s="206"/>
      <c r="F595" s="1"/>
      <c r="J595" s="1"/>
    </row>
    <row r="596" spans="3:10">
      <c r="C596" s="30"/>
      <c r="D596" s="206"/>
      <c r="E596" s="206"/>
      <c r="F596" s="1"/>
      <c r="J596" s="1"/>
    </row>
    <row r="597" spans="3:10">
      <c r="C597" s="30"/>
      <c r="D597" s="206"/>
      <c r="E597" s="206"/>
      <c r="F597" s="1"/>
      <c r="J597" s="1"/>
    </row>
    <row r="598" spans="3:10">
      <c r="C598" s="30"/>
      <c r="D598" s="206"/>
      <c r="E598" s="206"/>
      <c r="F598" s="1"/>
      <c r="J598" s="1"/>
    </row>
    <row r="599" spans="3:10">
      <c r="C599" s="30"/>
      <c r="D599" s="206"/>
      <c r="E599" s="206"/>
      <c r="F599" s="1"/>
      <c r="J599" s="1"/>
    </row>
    <row r="600" spans="3:10">
      <c r="C600" s="30"/>
      <c r="D600" s="206"/>
      <c r="E600" s="206"/>
      <c r="F600" s="1"/>
      <c r="J600" s="1"/>
    </row>
    <row r="601" spans="3:10">
      <c r="C601" s="30"/>
      <c r="D601" s="206"/>
      <c r="E601" s="206"/>
      <c r="F601" s="1"/>
      <c r="J601" s="1"/>
    </row>
    <row r="602" spans="3:10">
      <c r="C602" s="30"/>
      <c r="D602" s="206"/>
      <c r="E602" s="206"/>
      <c r="F602" s="1"/>
      <c r="J602" s="1"/>
    </row>
    <row r="603" spans="3:10">
      <c r="C603" s="30"/>
      <c r="D603" s="206"/>
      <c r="E603" s="206"/>
      <c r="F603" s="1"/>
      <c r="J603" s="1"/>
    </row>
    <row r="604" spans="3:10">
      <c r="C604" s="30"/>
      <c r="D604" s="206"/>
      <c r="E604" s="206"/>
      <c r="F604" s="1"/>
      <c r="J604" s="1"/>
    </row>
    <row r="605" spans="3:10">
      <c r="C605" s="30"/>
      <c r="D605" s="206"/>
      <c r="E605" s="206"/>
      <c r="F605" s="1"/>
      <c r="J605" s="1"/>
    </row>
    <row r="606" spans="3:10">
      <c r="C606" s="30"/>
      <c r="D606" s="206"/>
      <c r="E606" s="206"/>
      <c r="F606" s="1"/>
      <c r="J606" s="1"/>
    </row>
    <row r="607" spans="3:10">
      <c r="C607" s="30"/>
      <c r="D607" s="206"/>
      <c r="E607" s="206"/>
      <c r="F607" s="1"/>
      <c r="J607" s="1"/>
    </row>
    <row r="608" spans="3:10">
      <c r="C608" s="30"/>
      <c r="D608" s="206"/>
      <c r="E608" s="206"/>
      <c r="F608" s="1"/>
      <c r="J608" s="1"/>
    </row>
    <row r="609" spans="3:10">
      <c r="C609" s="30"/>
      <c r="D609" s="206"/>
      <c r="E609" s="206"/>
      <c r="F609" s="1"/>
      <c r="J609" s="1"/>
    </row>
    <row r="610" spans="3:10">
      <c r="C610" s="30"/>
      <c r="D610" s="206"/>
      <c r="E610" s="206"/>
      <c r="F610" s="1"/>
      <c r="J610" s="1"/>
    </row>
    <row r="611" spans="3:10">
      <c r="C611" s="30"/>
      <c r="D611" s="206"/>
      <c r="E611" s="206"/>
      <c r="F611" s="1"/>
      <c r="J611" s="1"/>
    </row>
    <row r="612" spans="3:10" ht="15" customHeight="1">
      <c r="C612" s="30"/>
      <c r="D612" s="206"/>
      <c r="E612" s="206"/>
      <c r="F612" s="1"/>
      <c r="J612" s="1"/>
    </row>
    <row r="613" spans="3:10" ht="12.75" customHeight="1">
      <c r="C613" s="30"/>
      <c r="D613" s="206"/>
      <c r="E613" s="206"/>
      <c r="F613" s="1"/>
      <c r="J613" s="1"/>
    </row>
    <row r="614" spans="3:10" ht="14.25" customHeight="1">
      <c r="C614" s="30"/>
      <c r="D614" s="206"/>
      <c r="E614" s="206"/>
      <c r="F614" s="1"/>
      <c r="J614" s="1"/>
    </row>
    <row r="615" spans="3:10" ht="13.5" customHeight="1">
      <c r="C615" s="30"/>
      <c r="D615" s="206"/>
      <c r="E615" s="206"/>
      <c r="F615" s="1"/>
      <c r="J615" s="1"/>
    </row>
    <row r="616" spans="3:10" ht="12.75" customHeight="1">
      <c r="C616" s="30"/>
      <c r="D616" s="206"/>
      <c r="E616" s="206"/>
      <c r="F616" s="1"/>
      <c r="J616" s="1"/>
    </row>
    <row r="617" spans="3:10" ht="13.5" customHeight="1">
      <c r="C617" s="30"/>
      <c r="D617" s="206"/>
      <c r="E617" s="206"/>
      <c r="F617" s="1"/>
      <c r="J617" s="1"/>
    </row>
    <row r="618" spans="3:10">
      <c r="C618" s="30"/>
      <c r="D618" s="206"/>
      <c r="E618" s="206"/>
      <c r="F618" s="1"/>
      <c r="J618" s="1"/>
    </row>
    <row r="619" spans="3:10" ht="15.75" customHeight="1">
      <c r="C619" s="30"/>
      <c r="D619" s="206"/>
      <c r="E619" s="206"/>
      <c r="F619" s="1"/>
      <c r="J619" s="1"/>
    </row>
    <row r="620" spans="3:10">
      <c r="C620" s="30"/>
      <c r="D620" s="206"/>
      <c r="E620" s="206"/>
      <c r="F620" s="1"/>
      <c r="J620" s="1"/>
    </row>
    <row r="621" spans="3:10">
      <c r="C621" s="30"/>
      <c r="D621" s="206"/>
      <c r="E621" s="206"/>
      <c r="F621" s="1"/>
      <c r="J621" s="1"/>
    </row>
    <row r="622" spans="3:10">
      <c r="C622" s="30"/>
      <c r="D622" s="206"/>
      <c r="E622" s="206"/>
      <c r="F622" s="1"/>
      <c r="J622" s="1"/>
    </row>
    <row r="623" spans="3:10">
      <c r="C623" s="30"/>
      <c r="D623" s="206"/>
      <c r="E623" s="206"/>
      <c r="F623" s="1"/>
      <c r="J623" s="1"/>
    </row>
    <row r="624" spans="3:10">
      <c r="C624" s="30"/>
      <c r="D624" s="206"/>
      <c r="E624" s="206"/>
      <c r="F624" s="1"/>
      <c r="J624" s="1"/>
    </row>
    <row r="625" spans="3:10">
      <c r="C625" s="30"/>
      <c r="D625" s="206"/>
      <c r="E625" s="206"/>
      <c r="F625" s="1"/>
      <c r="J625" s="1"/>
    </row>
    <row r="626" spans="3:10">
      <c r="C626" s="30"/>
      <c r="D626" s="206"/>
      <c r="E626" s="206"/>
      <c r="F626" s="1"/>
      <c r="J626" s="1"/>
    </row>
    <row r="627" spans="3:10" ht="13.5" customHeight="1">
      <c r="C627" s="30"/>
      <c r="D627" s="206"/>
      <c r="E627" s="206"/>
      <c r="F627" s="1"/>
      <c r="J627" s="1"/>
    </row>
    <row r="628" spans="3:10">
      <c r="C628" s="30"/>
      <c r="D628" s="206"/>
      <c r="E628" s="206"/>
      <c r="F628" s="1"/>
      <c r="J628" s="1"/>
    </row>
    <row r="629" spans="3:10">
      <c r="C629" s="30"/>
      <c r="D629" s="206"/>
      <c r="E629" s="206"/>
      <c r="F629" s="1"/>
      <c r="J629" s="1"/>
    </row>
    <row r="630" spans="3:10">
      <c r="C630" s="30"/>
      <c r="D630" s="206"/>
      <c r="E630" s="206"/>
      <c r="F630" s="1"/>
      <c r="J630" s="1"/>
    </row>
    <row r="631" spans="3:10">
      <c r="C631" s="30"/>
      <c r="D631" s="206"/>
      <c r="E631" s="206"/>
      <c r="F631" s="1"/>
      <c r="J631" s="1"/>
    </row>
    <row r="632" spans="3:10">
      <c r="C632" s="30"/>
      <c r="D632" s="206"/>
      <c r="E632" s="206"/>
      <c r="F632" s="1"/>
      <c r="J632" s="1"/>
    </row>
    <row r="633" spans="3:10">
      <c r="C633" s="30"/>
      <c r="D633" s="206"/>
      <c r="E633" s="206"/>
      <c r="F633" s="1"/>
      <c r="J633" s="1"/>
    </row>
    <row r="634" spans="3:10">
      <c r="C634" s="30"/>
      <c r="D634" s="206"/>
      <c r="E634" s="206"/>
      <c r="F634" s="1"/>
      <c r="J634" s="1"/>
    </row>
    <row r="635" spans="3:10" ht="12.75" customHeight="1">
      <c r="C635" s="30"/>
      <c r="D635" s="206"/>
      <c r="E635" s="206"/>
      <c r="F635" s="1"/>
      <c r="J635" s="1"/>
    </row>
    <row r="636" spans="3:10" ht="14.25" customHeight="1">
      <c r="C636" s="30"/>
      <c r="D636" s="206"/>
      <c r="E636" s="206"/>
      <c r="F636" s="1"/>
      <c r="J636" s="1"/>
    </row>
    <row r="637" spans="3:10">
      <c r="C637" s="30"/>
      <c r="D637" s="206"/>
      <c r="E637" s="206"/>
      <c r="F637" s="1"/>
      <c r="J637" s="1"/>
    </row>
    <row r="638" spans="3:10">
      <c r="C638" s="30"/>
      <c r="D638" s="206"/>
      <c r="E638" s="206"/>
      <c r="F638" s="1"/>
      <c r="J638" s="1"/>
    </row>
    <row r="639" spans="3:10" ht="13.5" customHeight="1">
      <c r="C639" s="30"/>
      <c r="D639" s="206"/>
      <c r="E639" s="206"/>
      <c r="F639" s="1"/>
      <c r="J639" s="1"/>
    </row>
    <row r="640" spans="3:10" ht="14.25" customHeight="1">
      <c r="C640" s="30"/>
      <c r="D640" s="206"/>
      <c r="E640" s="206"/>
      <c r="F640" s="1"/>
      <c r="J640" s="1"/>
    </row>
    <row r="641" spans="3:10" ht="13.5" customHeight="1">
      <c r="C641" s="30"/>
      <c r="D641" s="206"/>
      <c r="E641" s="206"/>
      <c r="F641" s="1"/>
      <c r="J641" s="1"/>
    </row>
    <row r="642" spans="3:10" ht="13.5" customHeight="1">
      <c r="C642" s="30"/>
      <c r="D642" s="206"/>
      <c r="E642" s="206"/>
      <c r="F642" s="1"/>
      <c r="J642" s="1"/>
    </row>
    <row r="643" spans="3:10">
      <c r="C643" s="30"/>
      <c r="D643" s="206"/>
      <c r="E643" s="206"/>
      <c r="F643" s="1"/>
      <c r="J643" s="1"/>
    </row>
    <row r="644" spans="3:10" ht="11.25" customHeight="1">
      <c r="C644" s="30"/>
      <c r="D644" s="206"/>
      <c r="E644" s="206"/>
      <c r="F644" s="1"/>
      <c r="J644" s="1"/>
    </row>
    <row r="645" spans="3:10">
      <c r="C645" s="30"/>
      <c r="D645" s="206"/>
      <c r="E645" s="206"/>
      <c r="F645" s="1"/>
      <c r="J645" s="1"/>
    </row>
    <row r="646" spans="3:10">
      <c r="C646" s="30"/>
      <c r="D646" s="206"/>
      <c r="E646" s="206"/>
      <c r="F646" s="1"/>
      <c r="J646" s="1"/>
    </row>
    <row r="647" spans="3:10" ht="13.5" customHeight="1">
      <c r="C647" s="30"/>
      <c r="D647" s="206"/>
      <c r="E647" s="206"/>
      <c r="F647" s="1"/>
      <c r="J647" s="1"/>
    </row>
    <row r="648" spans="3:10">
      <c r="C648" s="30"/>
      <c r="D648" s="206"/>
      <c r="E648" s="206"/>
      <c r="F648" s="1"/>
      <c r="J648" s="1"/>
    </row>
    <row r="649" spans="3:10">
      <c r="C649" s="30"/>
      <c r="D649" s="206"/>
      <c r="E649" s="206"/>
      <c r="F649" s="1"/>
      <c r="J649" s="1"/>
    </row>
    <row r="650" spans="3:10">
      <c r="C650" s="30"/>
      <c r="D650" s="206"/>
      <c r="E650" s="206"/>
      <c r="F650" s="1"/>
      <c r="J650" s="1"/>
    </row>
    <row r="651" spans="3:10">
      <c r="C651" s="30"/>
      <c r="D651" s="206"/>
      <c r="E651" s="206"/>
      <c r="F651" s="1"/>
      <c r="J651" s="1"/>
    </row>
    <row r="652" spans="3:10">
      <c r="C652" s="30"/>
      <c r="D652" s="206"/>
      <c r="E652" s="206"/>
      <c r="F652" s="1"/>
      <c r="J652" s="1"/>
    </row>
    <row r="653" spans="3:10">
      <c r="C653" s="30"/>
      <c r="D653" s="206"/>
      <c r="E653" s="206"/>
      <c r="F653" s="1"/>
      <c r="J653" s="1"/>
    </row>
    <row r="654" spans="3:10">
      <c r="C654" s="30"/>
      <c r="D654" s="206"/>
      <c r="E654" s="206"/>
      <c r="F654" s="1"/>
      <c r="J654" s="1"/>
    </row>
    <row r="655" spans="3:10">
      <c r="C655" s="30"/>
      <c r="D655" s="206"/>
      <c r="E655" s="206"/>
      <c r="F655" s="1"/>
      <c r="J655" s="1"/>
    </row>
    <row r="656" spans="3:10">
      <c r="C656" s="30"/>
      <c r="D656" s="206"/>
      <c r="E656" s="206"/>
      <c r="F656" s="1"/>
      <c r="J656" s="1"/>
    </row>
    <row r="657" spans="3:10">
      <c r="C657" s="30"/>
      <c r="D657" s="206"/>
      <c r="E657" s="206"/>
      <c r="F657" s="1"/>
      <c r="J657" s="1"/>
    </row>
    <row r="658" spans="3:10" ht="12" customHeight="1">
      <c r="C658" s="30"/>
      <c r="D658" s="206"/>
      <c r="E658" s="206"/>
      <c r="F658" s="1"/>
      <c r="J658" s="1"/>
    </row>
    <row r="659" spans="3:10" ht="145.5" customHeight="1">
      <c r="C659" s="30"/>
      <c r="D659" s="206"/>
      <c r="E659" s="206"/>
      <c r="F659" s="1"/>
      <c r="J659" s="1"/>
    </row>
    <row r="660" spans="3:10">
      <c r="C660" s="30"/>
      <c r="D660" s="206"/>
      <c r="E660" s="206"/>
      <c r="F660" s="1"/>
      <c r="J660" s="1"/>
    </row>
    <row r="661" spans="3:10">
      <c r="C661" s="30"/>
      <c r="D661" s="206"/>
      <c r="E661" s="206"/>
      <c r="F661" s="1"/>
      <c r="J661" s="1"/>
    </row>
    <row r="662" spans="3:10" ht="12" customHeight="1">
      <c r="C662" s="30"/>
      <c r="D662" s="206"/>
      <c r="E662" s="206"/>
      <c r="F662" s="1"/>
      <c r="J662" s="1"/>
    </row>
    <row r="663" spans="3:10">
      <c r="C663" s="30"/>
      <c r="D663" s="206"/>
      <c r="E663" s="206"/>
      <c r="F663" s="1"/>
      <c r="J663" s="1"/>
    </row>
    <row r="664" spans="3:10">
      <c r="C664" s="30"/>
      <c r="D664" s="206"/>
      <c r="E664" s="206"/>
      <c r="F664" s="1"/>
      <c r="J664" s="1"/>
    </row>
    <row r="665" spans="3:10">
      <c r="C665" s="30"/>
      <c r="D665" s="206"/>
      <c r="E665" s="206"/>
      <c r="F665" s="1"/>
      <c r="J665" s="1"/>
    </row>
    <row r="666" spans="3:10">
      <c r="C666" s="30"/>
      <c r="D666" s="206"/>
      <c r="E666" s="206"/>
      <c r="F666" s="1"/>
      <c r="J666" s="1"/>
    </row>
    <row r="667" spans="3:10">
      <c r="C667" s="30"/>
      <c r="D667" s="206"/>
      <c r="E667" s="206"/>
      <c r="F667" s="1"/>
      <c r="J667" s="1"/>
    </row>
    <row r="668" spans="3:10" ht="11.25" customHeight="1">
      <c r="C668" s="30"/>
      <c r="D668" s="206"/>
      <c r="E668" s="206"/>
      <c r="F668" s="1"/>
      <c r="J668" s="1"/>
    </row>
    <row r="669" spans="3:10">
      <c r="C669" s="30"/>
      <c r="D669" s="206"/>
      <c r="E669" s="206"/>
      <c r="F669" s="1"/>
      <c r="J669" s="1"/>
    </row>
    <row r="670" spans="3:10">
      <c r="C670" s="30"/>
      <c r="D670" s="206"/>
      <c r="E670" s="206"/>
      <c r="F670" s="1"/>
      <c r="J670" s="1"/>
    </row>
    <row r="671" spans="3:10">
      <c r="C671" s="30"/>
      <c r="D671" s="206"/>
      <c r="E671" s="206"/>
      <c r="F671" s="1"/>
      <c r="J671" s="1"/>
    </row>
    <row r="672" spans="3:10">
      <c r="C672" s="30"/>
      <c r="D672" s="206"/>
      <c r="E672" s="206"/>
      <c r="F672" s="1"/>
      <c r="J672" s="1"/>
    </row>
    <row r="673" spans="3:10">
      <c r="C673" s="30"/>
      <c r="D673" s="206"/>
      <c r="E673" s="206"/>
      <c r="F673" s="1"/>
      <c r="J673" s="1"/>
    </row>
    <row r="674" spans="3:10">
      <c r="C674" s="30"/>
      <c r="D674" s="206"/>
      <c r="E674" s="206"/>
      <c r="F674" s="1"/>
      <c r="J674" s="1"/>
    </row>
    <row r="675" spans="3:10" ht="12.75" customHeight="1">
      <c r="C675" s="30"/>
      <c r="D675" s="206"/>
      <c r="E675" s="206"/>
      <c r="F675" s="1"/>
      <c r="J675" s="1"/>
    </row>
    <row r="676" spans="3:10" ht="13.5" customHeight="1">
      <c r="C676" s="30"/>
      <c r="D676" s="206"/>
      <c r="E676" s="206"/>
      <c r="F676" s="1"/>
      <c r="J676" s="1"/>
    </row>
    <row r="677" spans="3:10" ht="12.75" customHeight="1">
      <c r="C677" s="30"/>
      <c r="D677" s="206"/>
      <c r="E677" s="206"/>
      <c r="F677" s="1"/>
      <c r="J677" s="1"/>
    </row>
    <row r="678" spans="3:10">
      <c r="C678" s="30"/>
      <c r="D678" s="206"/>
      <c r="E678" s="206"/>
      <c r="F678" s="1"/>
      <c r="J678" s="1"/>
    </row>
    <row r="679" spans="3:10" ht="12.75" customHeight="1">
      <c r="C679" s="30"/>
      <c r="D679" s="206"/>
      <c r="E679" s="206"/>
      <c r="F679" s="1"/>
      <c r="J679" s="1"/>
    </row>
    <row r="680" spans="3:10" ht="15" customHeight="1">
      <c r="C680" s="30"/>
      <c r="D680" s="206"/>
      <c r="E680" s="206"/>
      <c r="F680" s="1"/>
      <c r="J680" s="1"/>
    </row>
    <row r="681" spans="3:10">
      <c r="C681" s="30"/>
      <c r="D681" s="206"/>
      <c r="E681" s="206"/>
      <c r="F681" s="1"/>
      <c r="J681" s="1"/>
    </row>
    <row r="682" spans="3:10" ht="28.5" customHeight="1">
      <c r="C682" s="30"/>
      <c r="D682" s="206"/>
      <c r="E682" s="206"/>
      <c r="F682" s="1"/>
      <c r="J682" s="1"/>
    </row>
    <row r="683" spans="3:10" ht="14.25" customHeight="1">
      <c r="C683" s="30"/>
      <c r="D683" s="206"/>
      <c r="E683" s="206"/>
      <c r="F683" s="1"/>
      <c r="J683" s="1"/>
    </row>
    <row r="684" spans="3:10" ht="27" customHeight="1">
      <c r="C684" s="30"/>
      <c r="D684" s="206"/>
      <c r="E684" s="206"/>
      <c r="F684" s="1"/>
      <c r="J684" s="1"/>
    </row>
    <row r="685" spans="3:10">
      <c r="C685" s="30"/>
      <c r="D685" s="206"/>
      <c r="E685" s="206"/>
      <c r="F685" s="1"/>
      <c r="J685" s="1"/>
    </row>
    <row r="686" spans="3:10">
      <c r="C686" s="30"/>
      <c r="D686" s="206"/>
      <c r="E686" s="206"/>
      <c r="F686" s="1"/>
      <c r="J686" s="1"/>
    </row>
    <row r="687" spans="3:10" ht="53.25" customHeight="1">
      <c r="C687" s="30"/>
      <c r="D687" s="206"/>
      <c r="E687" s="206"/>
      <c r="F687" s="1"/>
      <c r="J687" s="1"/>
    </row>
    <row r="688" spans="3:10">
      <c r="C688" s="30"/>
      <c r="D688" s="206"/>
      <c r="E688" s="206"/>
      <c r="F688" s="1"/>
      <c r="J688" s="1"/>
    </row>
    <row r="689" spans="3:10">
      <c r="C689" s="30"/>
      <c r="D689" s="206"/>
      <c r="E689" s="206"/>
      <c r="F689" s="1"/>
      <c r="J689" s="1"/>
    </row>
    <row r="690" spans="3:10">
      <c r="C690" s="30"/>
      <c r="D690" s="206"/>
      <c r="E690" s="206"/>
      <c r="F690" s="1"/>
      <c r="J690" s="1"/>
    </row>
    <row r="691" spans="3:10">
      <c r="C691" s="30"/>
      <c r="D691" s="206"/>
      <c r="E691" s="206"/>
      <c r="F691" s="1"/>
      <c r="J691" s="1"/>
    </row>
    <row r="692" spans="3:10">
      <c r="C692" s="30"/>
      <c r="D692" s="206"/>
      <c r="E692" s="206"/>
      <c r="F692" s="1"/>
      <c r="J692" s="1"/>
    </row>
    <row r="693" spans="3:10">
      <c r="C693" s="30"/>
      <c r="D693" s="206"/>
      <c r="E693" s="206"/>
      <c r="F693" s="1"/>
      <c r="J693" s="1"/>
    </row>
    <row r="694" spans="3:10">
      <c r="C694" s="30"/>
      <c r="D694" s="206"/>
      <c r="E694" s="206"/>
      <c r="F694" s="1"/>
      <c r="J694" s="1"/>
    </row>
    <row r="695" spans="3:10">
      <c r="C695" s="30"/>
      <c r="D695" s="206"/>
      <c r="E695" s="206"/>
      <c r="F695" s="1"/>
      <c r="J695" s="1"/>
    </row>
    <row r="696" spans="3:10">
      <c r="C696" s="30"/>
      <c r="D696" s="206"/>
      <c r="E696" s="206"/>
      <c r="F696" s="1"/>
      <c r="J696" s="1"/>
    </row>
    <row r="697" spans="3:10">
      <c r="C697" s="30"/>
      <c r="D697" s="206"/>
      <c r="E697" s="206"/>
      <c r="F697" s="1"/>
      <c r="J697" s="1"/>
    </row>
    <row r="698" spans="3:10">
      <c r="C698" s="30"/>
      <c r="D698" s="206"/>
      <c r="E698" s="206"/>
      <c r="F698" s="1"/>
      <c r="J698" s="1"/>
    </row>
    <row r="699" spans="3:10">
      <c r="C699" s="30"/>
      <c r="D699" s="206"/>
      <c r="E699" s="206"/>
      <c r="F699" s="1"/>
      <c r="J699" s="1"/>
    </row>
    <row r="700" spans="3:10">
      <c r="C700" s="30"/>
      <c r="D700" s="206"/>
      <c r="E700" s="206"/>
      <c r="F700" s="1"/>
      <c r="J700" s="1"/>
    </row>
    <row r="701" spans="3:10">
      <c r="C701" s="30"/>
      <c r="D701" s="206"/>
      <c r="E701" s="206"/>
      <c r="F701" s="1"/>
      <c r="J701" s="1"/>
    </row>
    <row r="702" spans="3:10">
      <c r="C702" s="30"/>
      <c r="D702" s="206"/>
      <c r="E702" s="206"/>
      <c r="F702" s="1"/>
      <c r="J702" s="1"/>
    </row>
    <row r="703" spans="3:10">
      <c r="C703" s="30"/>
      <c r="D703" s="206"/>
      <c r="E703" s="206"/>
      <c r="F703" s="1"/>
      <c r="J703" s="1"/>
    </row>
    <row r="704" spans="3:10">
      <c r="C704" s="30"/>
      <c r="D704" s="206"/>
      <c r="E704" s="206"/>
      <c r="F704" s="1"/>
      <c r="J704" s="1"/>
    </row>
    <row r="705" spans="3:10">
      <c r="C705" s="30"/>
      <c r="D705" s="206"/>
      <c r="E705" s="206"/>
      <c r="F705" s="1"/>
      <c r="J705" s="1"/>
    </row>
    <row r="706" spans="3:10">
      <c r="C706" s="30"/>
      <c r="D706" s="206"/>
      <c r="E706" s="206"/>
      <c r="F706" s="1"/>
      <c r="J706" s="1"/>
    </row>
    <row r="707" spans="3:10" ht="15" customHeight="1">
      <c r="C707" s="30"/>
      <c r="D707" s="206"/>
      <c r="E707" s="206"/>
      <c r="F707" s="1"/>
      <c r="J707" s="1"/>
    </row>
    <row r="708" spans="3:10">
      <c r="C708" s="30"/>
      <c r="D708" s="206"/>
      <c r="E708" s="206"/>
      <c r="F708" s="1"/>
      <c r="J708" s="1"/>
    </row>
    <row r="709" spans="3:10">
      <c r="C709" s="30"/>
      <c r="D709" s="206"/>
      <c r="E709" s="206"/>
      <c r="F709" s="1"/>
      <c r="J709" s="1"/>
    </row>
    <row r="710" spans="3:10">
      <c r="C710" s="30"/>
      <c r="D710" s="206"/>
      <c r="E710" s="206"/>
      <c r="F710" s="1"/>
      <c r="J710" s="1"/>
    </row>
    <row r="711" spans="3:10">
      <c r="C711" s="30"/>
      <c r="D711" s="206"/>
      <c r="E711" s="206"/>
      <c r="F711" s="1"/>
      <c r="J711" s="1"/>
    </row>
    <row r="712" spans="3:10">
      <c r="C712" s="30"/>
      <c r="D712" s="206"/>
      <c r="E712" s="206"/>
      <c r="F712" s="1"/>
      <c r="J712" s="1"/>
    </row>
    <row r="713" spans="3:10">
      <c r="C713" s="30"/>
      <c r="D713" s="206"/>
      <c r="E713" s="206"/>
      <c r="F713" s="1"/>
      <c r="J713" s="1"/>
    </row>
    <row r="714" spans="3:10">
      <c r="C714" s="30"/>
      <c r="D714" s="206"/>
      <c r="E714" s="206"/>
      <c r="F714" s="1"/>
      <c r="J714" s="1"/>
    </row>
    <row r="715" spans="3:10">
      <c r="C715" s="30"/>
      <c r="D715" s="206"/>
      <c r="E715" s="206"/>
      <c r="F715" s="1"/>
      <c r="J715" s="1"/>
    </row>
    <row r="716" spans="3:10" ht="12" customHeight="1">
      <c r="C716" s="30"/>
      <c r="D716" s="206"/>
      <c r="E716" s="206"/>
      <c r="F716" s="1"/>
      <c r="J716" s="1"/>
    </row>
    <row r="717" spans="3:10" ht="12" customHeight="1">
      <c r="C717" s="30"/>
      <c r="D717" s="206"/>
      <c r="E717" s="206"/>
      <c r="F717" s="1"/>
      <c r="J717" s="1"/>
    </row>
    <row r="718" spans="3:10" ht="12" customHeight="1">
      <c r="C718" s="30"/>
      <c r="D718" s="206"/>
      <c r="E718" s="206"/>
      <c r="F718" s="1"/>
      <c r="J718" s="1"/>
    </row>
    <row r="719" spans="3:10" ht="14.25" customHeight="1">
      <c r="C719" s="30"/>
      <c r="D719" s="206"/>
      <c r="E719" s="206"/>
      <c r="F719" s="1"/>
      <c r="J719" s="1"/>
    </row>
    <row r="720" spans="3:10" ht="14.25" customHeight="1">
      <c r="C720" s="30"/>
      <c r="D720" s="206"/>
      <c r="E720" s="206"/>
      <c r="F720" s="1"/>
      <c r="J720" s="1"/>
    </row>
    <row r="721" spans="3:10" ht="52.5" customHeight="1">
      <c r="C721" s="30"/>
      <c r="D721" s="206"/>
      <c r="E721" s="206"/>
      <c r="F721" s="1"/>
      <c r="J721" s="1"/>
    </row>
    <row r="722" spans="3:10">
      <c r="C722" s="30"/>
      <c r="D722" s="206"/>
      <c r="E722" s="206"/>
      <c r="F722" s="1"/>
      <c r="J722" s="1"/>
    </row>
    <row r="723" spans="3:10">
      <c r="C723" s="30"/>
      <c r="D723" s="206"/>
      <c r="E723" s="206"/>
      <c r="F723" s="1"/>
      <c r="J723" s="1"/>
    </row>
    <row r="724" spans="3:10" ht="12.75" customHeight="1">
      <c r="C724" s="30"/>
      <c r="D724" s="206"/>
      <c r="E724" s="206"/>
      <c r="F724" s="1"/>
      <c r="J724" s="1"/>
    </row>
    <row r="725" spans="3:10" ht="12.75" customHeight="1">
      <c r="C725" s="30"/>
      <c r="D725" s="206"/>
      <c r="E725" s="206"/>
      <c r="F725" s="1"/>
      <c r="J725" s="1"/>
    </row>
    <row r="726" spans="3:10">
      <c r="C726" s="30"/>
      <c r="D726" s="206"/>
      <c r="E726" s="206"/>
      <c r="F726" s="1"/>
      <c r="J726" s="1"/>
    </row>
    <row r="727" spans="3:10" ht="25.5" customHeight="1">
      <c r="C727" s="30"/>
      <c r="D727" s="206"/>
      <c r="E727" s="206"/>
      <c r="F727" s="1"/>
      <c r="J727" s="1"/>
    </row>
    <row r="728" spans="3:10" ht="63" customHeight="1">
      <c r="C728" s="30"/>
      <c r="D728" s="206"/>
      <c r="E728" s="206"/>
      <c r="F728" s="1"/>
      <c r="J728" s="1"/>
    </row>
    <row r="729" spans="3:10" ht="13.5" customHeight="1">
      <c r="C729" s="30"/>
      <c r="D729" s="206"/>
      <c r="E729" s="206"/>
      <c r="F729" s="1"/>
      <c r="J729" s="1"/>
    </row>
    <row r="730" spans="3:10" ht="13.5" customHeight="1">
      <c r="C730" s="30"/>
      <c r="D730" s="206"/>
      <c r="E730" s="206"/>
      <c r="F730" s="1"/>
      <c r="J730" s="1"/>
    </row>
    <row r="731" spans="3:10">
      <c r="C731" s="30"/>
      <c r="D731" s="206"/>
      <c r="E731" s="206"/>
      <c r="F731" s="1"/>
      <c r="J731" s="1"/>
    </row>
    <row r="732" spans="3:10">
      <c r="C732" s="30"/>
      <c r="D732" s="206"/>
      <c r="E732" s="206"/>
      <c r="F732" s="1"/>
      <c r="J732" s="1"/>
    </row>
    <row r="733" spans="3:10">
      <c r="C733" s="30"/>
      <c r="D733" s="206"/>
      <c r="E733" s="206"/>
      <c r="F733" s="1"/>
      <c r="J733" s="1"/>
    </row>
    <row r="734" spans="3:10">
      <c r="C734" s="30"/>
      <c r="D734" s="206"/>
      <c r="E734" s="206"/>
      <c r="F734" s="1"/>
      <c r="J734" s="1"/>
    </row>
    <row r="735" spans="3:10" ht="13.5" customHeight="1">
      <c r="C735" s="30"/>
      <c r="D735" s="206"/>
      <c r="E735" s="206"/>
      <c r="F735" s="1"/>
      <c r="J735" s="1"/>
    </row>
    <row r="736" spans="3:10" ht="27" customHeight="1">
      <c r="C736" s="30"/>
      <c r="D736" s="206"/>
      <c r="E736" s="206"/>
      <c r="F736" s="1"/>
      <c r="J736" s="1"/>
    </row>
    <row r="737" spans="3:10">
      <c r="C737" s="30"/>
      <c r="D737" s="206"/>
      <c r="E737" s="206"/>
      <c r="F737" s="1"/>
      <c r="J737" s="1"/>
    </row>
    <row r="738" spans="3:10">
      <c r="C738" s="30"/>
      <c r="D738" s="206"/>
      <c r="E738" s="206"/>
      <c r="F738" s="1"/>
      <c r="J738" s="1"/>
    </row>
    <row r="739" spans="3:10">
      <c r="C739" s="30"/>
      <c r="D739" s="206"/>
      <c r="E739" s="206"/>
      <c r="F739" s="1"/>
      <c r="J739" s="1"/>
    </row>
    <row r="740" spans="3:10">
      <c r="C740" s="30"/>
      <c r="D740" s="206"/>
      <c r="E740" s="206"/>
      <c r="F740" s="1"/>
      <c r="J740" s="1"/>
    </row>
    <row r="741" spans="3:10">
      <c r="C741" s="30"/>
      <c r="D741" s="206"/>
      <c r="E741" s="206"/>
      <c r="F741" s="1"/>
      <c r="J741" s="1"/>
    </row>
    <row r="742" spans="3:10">
      <c r="C742" s="30"/>
      <c r="D742" s="206"/>
      <c r="E742" s="206"/>
      <c r="F742" s="1"/>
      <c r="J742" s="1"/>
    </row>
    <row r="743" spans="3:10">
      <c r="C743" s="30"/>
      <c r="D743" s="206"/>
      <c r="E743" s="206"/>
      <c r="F743" s="1"/>
      <c r="J743" s="1"/>
    </row>
    <row r="744" spans="3:10">
      <c r="C744" s="30"/>
      <c r="D744" s="206"/>
      <c r="E744" s="206"/>
      <c r="F744" s="1"/>
      <c r="J744" s="1"/>
    </row>
    <row r="745" spans="3:10">
      <c r="C745" s="30"/>
      <c r="D745" s="206"/>
      <c r="E745" s="206"/>
      <c r="F745" s="1"/>
      <c r="J745" s="1"/>
    </row>
    <row r="746" spans="3:10" ht="14.25" customHeight="1">
      <c r="C746" s="30"/>
      <c r="D746" s="206"/>
      <c r="E746" s="206"/>
      <c r="F746" s="1"/>
      <c r="J746" s="1"/>
    </row>
    <row r="747" spans="3:10">
      <c r="C747" s="30"/>
      <c r="D747" s="206"/>
      <c r="E747" s="206"/>
      <c r="F747" s="1"/>
      <c r="J747" s="1"/>
    </row>
    <row r="748" spans="3:10" ht="90.75" customHeight="1">
      <c r="C748" s="30"/>
      <c r="D748" s="206"/>
      <c r="E748" s="206"/>
      <c r="F748" s="1"/>
      <c r="J748" s="1"/>
    </row>
    <row r="749" spans="3:10">
      <c r="C749" s="30"/>
      <c r="D749" s="206"/>
      <c r="E749" s="206"/>
      <c r="F749" s="1"/>
      <c r="J749" s="1"/>
    </row>
    <row r="750" spans="3:10" ht="13.5" customHeight="1">
      <c r="C750" s="30"/>
      <c r="D750" s="206"/>
      <c r="E750" s="206"/>
      <c r="F750" s="1"/>
      <c r="J750" s="1"/>
    </row>
    <row r="751" spans="3:10">
      <c r="C751" s="30"/>
      <c r="D751" s="206"/>
      <c r="E751" s="206"/>
      <c r="F751" s="1"/>
      <c r="J751" s="1"/>
    </row>
    <row r="752" spans="3:10" ht="26.25" customHeight="1">
      <c r="C752" s="30"/>
      <c r="D752" s="206"/>
      <c r="E752" s="206"/>
      <c r="F752" s="1"/>
      <c r="J752" s="1"/>
    </row>
    <row r="753" spans="3:10" ht="12" customHeight="1">
      <c r="C753" s="30"/>
      <c r="D753" s="206"/>
      <c r="E753" s="206"/>
      <c r="F753" s="1"/>
      <c r="J753" s="1"/>
    </row>
    <row r="754" spans="3:10" ht="13.5" customHeight="1">
      <c r="C754" s="30"/>
      <c r="D754" s="206"/>
      <c r="E754" s="206"/>
      <c r="F754" s="1"/>
      <c r="J754" s="1"/>
    </row>
    <row r="755" spans="3:10">
      <c r="C755" s="30"/>
      <c r="D755" s="206"/>
      <c r="E755" s="206"/>
      <c r="F755" s="1"/>
      <c r="J755" s="1"/>
    </row>
    <row r="756" spans="3:10">
      <c r="C756" s="30"/>
      <c r="D756" s="206"/>
      <c r="E756" s="206"/>
      <c r="F756" s="1"/>
      <c r="J756" s="1"/>
    </row>
    <row r="757" spans="3:10" ht="25.5" customHeight="1">
      <c r="C757" s="30"/>
      <c r="D757" s="206"/>
      <c r="E757" s="206"/>
      <c r="F757" s="1"/>
      <c r="J757" s="1"/>
    </row>
    <row r="758" spans="3:10">
      <c r="C758" s="30"/>
      <c r="D758" s="206"/>
      <c r="E758" s="206"/>
      <c r="F758" s="1"/>
      <c r="J758" s="1"/>
    </row>
    <row r="759" spans="3:10">
      <c r="C759" s="30"/>
      <c r="D759" s="206"/>
      <c r="E759" s="206"/>
      <c r="F759" s="1"/>
      <c r="J759" s="1"/>
    </row>
    <row r="760" spans="3:10">
      <c r="C760" s="30"/>
      <c r="D760" s="206"/>
      <c r="E760" s="206"/>
      <c r="F760" s="1"/>
      <c r="J760" s="1"/>
    </row>
    <row r="761" spans="3:10">
      <c r="C761" s="30"/>
      <c r="D761" s="206"/>
      <c r="E761" s="206"/>
      <c r="F761" s="1"/>
      <c r="J761" s="1"/>
    </row>
    <row r="762" spans="3:10">
      <c r="C762" s="30"/>
      <c r="D762" s="206"/>
      <c r="E762" s="206"/>
      <c r="F762" s="1"/>
      <c r="J762" s="1"/>
    </row>
    <row r="763" spans="3:10">
      <c r="C763" s="30"/>
      <c r="D763" s="206"/>
      <c r="E763" s="206"/>
      <c r="F763" s="1"/>
      <c r="J763" s="1"/>
    </row>
    <row r="764" spans="3:10">
      <c r="C764" s="30"/>
      <c r="D764" s="206"/>
      <c r="E764" s="206"/>
      <c r="F764" s="1"/>
      <c r="J764" s="1"/>
    </row>
    <row r="765" spans="3:10">
      <c r="C765" s="30"/>
      <c r="D765" s="206"/>
      <c r="E765" s="206"/>
      <c r="F765" s="1"/>
      <c r="J765" s="1"/>
    </row>
    <row r="766" spans="3:10">
      <c r="C766" s="30"/>
      <c r="D766" s="206"/>
      <c r="E766" s="206"/>
      <c r="F766" s="1"/>
      <c r="J766" s="1"/>
    </row>
    <row r="767" spans="3:10">
      <c r="C767" s="30"/>
      <c r="D767" s="206"/>
      <c r="E767" s="206"/>
      <c r="F767" s="1"/>
      <c r="J767" s="1"/>
    </row>
    <row r="768" spans="3:10">
      <c r="C768" s="30"/>
      <c r="D768" s="206"/>
      <c r="E768" s="206"/>
      <c r="F768" s="1"/>
      <c r="J768" s="1"/>
    </row>
    <row r="769" spans="3:10">
      <c r="C769" s="30"/>
      <c r="D769" s="206"/>
      <c r="E769" s="206"/>
      <c r="F769" s="1"/>
      <c r="J769" s="1"/>
    </row>
    <row r="770" spans="3:10">
      <c r="C770" s="30"/>
      <c r="D770" s="206"/>
      <c r="E770" s="206"/>
      <c r="F770" s="1"/>
      <c r="J770" s="1"/>
    </row>
    <row r="771" spans="3:10">
      <c r="C771" s="1"/>
      <c r="D771" s="206"/>
      <c r="E771" s="206"/>
      <c r="F771" s="1"/>
      <c r="J771" s="1"/>
    </row>
    <row r="772" spans="3:10">
      <c r="C772" s="1"/>
      <c r="D772" s="206"/>
      <c r="E772" s="206"/>
      <c r="F772" s="1"/>
      <c r="J772" s="1"/>
    </row>
    <row r="773" spans="3:10">
      <c r="C773" s="1"/>
      <c r="D773" s="206"/>
      <c r="E773" s="206"/>
      <c r="F773" s="1"/>
      <c r="J773" s="1"/>
    </row>
    <row r="774" spans="3:10">
      <c r="C774" s="1"/>
      <c r="D774" s="206"/>
      <c r="E774" s="206"/>
      <c r="F774" s="1"/>
      <c r="J774" s="1"/>
    </row>
    <row r="775" spans="3:10">
      <c r="C775" s="1"/>
      <c r="D775" s="206"/>
      <c r="E775" s="206"/>
      <c r="F775" s="1"/>
      <c r="J775" s="1"/>
    </row>
    <row r="776" spans="3:10" ht="42" customHeight="1">
      <c r="C776" s="1"/>
      <c r="D776" s="206"/>
      <c r="E776" s="206"/>
      <c r="F776" s="1"/>
      <c r="J776" s="1"/>
    </row>
    <row r="777" spans="3:10">
      <c r="C777" s="1"/>
      <c r="D777" s="206"/>
      <c r="E777" s="206"/>
      <c r="F777" s="1"/>
      <c r="J777" s="1"/>
    </row>
    <row r="778" spans="3:10">
      <c r="C778" s="1"/>
      <c r="D778" s="206"/>
      <c r="E778" s="206"/>
      <c r="F778" s="1"/>
      <c r="J778" s="1"/>
    </row>
    <row r="779" spans="3:10">
      <c r="C779" s="1"/>
      <c r="D779" s="206"/>
      <c r="E779" s="206"/>
      <c r="F779" s="1"/>
      <c r="J779" s="1"/>
    </row>
    <row r="780" spans="3:10">
      <c r="C780" s="1"/>
      <c r="D780" s="206"/>
      <c r="E780" s="206"/>
      <c r="F780" s="1"/>
      <c r="J780" s="1"/>
    </row>
    <row r="781" spans="3:10">
      <c r="C781" s="1"/>
      <c r="D781" s="206"/>
      <c r="E781" s="206"/>
      <c r="F781" s="1"/>
      <c r="J781" s="1"/>
    </row>
    <row r="782" spans="3:10">
      <c r="C782" s="30"/>
      <c r="D782" s="206"/>
      <c r="E782" s="206"/>
      <c r="F782" s="1"/>
      <c r="J782" s="1"/>
    </row>
    <row r="783" spans="3:10">
      <c r="C783" s="30"/>
      <c r="D783" s="206"/>
      <c r="E783" s="206"/>
      <c r="F783" s="1"/>
      <c r="J783" s="1"/>
    </row>
    <row r="784" spans="3:10" ht="14.25" customHeight="1">
      <c r="C784" s="30"/>
      <c r="D784" s="206"/>
      <c r="E784" s="206"/>
      <c r="F784" s="1"/>
      <c r="J784" s="1"/>
    </row>
    <row r="785" spans="3:10" ht="12.75" customHeight="1">
      <c r="C785" s="30"/>
      <c r="D785" s="206"/>
      <c r="E785" s="206"/>
      <c r="F785" s="1"/>
      <c r="J785" s="1"/>
    </row>
    <row r="786" spans="3:10" ht="15" customHeight="1">
      <c r="C786" s="30"/>
      <c r="D786" s="206"/>
      <c r="E786" s="206"/>
      <c r="F786" s="1"/>
      <c r="J786" s="1"/>
    </row>
    <row r="787" spans="3:10">
      <c r="C787" s="30"/>
      <c r="D787" s="206"/>
      <c r="E787" s="206"/>
      <c r="F787" s="1"/>
      <c r="J787" s="1"/>
    </row>
    <row r="788" spans="3:10">
      <c r="C788" s="30"/>
      <c r="D788" s="206"/>
      <c r="E788" s="206"/>
      <c r="F788" s="1"/>
      <c r="J788" s="1"/>
    </row>
    <row r="789" spans="3:10">
      <c r="C789" s="30"/>
      <c r="D789" s="206"/>
      <c r="E789" s="206"/>
      <c r="F789" s="1"/>
      <c r="J789" s="1"/>
    </row>
    <row r="790" spans="3:10">
      <c r="C790" s="30"/>
      <c r="D790" s="206"/>
      <c r="E790" s="206"/>
      <c r="F790" s="1"/>
      <c r="J790" s="1"/>
    </row>
    <row r="791" spans="3:10" ht="15" customHeight="1">
      <c r="C791" s="30"/>
      <c r="D791" s="206"/>
      <c r="E791" s="206"/>
      <c r="F791" s="1"/>
      <c r="J791" s="1"/>
    </row>
    <row r="792" spans="3:10" ht="213.75" customHeight="1">
      <c r="C792" s="30"/>
      <c r="D792" s="206"/>
      <c r="E792" s="206"/>
      <c r="F792" s="1"/>
      <c r="J792" s="1"/>
    </row>
    <row r="793" spans="3:10">
      <c r="C793" s="30"/>
      <c r="D793" s="206"/>
      <c r="E793" s="206"/>
      <c r="F793" s="1"/>
      <c r="J793" s="1"/>
    </row>
    <row r="794" spans="3:10">
      <c r="C794" s="30"/>
      <c r="D794" s="206"/>
      <c r="E794" s="206"/>
      <c r="F794" s="1"/>
      <c r="J794" s="1"/>
    </row>
    <row r="795" spans="3:10">
      <c r="C795" s="30"/>
      <c r="D795" s="206"/>
      <c r="E795" s="206"/>
      <c r="F795" s="1"/>
      <c r="J795" s="1"/>
    </row>
    <row r="796" spans="3:10">
      <c r="C796" s="30"/>
      <c r="D796" s="206"/>
      <c r="E796" s="206"/>
      <c r="F796" s="1"/>
      <c r="J796" s="1"/>
    </row>
    <row r="797" spans="3:10">
      <c r="C797" s="30"/>
      <c r="D797" s="206"/>
      <c r="E797" s="206"/>
      <c r="F797" s="1"/>
      <c r="J797" s="1"/>
    </row>
    <row r="798" spans="3:10">
      <c r="C798" s="30"/>
      <c r="D798" s="206"/>
      <c r="E798" s="206"/>
      <c r="F798" s="1"/>
      <c r="J798" s="1"/>
    </row>
    <row r="799" spans="3:10">
      <c r="C799" s="30"/>
      <c r="D799" s="206"/>
      <c r="E799" s="206"/>
      <c r="F799" s="1"/>
      <c r="J799" s="1"/>
    </row>
    <row r="800" spans="3:10">
      <c r="C800" s="30"/>
      <c r="D800" s="206"/>
      <c r="E800" s="206"/>
      <c r="F800" s="1"/>
      <c r="J800" s="1"/>
    </row>
    <row r="801" spans="3:10">
      <c r="C801" s="30"/>
      <c r="D801" s="206"/>
      <c r="E801" s="206"/>
      <c r="F801" s="1"/>
      <c r="J801" s="1"/>
    </row>
    <row r="802" spans="3:10">
      <c r="C802" s="30"/>
      <c r="D802" s="206"/>
      <c r="E802" s="206"/>
      <c r="F802" s="1"/>
      <c r="J802" s="1"/>
    </row>
    <row r="803" spans="3:10" ht="27" customHeight="1">
      <c r="C803" s="30"/>
      <c r="D803" s="206"/>
      <c r="E803" s="206"/>
      <c r="F803" s="1"/>
      <c r="J803" s="1"/>
    </row>
    <row r="804" spans="3:10">
      <c r="C804" s="30"/>
      <c r="D804" s="206"/>
      <c r="E804" s="206"/>
      <c r="F804" s="1"/>
      <c r="J804" s="1"/>
    </row>
    <row r="805" spans="3:10">
      <c r="C805" s="30"/>
      <c r="D805" s="206"/>
      <c r="E805" s="206"/>
      <c r="F805" s="1"/>
      <c r="J805" s="1"/>
    </row>
    <row r="806" spans="3:10">
      <c r="C806" s="30"/>
      <c r="D806" s="206"/>
      <c r="E806" s="206"/>
      <c r="F806" s="1"/>
      <c r="J806" s="1"/>
    </row>
    <row r="807" spans="3:10">
      <c r="C807" s="30"/>
      <c r="D807" s="206"/>
      <c r="E807" s="206"/>
      <c r="F807" s="1"/>
      <c r="J807" s="1"/>
    </row>
    <row r="808" spans="3:10">
      <c r="C808" s="30"/>
      <c r="D808" s="206"/>
      <c r="E808" s="206"/>
      <c r="F808" s="1"/>
      <c r="J808" s="1"/>
    </row>
    <row r="809" spans="3:10">
      <c r="C809" s="30"/>
      <c r="D809" s="206"/>
      <c r="E809" s="206"/>
      <c r="F809" s="1"/>
      <c r="J809" s="1"/>
    </row>
    <row r="810" spans="3:10">
      <c r="C810" s="30"/>
      <c r="D810" s="206"/>
      <c r="E810" s="206"/>
      <c r="F810" s="1"/>
      <c r="J810" s="1"/>
    </row>
    <row r="811" spans="3:10">
      <c r="C811" s="30"/>
      <c r="D811" s="206"/>
      <c r="E811" s="206"/>
      <c r="F811" s="1"/>
      <c r="J811" s="1"/>
    </row>
    <row r="812" spans="3:10">
      <c r="C812" s="30"/>
      <c r="D812" s="206"/>
      <c r="E812" s="206"/>
      <c r="F812" s="1"/>
      <c r="J812" s="1"/>
    </row>
    <row r="813" spans="3:10">
      <c r="C813" s="30"/>
      <c r="D813" s="206"/>
      <c r="E813" s="206"/>
      <c r="F813" s="1"/>
      <c r="J813" s="1"/>
    </row>
    <row r="814" spans="3:10">
      <c r="C814" s="30"/>
      <c r="D814" s="206"/>
      <c r="E814" s="206"/>
      <c r="F814" s="1"/>
      <c r="J814" s="1"/>
    </row>
    <row r="815" spans="3:10">
      <c r="C815" s="30"/>
      <c r="D815" s="206"/>
      <c r="E815" s="206"/>
      <c r="F815" s="1"/>
      <c r="J815" s="1"/>
    </row>
    <row r="816" spans="3:10">
      <c r="C816" s="30"/>
      <c r="D816" s="206"/>
      <c r="E816" s="206"/>
      <c r="F816" s="1"/>
      <c r="J816" s="1"/>
    </row>
    <row r="817" spans="3:10">
      <c r="C817" s="30"/>
      <c r="D817" s="206"/>
      <c r="E817" s="206"/>
      <c r="F817" s="1"/>
      <c r="J817" s="1"/>
    </row>
    <row r="818" spans="3:10">
      <c r="C818" s="30"/>
      <c r="D818" s="206"/>
      <c r="E818" s="206"/>
      <c r="F818" s="1"/>
      <c r="J818" s="1"/>
    </row>
    <row r="819" spans="3:10">
      <c r="C819" s="30"/>
      <c r="D819" s="206"/>
      <c r="E819" s="206"/>
      <c r="F819" s="1"/>
      <c r="J819" s="1"/>
    </row>
    <row r="820" spans="3:10">
      <c r="C820" s="30"/>
      <c r="D820" s="206"/>
      <c r="E820" s="206"/>
      <c r="F820" s="1"/>
      <c r="J820" s="1"/>
    </row>
    <row r="821" spans="3:10">
      <c r="C821" s="30"/>
      <c r="D821" s="206"/>
      <c r="E821" s="206"/>
      <c r="F821" s="1"/>
      <c r="J821" s="1"/>
    </row>
    <row r="822" spans="3:10">
      <c r="C822" s="30"/>
      <c r="D822" s="206"/>
      <c r="E822" s="206"/>
      <c r="F822" s="1"/>
      <c r="J822" s="1"/>
    </row>
    <row r="823" spans="3:10">
      <c r="C823" s="30"/>
      <c r="D823" s="206"/>
      <c r="E823" s="206"/>
      <c r="F823" s="1"/>
      <c r="J823" s="1"/>
    </row>
    <row r="824" spans="3:10">
      <c r="C824" s="30"/>
      <c r="D824" s="206"/>
      <c r="E824" s="206"/>
      <c r="F824" s="1"/>
      <c r="J824" s="1"/>
    </row>
    <row r="825" spans="3:10">
      <c r="C825" s="30"/>
      <c r="D825" s="206"/>
      <c r="E825" s="206"/>
      <c r="F825" s="1"/>
      <c r="J825" s="1"/>
    </row>
    <row r="826" spans="3:10">
      <c r="C826" s="30"/>
      <c r="D826" s="206"/>
      <c r="E826" s="206"/>
      <c r="F826" s="1"/>
      <c r="J826" s="1"/>
    </row>
    <row r="827" spans="3:10">
      <c r="C827" s="30"/>
      <c r="D827" s="206"/>
      <c r="E827" s="206"/>
      <c r="F827" s="1"/>
      <c r="J827" s="1"/>
    </row>
    <row r="828" spans="3:10">
      <c r="C828" s="30"/>
      <c r="D828" s="206"/>
      <c r="E828" s="206"/>
      <c r="F828" s="1"/>
      <c r="J828" s="1"/>
    </row>
    <row r="829" spans="3:10">
      <c r="C829" s="30"/>
      <c r="D829" s="206"/>
      <c r="E829" s="206"/>
      <c r="F829" s="1"/>
      <c r="J829" s="1"/>
    </row>
    <row r="830" spans="3:10">
      <c r="C830" s="30"/>
      <c r="D830" s="206"/>
      <c r="E830" s="206"/>
      <c r="F830" s="1"/>
      <c r="J830" s="1"/>
    </row>
    <row r="831" spans="3:10">
      <c r="C831" s="30"/>
      <c r="D831" s="206"/>
      <c r="E831" s="206"/>
      <c r="F831" s="1"/>
      <c r="J831" s="1"/>
    </row>
    <row r="832" spans="3:10">
      <c r="C832" s="30"/>
      <c r="D832" s="206"/>
      <c r="E832" s="206"/>
      <c r="F832" s="1"/>
      <c r="J832" s="1"/>
    </row>
    <row r="833" spans="3:10">
      <c r="C833" s="30"/>
      <c r="D833" s="206"/>
      <c r="E833" s="206"/>
      <c r="F833" s="1"/>
      <c r="J833" s="1"/>
    </row>
    <row r="834" spans="3:10">
      <c r="C834" s="30"/>
      <c r="D834" s="206"/>
      <c r="E834" s="206"/>
      <c r="F834" s="1"/>
      <c r="J834" s="1"/>
    </row>
    <row r="835" spans="3:10">
      <c r="C835" s="30"/>
      <c r="D835" s="206"/>
      <c r="E835" s="206"/>
      <c r="F835" s="1"/>
      <c r="J835" s="1"/>
    </row>
    <row r="836" spans="3:10">
      <c r="C836" s="30"/>
      <c r="D836" s="206"/>
      <c r="E836" s="206"/>
      <c r="F836" s="1"/>
      <c r="J836" s="1"/>
    </row>
    <row r="837" spans="3:10">
      <c r="C837" s="30"/>
      <c r="D837" s="206"/>
      <c r="E837" s="206"/>
      <c r="F837" s="1"/>
      <c r="J837" s="1"/>
    </row>
    <row r="838" spans="3:10">
      <c r="C838" s="30"/>
      <c r="D838" s="206"/>
      <c r="E838" s="206"/>
      <c r="F838" s="1"/>
      <c r="J838" s="1"/>
    </row>
    <row r="839" spans="3:10">
      <c r="C839" s="30"/>
      <c r="D839" s="206"/>
      <c r="E839" s="206"/>
      <c r="F839" s="1"/>
      <c r="J839" s="1"/>
    </row>
    <row r="840" spans="3:10">
      <c r="C840" s="30"/>
      <c r="D840" s="206"/>
      <c r="E840" s="206"/>
      <c r="F840" s="1"/>
      <c r="J840" s="1"/>
    </row>
    <row r="841" spans="3:10">
      <c r="C841" s="30"/>
      <c r="D841" s="206"/>
      <c r="E841" s="206"/>
      <c r="F841" s="1"/>
      <c r="J841" s="1"/>
    </row>
    <row r="842" spans="3:10">
      <c r="C842" s="30"/>
      <c r="D842" s="206"/>
      <c r="E842" s="206"/>
      <c r="F842" s="1"/>
      <c r="J842" s="1"/>
    </row>
    <row r="843" spans="3:10" ht="78" customHeight="1">
      <c r="C843" s="30"/>
      <c r="D843" s="206"/>
      <c r="E843" s="206"/>
      <c r="F843" s="1"/>
      <c r="J843" s="1"/>
    </row>
    <row r="844" spans="3:10">
      <c r="C844" s="30"/>
      <c r="D844" s="206"/>
      <c r="E844" s="206"/>
      <c r="F844" s="1"/>
      <c r="J844" s="1"/>
    </row>
    <row r="845" spans="3:10">
      <c r="C845" s="30"/>
      <c r="D845" s="206"/>
      <c r="E845" s="206"/>
      <c r="F845" s="1"/>
      <c r="J845" s="1"/>
    </row>
    <row r="846" spans="3:10">
      <c r="C846" s="30"/>
      <c r="D846" s="206"/>
      <c r="E846" s="206"/>
      <c r="F846" s="1"/>
      <c r="J846" s="1"/>
    </row>
    <row r="847" spans="3:10">
      <c r="C847" s="30"/>
      <c r="D847" s="206"/>
      <c r="E847" s="206"/>
      <c r="F847" s="1"/>
      <c r="J847" s="1"/>
    </row>
    <row r="848" spans="3:10">
      <c r="C848" s="30"/>
      <c r="D848" s="206"/>
      <c r="E848" s="206"/>
      <c r="F848" s="1"/>
      <c r="J848" s="1"/>
    </row>
    <row r="849" spans="3:10">
      <c r="C849" s="30"/>
      <c r="D849" s="206"/>
      <c r="E849" s="206"/>
      <c r="F849" s="1"/>
      <c r="J849" s="1"/>
    </row>
    <row r="850" spans="3:10">
      <c r="C850" s="30"/>
      <c r="D850" s="206"/>
      <c r="E850" s="206"/>
      <c r="F850" s="1"/>
      <c r="J850" s="1"/>
    </row>
    <row r="851" spans="3:10">
      <c r="C851" s="30"/>
      <c r="D851" s="206"/>
      <c r="E851" s="206"/>
      <c r="F851" s="1"/>
      <c r="J851" s="1"/>
    </row>
    <row r="852" spans="3:10">
      <c r="C852" s="30"/>
      <c r="D852" s="206"/>
      <c r="E852" s="206"/>
      <c r="F852" s="1"/>
      <c r="J852" s="1"/>
    </row>
    <row r="853" spans="3:10">
      <c r="C853" s="30"/>
      <c r="D853" s="206"/>
      <c r="E853" s="206"/>
      <c r="F853" s="1"/>
      <c r="J853" s="1"/>
    </row>
    <row r="854" spans="3:10">
      <c r="C854" s="30"/>
      <c r="D854" s="206"/>
      <c r="E854" s="206"/>
      <c r="F854" s="1"/>
      <c r="J854" s="1"/>
    </row>
    <row r="855" spans="3:10">
      <c r="C855" s="30"/>
      <c r="D855" s="206"/>
      <c r="E855" s="206"/>
      <c r="F855" s="1"/>
      <c r="J855" s="1"/>
    </row>
    <row r="856" spans="3:10">
      <c r="C856" s="30"/>
      <c r="D856" s="206"/>
      <c r="E856" s="206"/>
      <c r="F856" s="1"/>
      <c r="J856" s="1"/>
    </row>
    <row r="857" spans="3:10">
      <c r="C857" s="30"/>
      <c r="D857" s="206"/>
      <c r="E857" s="206"/>
      <c r="F857" s="1"/>
      <c r="J857" s="1"/>
    </row>
    <row r="858" spans="3:10">
      <c r="C858" s="30"/>
      <c r="D858" s="206"/>
      <c r="E858" s="206"/>
      <c r="F858" s="1"/>
      <c r="J858" s="1"/>
    </row>
    <row r="859" spans="3:10">
      <c r="C859" s="30"/>
      <c r="D859" s="206"/>
      <c r="E859" s="206"/>
      <c r="F859" s="1"/>
      <c r="J859" s="1"/>
    </row>
    <row r="860" spans="3:10">
      <c r="C860" s="30"/>
      <c r="D860" s="206"/>
      <c r="E860" s="206"/>
      <c r="F860" s="1"/>
      <c r="J860" s="1"/>
    </row>
    <row r="861" spans="3:10">
      <c r="C861" s="30"/>
      <c r="D861" s="206"/>
      <c r="E861" s="206"/>
      <c r="F861" s="1"/>
      <c r="J861" s="1"/>
    </row>
    <row r="862" spans="3:10">
      <c r="C862" s="30"/>
      <c r="D862" s="206"/>
      <c r="E862" s="206"/>
      <c r="F862" s="1"/>
      <c r="J862" s="1"/>
    </row>
    <row r="863" spans="3:10">
      <c r="C863" s="30"/>
      <c r="D863" s="206"/>
      <c r="E863" s="206"/>
      <c r="F863" s="1"/>
      <c r="J863" s="1"/>
    </row>
    <row r="864" spans="3:10">
      <c r="C864" s="30"/>
      <c r="D864" s="206"/>
      <c r="E864" s="206"/>
      <c r="F864" s="1"/>
      <c r="J864" s="1"/>
    </row>
    <row r="865" spans="3:10">
      <c r="C865" s="30"/>
      <c r="D865" s="206"/>
      <c r="E865" s="206"/>
      <c r="F865" s="1"/>
      <c r="J865" s="1"/>
    </row>
    <row r="866" spans="3:10">
      <c r="C866" s="30"/>
      <c r="D866" s="206"/>
      <c r="E866" s="206"/>
      <c r="F866" s="1"/>
      <c r="J866" s="1"/>
    </row>
    <row r="867" spans="3:10">
      <c r="C867" s="30"/>
      <c r="D867" s="206"/>
      <c r="E867" s="206"/>
      <c r="F867" s="1"/>
      <c r="J867" s="1"/>
    </row>
    <row r="868" spans="3:10">
      <c r="C868" s="30"/>
      <c r="D868" s="206"/>
      <c r="E868" s="206"/>
      <c r="F868" s="1"/>
    </row>
    <row r="869" spans="3:10">
      <c r="C869" s="30"/>
      <c r="D869" s="206"/>
      <c r="E869" s="206"/>
      <c r="F869" s="1"/>
    </row>
    <row r="870" spans="3:10">
      <c r="C870" s="30"/>
      <c r="D870" s="206"/>
      <c r="E870" s="206"/>
      <c r="F870" s="1"/>
    </row>
    <row r="871" spans="3:10">
      <c r="C871" s="30"/>
      <c r="D871" s="206"/>
      <c r="E871" s="206"/>
      <c r="F871" s="1"/>
    </row>
    <row r="872" spans="3:10">
      <c r="C872" s="30"/>
      <c r="D872" s="206"/>
      <c r="E872" s="206"/>
      <c r="F872" s="1"/>
    </row>
    <row r="873" spans="3:10">
      <c r="C873" s="30"/>
      <c r="D873" s="206"/>
      <c r="E873" s="206"/>
      <c r="F873" s="1"/>
    </row>
    <row r="874" spans="3:10">
      <c r="C874" s="30"/>
      <c r="D874" s="206"/>
      <c r="E874" s="206"/>
      <c r="F874" s="1"/>
    </row>
    <row r="875" spans="3:10">
      <c r="C875" s="30"/>
      <c r="D875" s="206"/>
      <c r="E875" s="206"/>
      <c r="F875" s="1"/>
    </row>
    <row r="876" spans="3:10">
      <c r="C876" s="30"/>
      <c r="D876" s="206"/>
      <c r="E876" s="206"/>
      <c r="F876" s="1"/>
    </row>
    <row r="877" spans="3:10">
      <c r="C877" s="30"/>
      <c r="D877" s="206"/>
      <c r="E877" s="206"/>
      <c r="F877" s="1"/>
    </row>
    <row r="878" spans="3:10">
      <c r="C878" s="30"/>
      <c r="D878" s="206"/>
      <c r="E878" s="206"/>
      <c r="F878" s="1"/>
    </row>
    <row r="879" spans="3:10">
      <c r="C879" s="30"/>
      <c r="D879" s="206"/>
      <c r="E879" s="206"/>
      <c r="F879" s="1"/>
    </row>
    <row r="880" spans="3:10">
      <c r="C880" s="30"/>
      <c r="D880" s="206"/>
      <c r="E880" s="206"/>
      <c r="F880" s="1"/>
    </row>
    <row r="881" spans="3:7">
      <c r="C881" s="30"/>
      <c r="D881" s="206"/>
      <c r="E881" s="206"/>
      <c r="F881" s="1"/>
    </row>
    <row r="882" spans="3:7">
      <c r="C882" s="30"/>
      <c r="D882" s="206"/>
      <c r="E882" s="206"/>
      <c r="F882" s="1"/>
    </row>
    <row r="883" spans="3:7">
      <c r="C883" s="30"/>
      <c r="D883" s="206"/>
      <c r="E883" s="206"/>
      <c r="F883" s="1"/>
    </row>
    <row r="884" spans="3:7">
      <c r="C884" s="30"/>
      <c r="D884" s="206"/>
      <c r="E884" s="206"/>
      <c r="F884" s="1"/>
    </row>
    <row r="885" spans="3:7">
      <c r="C885" s="30"/>
      <c r="D885" s="206"/>
      <c r="E885" s="206"/>
      <c r="F885" s="1"/>
    </row>
    <row r="886" spans="3:7">
      <c r="C886" s="139"/>
      <c r="D886" s="206"/>
      <c r="E886" s="61"/>
      <c r="F886" s="32"/>
      <c r="G886" s="32"/>
    </row>
  </sheetData>
  <sheetProtection password="EBEA" sheet="1" objects="1" scenarios="1" selectLockedCells="1"/>
  <mergeCells count="4">
    <mergeCell ref="G2:G3"/>
    <mergeCell ref="A2:B3"/>
    <mergeCell ref="C2:C3"/>
    <mergeCell ref="D2:F2"/>
  </mergeCells>
  <phoneticPr fontId="0" type="noConversion"/>
  <pageMargins left="0.94488188976377963" right="0.23622047244094491" top="0.39370078740157483" bottom="0.39370078740157483" header="0.51181102362204722" footer="0.51181102362204722"/>
  <pageSetup paperSize="9" scale="97" firstPageNumber="12" orientation="portrait" useFirstPageNumber="1" verticalDpi="300" r:id="rId1"/>
  <headerFooter alignWithMargins="0"/>
  <rowBreaks count="2" manualBreakCount="2">
    <brk id="19" max="6" man="1"/>
    <brk id="81" max="7"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G18"/>
  <sheetViews>
    <sheetView workbookViewId="0">
      <selection activeCell="F10" sqref="F10"/>
    </sheetView>
  </sheetViews>
  <sheetFormatPr defaultRowHeight="12.75"/>
  <cols>
    <col min="1" max="1" width="6.42578125" customWidth="1"/>
    <col min="2" max="2" width="5" customWidth="1"/>
    <col min="3" max="3" width="38.140625" customWidth="1"/>
    <col min="4" max="4" width="8" customWidth="1"/>
    <col min="5" max="5" width="8.5703125" customWidth="1"/>
    <col min="6" max="6" width="7.85546875" customWidth="1"/>
    <col min="7" max="7" width="12.5703125" customWidth="1"/>
  </cols>
  <sheetData>
    <row r="1" spans="1:7" ht="13.5" thickBot="1">
      <c r="A1" s="53"/>
      <c r="B1" s="1"/>
      <c r="C1" s="29"/>
      <c r="D1" s="33"/>
      <c r="E1" s="20"/>
      <c r="F1" s="1"/>
      <c r="G1" s="1"/>
    </row>
    <row r="2" spans="1:7">
      <c r="A2" s="1021" t="s">
        <v>656</v>
      </c>
      <c r="B2" s="1022"/>
      <c r="C2" s="1025" t="s">
        <v>680</v>
      </c>
      <c r="D2" s="1027" t="s">
        <v>571</v>
      </c>
      <c r="E2" s="1027"/>
      <c r="F2" s="1028"/>
      <c r="G2" s="1019" t="s">
        <v>660</v>
      </c>
    </row>
    <row r="3" spans="1:7" ht="13.5" thickBot="1">
      <c r="A3" s="1023"/>
      <c r="B3" s="1024"/>
      <c r="C3" s="1026"/>
      <c r="D3" s="98" t="s">
        <v>657</v>
      </c>
      <c r="E3" s="98" t="s">
        <v>658</v>
      </c>
      <c r="F3" s="101" t="s">
        <v>659</v>
      </c>
      <c r="G3" s="1020"/>
    </row>
    <row r="4" spans="1:7" ht="18">
      <c r="A4" s="55"/>
      <c r="B4" s="54"/>
      <c r="C4" s="54"/>
      <c r="D4" s="33"/>
      <c r="E4" s="36"/>
      <c r="F4" s="23"/>
      <c r="G4" s="32"/>
    </row>
    <row r="5" spans="1:7">
      <c r="A5" s="44"/>
      <c r="B5" s="39"/>
      <c r="C5" s="29"/>
      <c r="D5" s="206"/>
      <c r="E5" s="41"/>
      <c r="F5" s="32"/>
      <c r="G5" s="32"/>
    </row>
    <row r="6" spans="1:7" ht="16.5" customHeight="1">
      <c r="A6" s="271" t="s">
        <v>524</v>
      </c>
      <c r="B6" s="272"/>
      <c r="C6" s="270" t="s">
        <v>525</v>
      </c>
      <c r="D6" s="289"/>
      <c r="E6" s="291"/>
      <c r="F6" s="290"/>
      <c r="G6" s="288"/>
    </row>
    <row r="7" spans="1:7" ht="18">
      <c r="A7" s="34"/>
      <c r="B7" s="35"/>
      <c r="C7" s="140"/>
      <c r="D7" s="207"/>
      <c r="E7" s="41"/>
      <c r="F7" s="142"/>
      <c r="G7" s="42"/>
    </row>
    <row r="8" spans="1:7" ht="25.5" customHeight="1">
      <c r="A8" s="55" t="s">
        <v>526</v>
      </c>
      <c r="B8" s="1"/>
      <c r="C8" s="37" t="s">
        <v>527</v>
      </c>
      <c r="D8" s="59"/>
      <c r="E8" s="36"/>
      <c r="F8" s="32"/>
      <c r="G8" s="1"/>
    </row>
    <row r="9" spans="1:7" ht="51" customHeight="1">
      <c r="A9" s="38"/>
      <c r="B9" s="1"/>
      <c r="C9" s="395" t="s">
        <v>779</v>
      </c>
      <c r="D9" s="206"/>
      <c r="E9" s="355"/>
      <c r="F9" s="32"/>
      <c r="G9" s="1"/>
    </row>
    <row r="10" spans="1:7" ht="14.25" customHeight="1">
      <c r="A10" s="55"/>
      <c r="B10" s="1"/>
      <c r="C10" s="29" t="s">
        <v>528</v>
      </c>
      <c r="D10" s="214" t="s">
        <v>563</v>
      </c>
      <c r="E10" s="61">
        <v>665</v>
      </c>
      <c r="F10" s="919">
        <v>0</v>
      </c>
      <c r="G10" s="32">
        <f>E10*F10</f>
        <v>0</v>
      </c>
    </row>
    <row r="11" spans="1:7" ht="14.25" customHeight="1">
      <c r="A11" s="55"/>
      <c r="B11" s="1"/>
      <c r="C11" s="29"/>
      <c r="D11" s="214"/>
      <c r="E11" s="61"/>
      <c r="F11" s="32"/>
      <c r="G11" s="32"/>
    </row>
    <row r="12" spans="1:7" s="905" customFormat="1" ht="14.25" customHeight="1">
      <c r="A12" s="55" t="s">
        <v>2189</v>
      </c>
      <c r="B12" s="20"/>
      <c r="C12" s="37" t="s">
        <v>2190</v>
      </c>
      <c r="D12" s="904"/>
      <c r="E12" s="59"/>
      <c r="F12" s="890"/>
      <c r="G12" s="890"/>
    </row>
    <row r="13" spans="1:7" ht="14.25" customHeight="1">
      <c r="A13" s="55"/>
      <c r="B13" s="1"/>
      <c r="C13" s="395" t="s">
        <v>2191</v>
      </c>
      <c r="D13" s="214"/>
      <c r="E13" s="61"/>
      <c r="F13" s="32"/>
      <c r="G13" s="32"/>
    </row>
    <row r="14" spans="1:7" ht="14.25" customHeight="1">
      <c r="A14" s="55"/>
      <c r="B14" s="1"/>
      <c r="C14" s="395" t="s">
        <v>2193</v>
      </c>
      <c r="D14" s="214"/>
      <c r="E14" s="61"/>
      <c r="F14" s="32"/>
      <c r="G14" s="32"/>
    </row>
    <row r="15" spans="1:7" ht="14.25" customHeight="1">
      <c r="A15" s="55"/>
      <c r="B15" s="1"/>
      <c r="C15" s="395" t="s">
        <v>2194</v>
      </c>
      <c r="D15" s="214"/>
      <c r="E15" s="61"/>
      <c r="F15" s="32"/>
      <c r="G15" s="32"/>
    </row>
    <row r="16" spans="1:7" ht="14.25" customHeight="1">
      <c r="A16" s="55"/>
      <c r="B16" s="1"/>
      <c r="C16" s="395" t="s">
        <v>2192</v>
      </c>
      <c r="D16" s="214" t="s">
        <v>563</v>
      </c>
      <c r="E16" s="61">
        <v>11</v>
      </c>
      <c r="F16" s="919">
        <v>0</v>
      </c>
      <c r="G16" s="32">
        <f>E16*F16</f>
        <v>0</v>
      </c>
    </row>
    <row r="17" spans="1:7">
      <c r="A17" s="55"/>
      <c r="B17" s="1"/>
      <c r="C17" s="29"/>
      <c r="D17" s="206"/>
      <c r="E17" s="61"/>
      <c r="F17" s="32"/>
      <c r="G17" s="32"/>
    </row>
    <row r="18" spans="1:7" ht="16.5" thickBot="1">
      <c r="A18" s="116" t="s">
        <v>524</v>
      </c>
      <c r="B18" s="107"/>
      <c r="C18" s="108" t="s">
        <v>529</v>
      </c>
      <c r="D18" s="248"/>
      <c r="E18" s="63"/>
      <c r="F18" s="52"/>
      <c r="G18" s="375">
        <f>SUM(G9:G17)</f>
        <v>0</v>
      </c>
    </row>
  </sheetData>
  <sheetProtection password="EBEA" sheet="1" objects="1" scenarios="1" selectLockedCells="1"/>
  <mergeCells count="4">
    <mergeCell ref="A2:B3"/>
    <mergeCell ref="C2:C3"/>
    <mergeCell ref="D2:F2"/>
    <mergeCell ref="G2:G3"/>
  </mergeCells>
  <phoneticPr fontId="57" type="noConversion"/>
  <pageMargins left="0.75" right="0.75" top="1" bottom="1" header="0.5" footer="0.5"/>
  <pageSetup paperSize="9" orientation="portrait" horizontalDpi="4294967293"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48"/>
  <sheetViews>
    <sheetView workbookViewId="0"/>
  </sheetViews>
  <sheetFormatPr defaultColWidth="7.85546875" defaultRowHeight="12.75"/>
  <cols>
    <col min="1" max="1" width="3.42578125" style="73" customWidth="1"/>
    <col min="2" max="2" width="3.42578125" style="74" customWidth="1"/>
    <col min="3" max="3" width="2.5703125" style="72" customWidth="1"/>
    <col min="4" max="4" width="33.5703125" style="75" customWidth="1"/>
    <col min="5" max="5" width="4.28515625" style="76" customWidth="1"/>
    <col min="6" max="6" width="10.42578125" style="72" customWidth="1"/>
    <col min="7" max="7" width="9" style="72" customWidth="1"/>
    <col min="8" max="8" width="10.42578125" style="72" customWidth="1"/>
  </cols>
  <sheetData>
    <row r="1" spans="1:8">
      <c r="A1" s="77"/>
      <c r="B1" s="78"/>
      <c r="C1" s="79"/>
      <c r="D1" s="80"/>
    </row>
    <row r="3" spans="1:8">
      <c r="F3" s="81"/>
      <c r="G3" s="81"/>
      <c r="H3" s="81"/>
    </row>
    <row r="4" spans="1:8">
      <c r="F4" s="81"/>
      <c r="G4" s="82"/>
      <c r="H4" s="82"/>
    </row>
    <row r="5" spans="1:8">
      <c r="F5" s="81"/>
      <c r="G5" s="82"/>
      <c r="H5" s="82"/>
    </row>
    <row r="6" spans="1:8">
      <c r="F6" s="83"/>
      <c r="G6" s="82"/>
      <c r="H6" s="82"/>
    </row>
    <row r="7" spans="1:8">
      <c r="F7" s="81"/>
      <c r="G7" s="82"/>
      <c r="H7" s="82"/>
    </row>
    <row r="8" spans="1:8">
      <c r="F8" s="81"/>
      <c r="G8" s="82"/>
      <c r="H8" s="82"/>
    </row>
    <row r="9" spans="1:8">
      <c r="F9" s="81"/>
      <c r="G9" s="82"/>
      <c r="H9" s="82"/>
    </row>
    <row r="10" spans="1:8">
      <c r="F10" s="81"/>
      <c r="G10" s="82"/>
      <c r="H10" s="82"/>
    </row>
    <row r="11" spans="1:8" ht="12.75" customHeight="1">
      <c r="F11" s="81"/>
      <c r="G11" s="82"/>
      <c r="H11" s="82"/>
    </row>
    <row r="12" spans="1:8" ht="12.75" customHeight="1">
      <c r="F12" s="81"/>
      <c r="G12" s="82"/>
      <c r="H12" s="82"/>
    </row>
    <row r="13" spans="1:8" ht="106.5" customHeight="1">
      <c r="F13" s="81"/>
      <c r="G13" s="82"/>
      <c r="H13" s="82"/>
    </row>
    <row r="14" spans="1:8" ht="12.75" customHeight="1">
      <c r="F14" s="84"/>
      <c r="G14" s="82"/>
      <c r="H14" s="82"/>
    </row>
    <row r="15" spans="1:8" ht="12.75" customHeight="1">
      <c r="F15" s="84"/>
      <c r="G15" s="82"/>
      <c r="H15" s="82"/>
    </row>
    <row r="16" spans="1:8">
      <c r="F16" s="81"/>
      <c r="G16" s="82"/>
      <c r="H16" s="82"/>
    </row>
    <row r="17" spans="2:8">
      <c r="F17" s="81"/>
      <c r="G17" s="82"/>
      <c r="H17" s="82"/>
    </row>
    <row r="18" spans="2:8">
      <c r="F18" s="81"/>
      <c r="G18" s="82"/>
      <c r="H18" s="82"/>
    </row>
    <row r="19" spans="2:8">
      <c r="B19" s="85"/>
      <c r="C19" s="86"/>
      <c r="D19" s="87"/>
      <c r="E19" s="88"/>
      <c r="F19" s="89"/>
      <c r="G19" s="90"/>
      <c r="H19" s="82"/>
    </row>
    <row r="20" spans="2:8">
      <c r="F20" s="81"/>
      <c r="G20" s="82"/>
      <c r="H20" s="82"/>
    </row>
    <row r="21" spans="2:8">
      <c r="F21" s="81"/>
      <c r="G21" s="82"/>
      <c r="H21" s="82"/>
    </row>
    <row r="22" spans="2:8">
      <c r="F22" s="81"/>
      <c r="G22" s="82"/>
      <c r="H22" s="82"/>
    </row>
    <row r="23" spans="2:8">
      <c r="F23" s="81"/>
      <c r="G23" s="82"/>
      <c r="H23" s="82"/>
    </row>
    <row r="24" spans="2:8">
      <c r="F24" s="84"/>
      <c r="G24" s="82"/>
      <c r="H24" s="82"/>
    </row>
    <row r="25" spans="2:8">
      <c r="F25" s="84"/>
      <c r="G25" s="82"/>
      <c r="H25" s="82"/>
    </row>
    <row r="26" spans="2:8">
      <c r="F26" s="84"/>
      <c r="G26" s="82"/>
      <c r="H26" s="82"/>
    </row>
    <row r="27" spans="2:8">
      <c r="F27" s="84"/>
      <c r="G27" s="82"/>
      <c r="H27" s="82"/>
    </row>
    <row r="28" spans="2:8">
      <c r="F28" s="84"/>
      <c r="G28" s="82"/>
      <c r="H28" s="82"/>
    </row>
    <row r="29" spans="2:8">
      <c r="F29" s="84"/>
      <c r="G29" s="82"/>
      <c r="H29" s="82"/>
    </row>
    <row r="30" spans="2:8">
      <c r="F30" s="81"/>
      <c r="G30" s="82"/>
      <c r="H30" s="82"/>
    </row>
    <row r="31" spans="2:8">
      <c r="F31" s="81"/>
      <c r="G31" s="82"/>
      <c r="H31" s="82"/>
    </row>
    <row r="32" spans="2:8">
      <c r="F32" s="81"/>
      <c r="G32" s="82"/>
      <c r="H32" s="82"/>
    </row>
    <row r="33" spans="1:8">
      <c r="F33" s="81"/>
      <c r="G33" s="82"/>
      <c r="H33" s="82"/>
    </row>
    <row r="34" spans="1:8">
      <c r="F34" s="81"/>
      <c r="G34" s="82"/>
      <c r="H34" s="82"/>
    </row>
    <row r="35" spans="1:8">
      <c r="F35" s="84"/>
      <c r="G35" s="82"/>
      <c r="H35" s="82"/>
    </row>
    <row r="36" spans="1:8">
      <c r="F36" s="84"/>
      <c r="G36" s="82"/>
      <c r="H36" s="82"/>
    </row>
    <row r="37" spans="1:8">
      <c r="F37" s="84"/>
      <c r="G37" s="82"/>
      <c r="H37" s="82"/>
    </row>
    <row r="38" spans="1:8">
      <c r="F38" s="84"/>
      <c r="G38" s="82"/>
      <c r="H38" s="82"/>
    </row>
    <row r="39" spans="1:8">
      <c r="F39" s="84"/>
      <c r="G39" s="82"/>
      <c r="H39" s="82"/>
    </row>
    <row r="40" spans="1:8">
      <c r="F40" s="84"/>
      <c r="G40" s="82"/>
      <c r="H40" s="82"/>
    </row>
    <row r="41" spans="1:8">
      <c r="F41" s="84"/>
      <c r="G41" s="82"/>
      <c r="H41" s="82"/>
    </row>
    <row r="42" spans="1:8">
      <c r="F42" s="84"/>
      <c r="G42" s="82"/>
      <c r="H42" s="82"/>
    </row>
    <row r="43" spans="1:8">
      <c r="F43" s="84"/>
      <c r="G43" s="82"/>
      <c r="H43" s="82"/>
    </row>
    <row r="44" spans="1:8" ht="29.25" customHeight="1">
      <c r="F44" s="84"/>
      <c r="G44" s="82"/>
      <c r="H44" s="82"/>
    </row>
    <row r="45" spans="1:8">
      <c r="F45" s="84"/>
      <c r="G45" s="82"/>
      <c r="H45" s="82"/>
    </row>
    <row r="46" spans="1:8">
      <c r="G46" s="82"/>
      <c r="H46" s="82"/>
    </row>
    <row r="47" spans="1:8">
      <c r="G47" s="82"/>
      <c r="H47" s="82"/>
    </row>
    <row r="48" spans="1:8">
      <c r="A48" s="77"/>
      <c r="B48" s="85"/>
      <c r="C48" s="86"/>
      <c r="D48" s="91"/>
      <c r="E48" s="86"/>
      <c r="F48" s="86"/>
      <c r="G48" s="92"/>
      <c r="H48" s="90"/>
    </row>
  </sheetData>
  <phoneticPr fontId="0" type="noConversion"/>
  <pageMargins left="0.74791666666666667" right="0.74791666666666667" top="0.98402777777777772" bottom="0.98402777777777772" header="0.5" footer="0.5"/>
  <pageSetup paperSize="9" firstPageNumber="0" orientation="portrait" horizontalDpi="300" verticalDpi="300" r:id="rId1"/>
  <headerFooter alignWithMargins="0">
    <oddHeader>&amp;C&amp;8&amp;F</oddHeader>
    <oddFooter>&amp;C&amp;8GRA\. RADOVI VODOVODA I KANALIZACIJE</oddFooter>
  </headerFooter>
  <rowBreaks count="1" manualBreakCount="1">
    <brk id="27"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H19"/>
  <sheetViews>
    <sheetView workbookViewId="0"/>
  </sheetViews>
  <sheetFormatPr defaultColWidth="7.85546875" defaultRowHeight="12.75"/>
  <cols>
    <col min="1" max="1" width="3.42578125" style="73" customWidth="1"/>
    <col min="2" max="2" width="3.42578125" style="74" customWidth="1"/>
    <col min="3" max="3" width="2.5703125" style="72" customWidth="1"/>
    <col min="4" max="4" width="33.5703125" style="93" customWidth="1"/>
    <col min="5" max="5" width="4.28515625" style="76" customWidth="1"/>
    <col min="6" max="6" width="10.42578125" style="72" customWidth="1"/>
    <col min="7" max="7" width="9" style="72" customWidth="1"/>
    <col min="8" max="8" width="10.42578125" style="72" customWidth="1"/>
  </cols>
  <sheetData>
    <row r="1" spans="1:8">
      <c r="A1" s="94"/>
      <c r="B1" s="95"/>
      <c r="C1" s="95"/>
      <c r="D1" s="96"/>
    </row>
    <row r="3" spans="1:8">
      <c r="F3" s="81"/>
      <c r="G3" s="81"/>
      <c r="H3" s="81"/>
    </row>
    <row r="4" spans="1:8">
      <c r="F4" s="81"/>
      <c r="G4" s="82"/>
      <c r="H4" s="82"/>
    </row>
    <row r="5" spans="1:8">
      <c r="F5" s="81"/>
      <c r="G5" s="82"/>
      <c r="H5" s="82"/>
    </row>
    <row r="6" spans="1:8">
      <c r="F6" s="83"/>
      <c r="G6" s="82"/>
      <c r="H6" s="82"/>
    </row>
    <row r="7" spans="1:8">
      <c r="F7" s="81"/>
      <c r="G7" s="82"/>
      <c r="H7" s="82"/>
    </row>
    <row r="8" spans="1:8">
      <c r="F8" s="81"/>
      <c r="G8" s="82"/>
      <c r="H8" s="82"/>
    </row>
    <row r="9" spans="1:8">
      <c r="F9" s="81"/>
      <c r="G9" s="82"/>
      <c r="H9" s="82"/>
    </row>
    <row r="10" spans="1:8">
      <c r="F10" s="81"/>
      <c r="G10" s="82"/>
      <c r="H10" s="82"/>
    </row>
    <row r="11" spans="1:8" ht="114.75" customHeight="1">
      <c r="D11" s="75"/>
      <c r="F11" s="81"/>
      <c r="G11" s="82"/>
      <c r="H11" s="82"/>
    </row>
    <row r="12" spans="1:8" ht="11.25" customHeight="1">
      <c r="F12" s="81"/>
      <c r="G12" s="82"/>
      <c r="H12" s="82"/>
    </row>
    <row r="13" spans="1:8">
      <c r="D13" s="75"/>
      <c r="F13" s="81"/>
      <c r="G13" s="82"/>
      <c r="H13" s="82"/>
    </row>
    <row r="14" spans="1:8">
      <c r="F14" s="81"/>
      <c r="G14" s="82"/>
      <c r="H14" s="82"/>
    </row>
    <row r="15" spans="1:8" ht="65.25" customHeight="1">
      <c r="D15" s="75"/>
      <c r="F15" s="81"/>
      <c r="G15" s="82"/>
      <c r="H15" s="82"/>
    </row>
    <row r="16" spans="1:8">
      <c r="F16" s="81"/>
      <c r="G16" s="82"/>
      <c r="H16" s="82"/>
    </row>
    <row r="17" spans="1:8">
      <c r="H17" s="82"/>
    </row>
    <row r="18" spans="1:8">
      <c r="H18" s="82"/>
    </row>
    <row r="19" spans="1:8">
      <c r="A19" s="86"/>
      <c r="B19" s="86"/>
      <c r="C19" s="86"/>
      <c r="D19" s="96"/>
      <c r="E19" s="88"/>
      <c r="F19" s="97"/>
      <c r="G19" s="97"/>
      <c r="H19" s="90"/>
    </row>
  </sheetData>
  <phoneticPr fontId="0" type="noConversion"/>
  <pageMargins left="0.74791666666666667" right="0.74791666666666667" top="0.98402777777777772" bottom="0.98402777777777772" header="0.5" footer="0.5"/>
  <pageSetup paperSize="9" firstPageNumber="0" orientation="portrait" horizontalDpi="300" verticalDpi="300" r:id="rId1"/>
  <headerFooter alignWithMargins="0">
    <oddHeader>&amp;C&amp;8&amp;F</oddHeader>
    <oddFooter>&amp;C&amp;8&amp;A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43"/>
  <sheetViews>
    <sheetView workbookViewId="0"/>
  </sheetViews>
  <sheetFormatPr defaultColWidth="7.85546875" defaultRowHeight="12.75"/>
  <cols>
    <col min="1" max="1" width="7.85546875" style="1" customWidth="1"/>
    <col min="2" max="2" width="9" style="1" customWidth="1"/>
    <col min="3" max="3" width="8.5703125" style="1" customWidth="1"/>
    <col min="4" max="8" width="7.85546875" style="1" customWidth="1"/>
    <col min="9" max="9" width="15.85546875" style="1" customWidth="1"/>
    <col min="10" max="10" width="7.5703125" style="1" customWidth="1"/>
    <col min="11" max="16384" width="7.85546875" style="1"/>
  </cols>
  <sheetData>
    <row r="1" spans="1:9">
      <c r="A1" s="2"/>
      <c r="B1" s="2"/>
      <c r="C1" s="2"/>
      <c r="D1" s="2"/>
      <c r="E1" s="2"/>
      <c r="F1" s="2"/>
      <c r="G1" s="2"/>
      <c r="H1" s="2"/>
      <c r="I1" s="2"/>
    </row>
    <row r="2" spans="1:9">
      <c r="A2" s="2"/>
      <c r="B2" s="2"/>
      <c r="C2" s="2"/>
      <c r="D2" s="2"/>
      <c r="E2" s="2"/>
      <c r="F2" s="2"/>
      <c r="G2" s="2"/>
      <c r="H2" s="2"/>
      <c r="I2" s="2"/>
    </row>
    <row r="3" spans="1:9" ht="18">
      <c r="A3" s="3"/>
      <c r="B3" s="2"/>
      <c r="C3" s="3"/>
      <c r="D3" s="2"/>
      <c r="E3" s="2"/>
      <c r="F3" s="2"/>
      <c r="G3" s="2"/>
      <c r="H3" s="2"/>
      <c r="I3" s="2"/>
    </row>
    <row r="4" spans="1:9">
      <c r="A4" s="2"/>
      <c r="B4" s="2"/>
      <c r="C4" s="2"/>
      <c r="D4" s="2"/>
      <c r="E4" s="2"/>
      <c r="F4" s="2"/>
      <c r="G4" s="2"/>
      <c r="H4" s="2"/>
      <c r="I4" s="2"/>
    </row>
    <row r="5" spans="1:9">
      <c r="A5" s="2"/>
      <c r="B5" s="2"/>
      <c r="C5" s="2"/>
      <c r="D5" s="2"/>
      <c r="E5" s="4"/>
      <c r="F5" s="2"/>
      <c r="G5" s="2"/>
      <c r="H5" s="2"/>
      <c r="I5" s="2"/>
    </row>
    <row r="6" spans="1:9">
      <c r="A6" s="2"/>
      <c r="B6" s="2"/>
      <c r="C6" s="2"/>
      <c r="D6" s="2"/>
      <c r="E6" s="4"/>
      <c r="F6" s="2"/>
      <c r="G6" s="2"/>
      <c r="H6" s="2"/>
      <c r="I6" s="2"/>
    </row>
    <row r="7" spans="1:9">
      <c r="A7" s="2"/>
      <c r="B7" s="2"/>
      <c r="C7" s="2"/>
      <c r="D7" s="2"/>
      <c r="E7" s="4"/>
      <c r="F7" s="2"/>
      <c r="G7" s="2"/>
      <c r="H7" s="2"/>
      <c r="I7" s="2"/>
    </row>
    <row r="8" spans="1:9">
      <c r="A8" s="2"/>
      <c r="B8" s="2"/>
      <c r="C8" s="2"/>
      <c r="D8" s="2"/>
      <c r="E8" s="4"/>
      <c r="F8" s="2"/>
      <c r="G8" s="2"/>
      <c r="H8" s="2"/>
      <c r="I8" s="2"/>
    </row>
    <row r="9" spans="1:9">
      <c r="A9" s="2"/>
      <c r="B9" s="2"/>
      <c r="C9" s="2"/>
      <c r="D9" s="2"/>
      <c r="E9" s="4"/>
      <c r="F9" s="2"/>
      <c r="G9" s="2"/>
      <c r="H9" s="2"/>
      <c r="I9" s="2"/>
    </row>
    <row r="10" spans="1:9">
      <c r="A10" s="2"/>
      <c r="B10" s="2"/>
      <c r="C10" s="2"/>
      <c r="D10" s="2"/>
      <c r="E10" s="4"/>
      <c r="F10" s="2"/>
      <c r="G10" s="2"/>
      <c r="H10" s="2"/>
      <c r="I10" s="2"/>
    </row>
    <row r="11" spans="1:9">
      <c r="A11" s="2"/>
      <c r="B11" s="2"/>
      <c r="C11" s="2"/>
      <c r="D11" s="2"/>
      <c r="E11" s="4"/>
      <c r="F11" s="2"/>
      <c r="G11" s="2"/>
      <c r="H11" s="2"/>
      <c r="I11" s="2"/>
    </row>
    <row r="12" spans="1:9" ht="18">
      <c r="A12" s="2"/>
      <c r="B12" s="2"/>
      <c r="C12" s="6"/>
      <c r="D12" s="2"/>
      <c r="E12" s="4"/>
      <c r="F12" s="2"/>
      <c r="G12" s="2"/>
      <c r="H12" s="2"/>
      <c r="I12" s="2"/>
    </row>
    <row r="13" spans="1:9">
      <c r="A13" s="2"/>
      <c r="B13" s="2"/>
      <c r="C13" s="2"/>
      <c r="D13" s="2"/>
      <c r="E13" s="4"/>
      <c r="F13" s="2"/>
      <c r="G13" s="2"/>
      <c r="H13" s="2"/>
      <c r="I13" s="2"/>
    </row>
    <row r="14" spans="1:9">
      <c r="A14" s="2"/>
      <c r="B14" s="2"/>
      <c r="C14" s="2"/>
      <c r="D14" s="2"/>
      <c r="E14" s="4"/>
      <c r="F14" s="2"/>
      <c r="G14" s="2"/>
      <c r="H14" s="2"/>
      <c r="I14" s="2"/>
    </row>
    <row r="15" spans="1:9" ht="56.25" customHeight="1">
      <c r="A15" s="1047" t="s">
        <v>2117</v>
      </c>
      <c r="B15" s="1047"/>
      <c r="C15" s="1047"/>
      <c r="D15" s="1047"/>
      <c r="E15" s="1047"/>
      <c r="F15" s="1047"/>
      <c r="G15" s="1047"/>
      <c r="H15" s="1047"/>
      <c r="I15" s="1047"/>
    </row>
    <row r="16" spans="1:9" ht="14.25" customHeight="1">
      <c r="A16" s="2"/>
      <c r="B16" s="2"/>
      <c r="C16" s="2"/>
      <c r="D16" s="2"/>
      <c r="E16" s="2"/>
      <c r="F16" s="2"/>
      <c r="G16" s="2"/>
      <c r="H16" s="2"/>
      <c r="I16" s="2"/>
    </row>
    <row r="17" spans="1:9" ht="52.5" customHeight="1">
      <c r="A17" s="1018" t="s">
        <v>457</v>
      </c>
      <c r="B17" s="1018"/>
      <c r="C17" s="1018"/>
      <c r="D17" s="1018"/>
      <c r="E17" s="1018"/>
      <c r="F17" s="1018"/>
      <c r="G17" s="1018"/>
      <c r="H17" s="1018"/>
      <c r="I17" s="1018"/>
    </row>
    <row r="18" spans="1:9">
      <c r="A18" s="2"/>
      <c r="B18" s="2"/>
      <c r="C18" s="2"/>
      <c r="D18" s="2"/>
      <c r="E18" s="2"/>
      <c r="F18" s="2"/>
      <c r="G18" s="2"/>
      <c r="H18" s="2"/>
      <c r="I18" s="2"/>
    </row>
    <row r="19" spans="1:9" ht="9.75" customHeight="1">
      <c r="A19" s="2"/>
      <c r="B19" s="2"/>
      <c r="C19" s="2"/>
      <c r="D19" s="8"/>
      <c r="E19" s="2"/>
      <c r="F19" s="2"/>
      <c r="G19" s="2"/>
      <c r="H19" s="2"/>
      <c r="I19" s="2"/>
    </row>
    <row r="20" spans="1:9" ht="23.25">
      <c r="A20" s="2"/>
      <c r="B20" s="2"/>
      <c r="C20" s="2"/>
      <c r="D20" s="2"/>
      <c r="E20" s="7"/>
      <c r="F20" s="2"/>
      <c r="G20" s="2"/>
      <c r="H20" s="2"/>
      <c r="I20" s="2"/>
    </row>
    <row r="21" spans="1:9">
      <c r="A21" s="2"/>
      <c r="B21" s="2"/>
      <c r="C21" s="2"/>
      <c r="D21" s="2"/>
      <c r="E21" s="2"/>
      <c r="F21" s="2"/>
      <c r="G21" s="2"/>
      <c r="H21" s="2"/>
      <c r="I21" s="2"/>
    </row>
    <row r="22" spans="1:9" ht="23.25">
      <c r="A22" s="2"/>
      <c r="B22" s="2"/>
      <c r="C22" s="2"/>
      <c r="D22" s="2"/>
      <c r="E22" s="7"/>
      <c r="F22" s="2"/>
      <c r="G22" s="2"/>
      <c r="H22" s="2"/>
      <c r="I22" s="2"/>
    </row>
    <row r="23" spans="1:9">
      <c r="A23" s="2"/>
      <c r="B23" s="2"/>
      <c r="C23" s="2"/>
      <c r="D23" s="2"/>
      <c r="E23" s="2"/>
      <c r="F23" s="2"/>
      <c r="G23" s="2"/>
      <c r="H23" s="2"/>
      <c r="I23" s="2"/>
    </row>
    <row r="24" spans="1:9" ht="23.25">
      <c r="A24" s="2"/>
      <c r="B24" s="2"/>
      <c r="C24" s="2"/>
      <c r="D24" s="2"/>
      <c r="E24" s="7"/>
      <c r="F24" s="2"/>
      <c r="G24" s="2"/>
      <c r="H24" s="2"/>
      <c r="I24" s="2"/>
    </row>
    <row r="25" spans="1:9">
      <c r="A25" s="2"/>
      <c r="B25" s="2"/>
      <c r="C25" s="2"/>
      <c r="D25" s="2"/>
      <c r="E25" s="2"/>
      <c r="F25" s="2"/>
      <c r="G25" s="2"/>
      <c r="H25" s="2"/>
      <c r="I25" s="2"/>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row r="30" spans="1:9">
      <c r="A30" s="2"/>
      <c r="B30" s="2"/>
      <c r="C30" s="2"/>
      <c r="D30" s="2"/>
      <c r="E30" s="2"/>
      <c r="F30" s="2"/>
      <c r="G30" s="2"/>
      <c r="H30" s="2"/>
      <c r="I30" s="2"/>
    </row>
    <row r="31" spans="1:9" ht="15.75">
      <c r="A31" s="9"/>
      <c r="B31" s="9"/>
      <c r="C31" s="9"/>
      <c r="D31" s="9"/>
      <c r="F31" s="10"/>
      <c r="G31" s="2"/>
      <c r="H31" s="2"/>
      <c r="I31" s="2"/>
    </row>
    <row r="32" spans="1:9" ht="15.75">
      <c r="F32" s="9"/>
      <c r="H32" s="2"/>
      <c r="I32" s="2"/>
    </row>
    <row r="33" spans="1:9" ht="15.75">
      <c r="A33" s="9"/>
      <c r="B33" s="9"/>
      <c r="C33" s="9"/>
      <c r="D33" s="9"/>
      <c r="E33" s="10"/>
      <c r="F33" s="10"/>
      <c r="H33" s="2"/>
      <c r="I33" s="2"/>
    </row>
    <row r="34" spans="1:9" ht="15.75">
      <c r="F34" s="9"/>
      <c r="H34" s="2"/>
      <c r="I34" s="2"/>
    </row>
    <row r="35" spans="1:9" ht="15.75">
      <c r="A35" s="9"/>
      <c r="B35" s="9"/>
      <c r="C35" s="9"/>
      <c r="D35" s="9"/>
      <c r="E35" s="10"/>
      <c r="F35" s="10"/>
      <c r="H35" s="2"/>
      <c r="I35" s="2"/>
    </row>
    <row r="36" spans="1:9" ht="15.75">
      <c r="B36" s="9"/>
      <c r="C36" s="9"/>
      <c r="D36" s="9"/>
      <c r="E36" s="10"/>
      <c r="F36" s="9"/>
      <c r="H36" s="2"/>
      <c r="I36" s="2"/>
    </row>
    <row r="37" spans="1:9" ht="15.75">
      <c r="A37" s="9"/>
      <c r="B37" s="9"/>
      <c r="C37" s="9"/>
      <c r="D37" s="9"/>
      <c r="E37" s="10"/>
      <c r="F37" s="9"/>
      <c r="H37" s="2"/>
      <c r="I37" s="2"/>
    </row>
    <row r="38" spans="1:9" ht="15.75">
      <c r="A38" s="9"/>
      <c r="B38" s="9"/>
      <c r="C38" s="9"/>
      <c r="D38" s="9"/>
      <c r="F38" s="9"/>
      <c r="H38" s="2"/>
      <c r="I38" s="2"/>
    </row>
    <row r="39" spans="1:9" ht="15.75">
      <c r="A39" s="9"/>
      <c r="B39" s="9"/>
      <c r="C39" s="9"/>
      <c r="D39" s="9"/>
      <c r="E39" s="9"/>
      <c r="F39" s="9"/>
      <c r="G39" s="11"/>
      <c r="H39" s="2"/>
      <c r="I39" s="2"/>
    </row>
    <row r="40" spans="1:9" ht="15.75">
      <c r="A40" s="9"/>
      <c r="B40" s="9"/>
      <c r="C40" s="9"/>
      <c r="D40" s="9"/>
      <c r="E40" s="9"/>
      <c r="F40" s="9"/>
      <c r="G40" s="11"/>
      <c r="H40" s="2"/>
      <c r="I40" s="2"/>
    </row>
    <row r="41" spans="1:9" ht="15.75">
      <c r="A41" s="9"/>
      <c r="B41" s="9"/>
      <c r="C41" s="9"/>
      <c r="D41" s="9"/>
      <c r="E41" s="9"/>
      <c r="F41" s="9"/>
      <c r="G41" s="11"/>
      <c r="H41" s="2"/>
      <c r="I41" s="2"/>
    </row>
    <row r="42" spans="1:9">
      <c r="A42" s="2"/>
      <c r="B42" s="2"/>
      <c r="C42" s="2"/>
      <c r="D42" s="2"/>
      <c r="E42" s="2"/>
      <c r="F42" s="2"/>
      <c r="G42" s="2"/>
      <c r="H42" s="2"/>
      <c r="I42" s="2"/>
    </row>
    <row r="43" spans="1:9" ht="15">
      <c r="A43" s="2"/>
      <c r="B43" s="2"/>
      <c r="C43" s="2"/>
      <c r="D43" s="2"/>
      <c r="E43" s="2"/>
      <c r="F43" s="2"/>
      <c r="G43" s="12"/>
      <c r="H43" s="2"/>
      <c r="I43" s="2"/>
    </row>
  </sheetData>
  <mergeCells count="2">
    <mergeCell ref="A15:I15"/>
    <mergeCell ref="A17:I17"/>
  </mergeCells>
  <phoneticPr fontId="0" type="noConversion"/>
  <pageMargins left="0.98402777777777772" right="0.2361111111111111" top="0.74791666666666667" bottom="0.78749999999999998" header="0.51180555555555551" footer="0.51180555555555551"/>
  <pageSetup paperSize="9" firstPageNumber="0" orientation="portrait" horizontalDpi="300" vertic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V489"/>
  <sheetViews>
    <sheetView workbookViewId="0">
      <selection activeCell="G10" sqref="G10"/>
    </sheetView>
  </sheetViews>
  <sheetFormatPr defaultRowHeight="12.75"/>
  <cols>
    <col min="1" max="1" width="6.140625" style="596" bestFit="1" customWidth="1"/>
    <col min="2" max="2" width="4.5703125" style="596" customWidth="1"/>
    <col min="3" max="3" width="43.7109375" style="595" customWidth="1"/>
    <col min="4" max="4" width="8.28515625" style="594" customWidth="1"/>
    <col min="5" max="5" width="9.140625" style="593"/>
    <col min="6" max="6" width="10.28515625" style="593" customWidth="1"/>
    <col min="7" max="7" width="10.7109375" style="592" customWidth="1"/>
    <col min="8" max="9" width="2.42578125" style="591" hidden="1" customWidth="1"/>
    <col min="10" max="16384" width="9.140625" style="591"/>
  </cols>
  <sheetData>
    <row r="1" spans="1:22" customFormat="1">
      <c r="A1" s="53"/>
      <c r="B1" s="424"/>
      <c r="C1" s="395"/>
      <c r="D1" s="33"/>
      <c r="E1" s="33"/>
      <c r="F1" s="424"/>
      <c r="G1" s="424"/>
    </row>
    <row r="2" spans="1:22" s="810" customFormat="1">
      <c r="A2" s="813"/>
      <c r="B2" s="813"/>
      <c r="C2" s="814"/>
      <c r="D2" s="811"/>
      <c r="E2" s="811"/>
      <c r="F2" s="811"/>
      <c r="G2" s="812"/>
    </row>
    <row r="3" spans="1:22" s="810" customFormat="1">
      <c r="A3" s="813"/>
      <c r="B3" s="813"/>
      <c r="C3" s="814"/>
      <c r="D3" s="232"/>
      <c r="E3" s="232"/>
      <c r="F3" s="233"/>
      <c r="G3" s="812"/>
    </row>
    <row r="4" spans="1:22" ht="31.5">
      <c r="A4" s="598"/>
      <c r="B4" s="598"/>
      <c r="C4" s="815" t="s">
        <v>2096</v>
      </c>
      <c r="G4" s="593"/>
      <c r="H4" s="597"/>
      <c r="I4" s="597"/>
    </row>
    <row r="5" spans="1:22">
      <c r="A5" s="598"/>
      <c r="B5" s="598"/>
      <c r="G5" s="593"/>
      <c r="H5" s="597"/>
      <c r="I5" s="597"/>
    </row>
    <row r="6" spans="1:22">
      <c r="A6" s="598" t="s">
        <v>2099</v>
      </c>
      <c r="B6" s="598"/>
      <c r="C6" s="816" t="s">
        <v>1908</v>
      </c>
      <c r="G6" s="593"/>
      <c r="H6" s="597"/>
      <c r="I6" s="597"/>
    </row>
    <row r="7" spans="1:22" ht="13.5" thickBot="1">
      <c r="A7" s="598"/>
      <c r="B7" s="598"/>
      <c r="G7" s="593"/>
      <c r="H7" s="597"/>
      <c r="I7" s="597"/>
    </row>
    <row r="8" spans="1:22" ht="13.5" thickBot="1">
      <c r="A8" s="602" t="s">
        <v>365</v>
      </c>
      <c r="B8" s="602"/>
      <c r="C8" s="601" t="s">
        <v>2097</v>
      </c>
      <c r="G8" s="818">
        <f>'VATRODOJ. '!G160</f>
        <v>0</v>
      </c>
      <c r="H8" s="597" t="s">
        <v>273</v>
      </c>
      <c r="I8" s="597"/>
    </row>
    <row r="9" spans="1:22" ht="13.5" thickBot="1">
      <c r="A9" s="598"/>
      <c r="B9" s="598"/>
      <c r="G9" s="808"/>
      <c r="H9" s="597" t="s">
        <v>1489</v>
      </c>
      <c r="I9" s="597"/>
    </row>
    <row r="10" spans="1:22" ht="13.5" thickBot="1">
      <c r="A10" s="602" t="s">
        <v>366</v>
      </c>
      <c r="B10" s="598"/>
      <c r="C10" s="601" t="s">
        <v>2098</v>
      </c>
      <c r="G10" s="819">
        <f>'VATRODOJ. '!G217</f>
        <v>0</v>
      </c>
      <c r="H10" s="597" t="s">
        <v>1686</v>
      </c>
      <c r="I10" s="597"/>
    </row>
    <row r="11" spans="1:22">
      <c r="A11" s="602"/>
      <c r="B11" s="602"/>
      <c r="C11" s="601"/>
      <c r="G11" s="599"/>
      <c r="H11" s="597" t="s">
        <v>1489</v>
      </c>
      <c r="I11" s="597"/>
    </row>
    <row r="12" spans="1:22" ht="13.5" thickBot="1">
      <c r="A12" s="598"/>
      <c r="B12" s="598"/>
      <c r="G12" s="599"/>
      <c r="H12" s="597" t="s">
        <v>1686</v>
      </c>
      <c r="I12" s="597"/>
    </row>
    <row r="13" spans="1:22" ht="16.5" thickBot="1">
      <c r="A13" s="600" t="s">
        <v>2084</v>
      </c>
      <c r="B13" s="598"/>
      <c r="C13" s="823" t="s">
        <v>2100</v>
      </c>
      <c r="D13" s="824"/>
      <c r="E13" s="821"/>
      <c r="F13" s="822"/>
      <c r="G13" s="820">
        <f>SUM(G8:G10)</f>
        <v>0</v>
      </c>
      <c r="H13" s="597" t="s">
        <v>1489</v>
      </c>
      <c r="I13" s="597"/>
    </row>
    <row r="14" spans="1:22" ht="15.75" customHeight="1">
      <c r="A14" s="602"/>
      <c r="B14" s="602"/>
      <c r="C14" s="825"/>
      <c r="D14" s="807"/>
      <c r="E14" s="749"/>
      <c r="F14" s="749"/>
      <c r="G14" s="808"/>
      <c r="H14" s="610"/>
      <c r="I14" s="610"/>
      <c r="J14" s="610"/>
      <c r="K14" s="610"/>
      <c r="L14" s="610"/>
      <c r="M14" s="610"/>
      <c r="N14" s="610"/>
      <c r="O14" s="610"/>
      <c r="P14" s="610"/>
      <c r="Q14" s="610"/>
      <c r="R14" s="610"/>
      <c r="S14" s="610"/>
      <c r="T14" s="610"/>
      <c r="U14" s="610"/>
      <c r="V14" s="610"/>
    </row>
    <row r="15" spans="1:22" ht="18">
      <c r="A15" s="817"/>
      <c r="B15" s="35"/>
      <c r="C15" s="140"/>
      <c r="D15" s="212"/>
      <c r="E15" s="726"/>
      <c r="F15" s="830"/>
      <c r="G15" s="831"/>
      <c r="H15" s="610"/>
      <c r="I15" s="610"/>
      <c r="J15" s="610"/>
      <c r="K15" s="610"/>
      <c r="L15" s="610"/>
      <c r="M15" s="610"/>
      <c r="N15" s="610"/>
      <c r="O15" s="610"/>
      <c r="P15" s="610"/>
      <c r="Q15" s="610"/>
      <c r="R15" s="610"/>
      <c r="S15" s="610"/>
      <c r="T15" s="610"/>
      <c r="U15" s="610"/>
      <c r="V15" s="610"/>
    </row>
    <row r="16" spans="1:22" ht="16.5" customHeight="1">
      <c r="A16" s="598"/>
      <c r="B16" s="598"/>
      <c r="C16" s="806"/>
      <c r="D16" s="807"/>
      <c r="E16" s="749"/>
      <c r="F16" s="749"/>
      <c r="G16" s="808"/>
      <c r="H16" s="610"/>
      <c r="I16" s="610"/>
      <c r="J16" s="610"/>
      <c r="K16" s="610"/>
      <c r="L16" s="610"/>
      <c r="M16" s="610"/>
      <c r="N16" s="610"/>
      <c r="O16" s="610"/>
      <c r="P16" s="610"/>
      <c r="Q16" s="610"/>
      <c r="R16" s="610"/>
      <c r="S16" s="610"/>
      <c r="T16" s="610"/>
      <c r="U16" s="610"/>
      <c r="V16" s="610"/>
    </row>
    <row r="17" spans="1:22">
      <c r="A17" s="602"/>
      <c r="B17" s="602"/>
      <c r="C17" s="825"/>
      <c r="D17" s="807"/>
      <c r="E17" s="749"/>
      <c r="F17" s="749"/>
      <c r="G17" s="808"/>
      <c r="H17" s="610"/>
      <c r="I17" s="610"/>
      <c r="J17" s="610"/>
      <c r="K17" s="610"/>
      <c r="L17" s="610"/>
      <c r="M17" s="610"/>
      <c r="N17" s="610"/>
      <c r="O17" s="610"/>
      <c r="P17" s="610"/>
      <c r="Q17" s="610"/>
      <c r="R17" s="610"/>
      <c r="S17" s="610"/>
      <c r="T17" s="610"/>
      <c r="U17" s="610"/>
      <c r="V17" s="610"/>
    </row>
    <row r="18" spans="1:22" ht="12.75" customHeight="1">
      <c r="A18" s="745"/>
      <c r="B18" s="745"/>
      <c r="C18" s="806"/>
      <c r="D18" s="807"/>
      <c r="E18" s="749"/>
      <c r="F18" s="749"/>
      <c r="G18" s="808"/>
      <c r="H18" s="610"/>
      <c r="I18" s="610"/>
      <c r="J18" s="610"/>
      <c r="K18" s="610"/>
      <c r="L18" s="610"/>
      <c r="M18" s="610"/>
      <c r="N18" s="610"/>
      <c r="O18" s="610"/>
      <c r="P18" s="610"/>
      <c r="Q18" s="610"/>
      <c r="R18" s="610"/>
      <c r="S18" s="610"/>
      <c r="T18" s="610"/>
      <c r="U18" s="610"/>
      <c r="V18" s="610"/>
    </row>
    <row r="19" spans="1:22">
      <c r="A19" s="745"/>
      <c r="B19" s="745"/>
      <c r="C19" s="806"/>
      <c r="D19" s="807"/>
      <c r="E19" s="749"/>
      <c r="F19" s="749"/>
      <c r="G19" s="808"/>
      <c r="H19" s="610"/>
      <c r="I19" s="610"/>
      <c r="J19" s="610"/>
      <c r="K19" s="610"/>
      <c r="L19" s="610"/>
      <c r="M19" s="610"/>
      <c r="N19" s="610"/>
      <c r="O19" s="610"/>
      <c r="P19" s="610"/>
      <c r="Q19" s="610"/>
      <c r="R19" s="610"/>
      <c r="S19" s="610"/>
      <c r="T19" s="610"/>
      <c r="U19" s="610"/>
      <c r="V19" s="610"/>
    </row>
    <row r="20" spans="1:22" ht="15.75">
      <c r="A20" s="809"/>
      <c r="B20" s="745"/>
      <c r="C20" s="809"/>
      <c r="D20" s="807"/>
      <c r="E20" s="749"/>
      <c r="F20" s="749"/>
      <c r="G20" s="808"/>
      <c r="H20" s="610"/>
      <c r="I20" s="610"/>
      <c r="J20" s="610"/>
      <c r="K20" s="17"/>
      <c r="L20" s="826"/>
      <c r="M20" s="17"/>
      <c r="N20" s="17"/>
      <c r="O20" s="17"/>
      <c r="P20" s="17"/>
      <c r="Q20" s="17"/>
      <c r="R20" s="17"/>
      <c r="S20" s="17"/>
      <c r="T20" s="610"/>
      <c r="U20" s="610"/>
      <c r="V20" s="610"/>
    </row>
    <row r="21" spans="1:22" ht="15.75">
      <c r="A21" s="745"/>
      <c r="B21" s="745"/>
      <c r="C21" s="806"/>
      <c r="D21" s="807"/>
      <c r="E21" s="749"/>
      <c r="F21" s="749"/>
      <c r="G21" s="808"/>
      <c r="H21" s="610"/>
      <c r="I21" s="610"/>
      <c r="J21" s="610"/>
      <c r="K21" s="17"/>
      <c r="L21" s="826"/>
      <c r="M21" s="17"/>
      <c r="N21" s="17"/>
      <c r="O21" s="17"/>
      <c r="P21" s="17"/>
      <c r="Q21" s="17"/>
      <c r="R21" s="17"/>
      <c r="S21" s="17"/>
      <c r="T21" s="610"/>
      <c r="U21" s="610"/>
      <c r="V21" s="610"/>
    </row>
    <row r="22" spans="1:22" ht="23.25">
      <c r="A22" s="99"/>
      <c r="B22" s="35"/>
      <c r="C22" s="140"/>
      <c r="D22" s="212"/>
      <c r="E22" s="726"/>
      <c r="F22" s="830"/>
      <c r="G22" s="831"/>
      <c r="H22" s="610"/>
      <c r="I22" s="610"/>
      <c r="J22" s="610"/>
      <c r="K22" s="17"/>
      <c r="L22" s="827"/>
      <c r="M22" s="17"/>
      <c r="N22" s="17"/>
      <c r="O22" s="17"/>
      <c r="P22" s="17"/>
      <c r="Q22" s="17"/>
      <c r="R22" s="17"/>
      <c r="S22" s="17"/>
      <c r="T22" s="610"/>
      <c r="U22" s="610"/>
      <c r="V22" s="610"/>
    </row>
    <row r="23" spans="1:22" ht="23.25">
      <c r="A23" s="745"/>
      <c r="B23" s="745"/>
      <c r="C23" s="806"/>
      <c r="D23" s="807"/>
      <c r="E23" s="749"/>
      <c r="F23" s="749"/>
      <c r="G23" s="808"/>
      <c r="H23" s="610"/>
      <c r="I23" s="610"/>
      <c r="J23" s="610"/>
      <c r="K23" s="17"/>
      <c r="L23" s="827"/>
      <c r="M23" s="17"/>
      <c r="N23" s="17"/>
      <c r="O23" s="17"/>
      <c r="P23" s="17"/>
      <c r="Q23" s="17"/>
      <c r="R23" s="17"/>
      <c r="S23" s="17"/>
      <c r="T23" s="610"/>
      <c r="U23" s="610"/>
      <c r="V23" s="610"/>
    </row>
    <row r="24" spans="1:22">
      <c r="A24" s="745"/>
      <c r="B24" s="745"/>
      <c r="C24" s="806"/>
      <c r="D24" s="807"/>
      <c r="E24" s="749"/>
      <c r="F24" s="749"/>
      <c r="G24" s="749"/>
      <c r="H24" s="610"/>
      <c r="I24" s="610"/>
      <c r="J24" s="610"/>
      <c r="K24" s="17"/>
      <c r="L24" s="828"/>
      <c r="M24" s="346"/>
      <c r="N24" s="346"/>
      <c r="O24" s="17"/>
      <c r="P24" s="17"/>
      <c r="Q24" s="17"/>
      <c r="R24" s="17"/>
      <c r="S24" s="17"/>
      <c r="T24" s="610"/>
      <c r="U24" s="610"/>
      <c r="V24" s="610"/>
    </row>
    <row r="25" spans="1:22" ht="23.25">
      <c r="A25" s="745"/>
      <c r="B25" s="745"/>
      <c r="C25" s="806"/>
      <c r="D25" s="807"/>
      <c r="E25" s="749"/>
      <c r="F25" s="749"/>
      <c r="G25" s="749"/>
      <c r="H25" s="610"/>
      <c r="I25" s="610"/>
      <c r="J25" s="610"/>
      <c r="K25" s="17"/>
      <c r="L25" s="827"/>
      <c r="M25" s="17"/>
      <c r="N25" s="17"/>
      <c r="O25" s="17"/>
      <c r="P25" s="17"/>
      <c r="Q25" s="17"/>
      <c r="R25" s="17"/>
      <c r="S25" s="17"/>
      <c r="T25" s="610"/>
      <c r="U25" s="610"/>
      <c r="V25" s="610"/>
    </row>
    <row r="26" spans="1:22" ht="23.25">
      <c r="A26" s="745"/>
      <c r="B26" s="745"/>
      <c r="C26" s="806"/>
      <c r="D26" s="807"/>
      <c r="E26" s="749"/>
      <c r="F26" s="749"/>
      <c r="G26" s="749"/>
      <c r="H26" s="610"/>
      <c r="I26" s="610"/>
      <c r="J26" s="610"/>
      <c r="K26" s="17"/>
      <c r="L26" s="827"/>
      <c r="M26" s="17"/>
      <c r="N26" s="17"/>
      <c r="O26" s="17"/>
      <c r="P26" s="17"/>
      <c r="Q26" s="17"/>
      <c r="R26" s="17"/>
      <c r="S26" s="17"/>
      <c r="T26" s="610"/>
      <c r="U26" s="610"/>
      <c r="V26" s="610"/>
    </row>
    <row r="27" spans="1:22">
      <c r="A27" s="745"/>
      <c r="B27" s="745"/>
      <c r="C27" s="806"/>
      <c r="D27" s="807"/>
      <c r="E27" s="749"/>
      <c r="F27" s="749"/>
      <c r="G27" s="749"/>
      <c r="H27" s="610"/>
      <c r="I27" s="610"/>
      <c r="J27" s="610"/>
      <c r="K27" s="718"/>
      <c r="L27" s="17"/>
      <c r="M27" s="17"/>
      <c r="N27" s="17"/>
      <c r="O27" s="17"/>
      <c r="P27" s="17"/>
      <c r="Q27" s="100"/>
      <c r="R27" s="17"/>
      <c r="S27" s="100"/>
      <c r="T27" s="610"/>
      <c r="U27" s="610"/>
      <c r="V27" s="610"/>
    </row>
    <row r="28" spans="1:22">
      <c r="A28" s="745"/>
      <c r="B28" s="745"/>
      <c r="C28" s="806"/>
      <c r="D28" s="807"/>
      <c r="E28" s="749"/>
      <c r="F28" s="749"/>
      <c r="G28" s="749"/>
      <c r="H28" s="610"/>
      <c r="I28" s="610"/>
      <c r="J28" s="610"/>
      <c r="K28" s="829"/>
      <c r="L28" s="16"/>
      <c r="M28" s="17"/>
      <c r="N28" s="17"/>
      <c r="O28" s="17"/>
      <c r="P28" s="17"/>
      <c r="Q28" s="100"/>
      <c r="R28" s="17"/>
      <c r="S28" s="782"/>
      <c r="T28" s="610"/>
      <c r="U28" s="610"/>
      <c r="V28" s="610"/>
    </row>
    <row r="29" spans="1:22">
      <c r="A29" s="745"/>
      <c r="B29" s="745"/>
      <c r="C29" s="806"/>
      <c r="D29" s="807"/>
      <c r="E29" s="749"/>
      <c r="F29" s="749"/>
      <c r="G29" s="749"/>
      <c r="H29" s="610"/>
      <c r="I29" s="610"/>
      <c r="J29" s="610"/>
      <c r="K29" s="21"/>
      <c r="L29" s="16"/>
      <c r="M29" s="17"/>
      <c r="N29" s="17"/>
      <c r="O29" s="17"/>
      <c r="P29" s="17"/>
      <c r="Q29" s="100"/>
      <c r="R29" s="17"/>
      <c r="S29" s="782"/>
      <c r="T29" s="610"/>
      <c r="U29" s="610"/>
      <c r="V29" s="610"/>
    </row>
    <row r="30" spans="1:22">
      <c r="A30" s="745"/>
      <c r="B30" s="745"/>
      <c r="C30" s="806"/>
      <c r="D30" s="807"/>
      <c r="E30" s="749"/>
      <c r="F30" s="749"/>
      <c r="G30" s="749"/>
      <c r="H30" s="610"/>
      <c r="I30" s="610"/>
      <c r="J30" s="610"/>
      <c r="K30" s="21"/>
      <c r="L30" s="17"/>
      <c r="M30" s="17"/>
      <c r="N30" s="17"/>
      <c r="O30" s="17"/>
      <c r="P30" s="17"/>
      <c r="Q30" s="100"/>
      <c r="R30" s="17"/>
      <c r="S30" s="782"/>
      <c r="T30" s="610"/>
      <c r="U30" s="610"/>
      <c r="V30" s="610"/>
    </row>
    <row r="31" spans="1:22">
      <c r="A31" s="745"/>
      <c r="B31" s="745"/>
      <c r="C31" s="806"/>
      <c r="D31" s="807"/>
      <c r="E31" s="749"/>
      <c r="F31" s="749"/>
      <c r="G31" s="749"/>
      <c r="H31" s="610"/>
      <c r="I31" s="610"/>
      <c r="J31" s="610"/>
      <c r="K31" s="21"/>
      <c r="L31" s="16"/>
      <c r="M31" s="17"/>
      <c r="N31" s="17"/>
      <c r="O31" s="17"/>
      <c r="P31" s="17"/>
      <c r="Q31" s="100"/>
      <c r="R31" s="17"/>
      <c r="S31" s="782"/>
      <c r="T31" s="610"/>
      <c r="U31" s="610"/>
      <c r="V31" s="610"/>
    </row>
    <row r="32" spans="1:22">
      <c r="A32" s="745"/>
      <c r="B32" s="745"/>
      <c r="C32" s="806"/>
      <c r="D32" s="807"/>
      <c r="E32" s="749"/>
      <c r="F32" s="749"/>
      <c r="G32" s="749"/>
      <c r="H32" s="610"/>
      <c r="I32" s="610"/>
      <c r="J32" s="610"/>
      <c r="K32" s="21"/>
      <c r="L32" s="17"/>
      <c r="M32" s="17"/>
      <c r="N32" s="17"/>
      <c r="O32" s="17"/>
      <c r="P32" s="17"/>
      <c r="Q32" s="100"/>
      <c r="R32" s="17"/>
      <c r="S32" s="782"/>
      <c r="T32" s="610"/>
      <c r="U32" s="610"/>
      <c r="V32" s="610"/>
    </row>
    <row r="33" spans="1:22">
      <c r="A33" s="598"/>
      <c r="B33" s="598"/>
      <c r="C33" s="806"/>
      <c r="D33" s="807"/>
      <c r="E33" s="749"/>
      <c r="F33" s="749"/>
      <c r="G33" s="749"/>
      <c r="H33" s="610"/>
      <c r="I33" s="610"/>
      <c r="J33" s="610"/>
      <c r="K33" s="21"/>
      <c r="L33" s="16"/>
      <c r="M33" s="17"/>
      <c r="N33" s="17"/>
      <c r="O33" s="17"/>
      <c r="P33" s="17"/>
      <c r="Q33" s="100"/>
      <c r="R33" s="17"/>
      <c r="S33" s="782"/>
      <c r="T33" s="610"/>
      <c r="U33" s="610"/>
      <c r="V33" s="610"/>
    </row>
    <row r="34" spans="1:22">
      <c r="A34" s="598"/>
      <c r="B34" s="598"/>
      <c r="C34" s="806"/>
      <c r="D34" s="807"/>
      <c r="E34" s="749"/>
      <c r="F34" s="749"/>
      <c r="G34" s="749"/>
      <c r="H34" s="610"/>
      <c r="I34" s="610"/>
      <c r="J34" s="610"/>
      <c r="K34" s="21"/>
      <c r="L34" s="17"/>
      <c r="M34" s="17"/>
      <c r="N34" s="17"/>
      <c r="O34" s="17"/>
      <c r="P34" s="17"/>
      <c r="Q34" s="100"/>
      <c r="R34" s="17"/>
      <c r="S34" s="782"/>
      <c r="T34" s="610"/>
      <c r="U34" s="610"/>
      <c r="V34" s="610"/>
    </row>
    <row r="35" spans="1:22">
      <c r="A35" s="598"/>
      <c r="B35" s="598"/>
      <c r="C35" s="806"/>
      <c r="D35" s="807"/>
      <c r="E35" s="749"/>
      <c r="F35" s="749"/>
      <c r="G35" s="749"/>
      <c r="H35" s="610"/>
      <c r="I35" s="610"/>
      <c r="J35" s="610"/>
      <c r="K35" s="21"/>
      <c r="L35" s="17"/>
      <c r="M35" s="17"/>
      <c r="N35" s="17"/>
      <c r="O35" s="17"/>
      <c r="P35" s="17"/>
      <c r="Q35" s="100"/>
      <c r="R35" s="17"/>
      <c r="S35" s="782"/>
      <c r="T35" s="610"/>
      <c r="U35" s="610"/>
      <c r="V35" s="610"/>
    </row>
    <row r="36" spans="1:22">
      <c r="A36" s="598"/>
      <c r="B36" s="598"/>
      <c r="C36" s="806"/>
      <c r="D36" s="807"/>
      <c r="E36" s="749"/>
      <c r="F36" s="749"/>
      <c r="G36" s="749"/>
      <c r="H36" s="610"/>
      <c r="I36" s="610"/>
      <c r="J36" s="610"/>
      <c r="K36" s="16"/>
      <c r="L36" s="829"/>
      <c r="M36" s="17"/>
      <c r="N36" s="17"/>
      <c r="O36" s="17"/>
      <c r="P36" s="17"/>
      <c r="Q36" s="100"/>
      <c r="R36" s="17"/>
      <c r="S36" s="782"/>
      <c r="T36" s="610"/>
      <c r="U36" s="610"/>
      <c r="V36" s="610"/>
    </row>
    <row r="37" spans="1:22">
      <c r="A37" s="598"/>
      <c r="B37" s="598"/>
      <c r="C37" s="806"/>
      <c r="D37" s="807"/>
      <c r="E37" s="749"/>
      <c r="F37" s="749"/>
      <c r="G37" s="749"/>
      <c r="H37" s="610"/>
      <c r="I37" s="610"/>
      <c r="J37" s="610"/>
      <c r="K37" s="17"/>
      <c r="L37" s="829"/>
      <c r="M37" s="17"/>
      <c r="N37" s="17"/>
      <c r="O37" s="17"/>
      <c r="P37" s="17"/>
      <c r="Q37" s="17"/>
      <c r="R37" s="17"/>
      <c r="S37" s="16"/>
      <c r="T37" s="610"/>
      <c r="U37" s="610"/>
      <c r="V37" s="610"/>
    </row>
    <row r="38" spans="1:22">
      <c r="A38" s="598"/>
      <c r="B38" s="598"/>
      <c r="C38" s="806"/>
      <c r="D38" s="807"/>
      <c r="E38" s="749"/>
      <c r="F38" s="749"/>
      <c r="G38" s="749"/>
      <c r="H38" s="610"/>
      <c r="I38" s="610"/>
      <c r="J38" s="610"/>
      <c r="K38" s="610"/>
      <c r="L38" s="610"/>
      <c r="M38" s="610"/>
      <c r="N38" s="610"/>
      <c r="O38" s="610"/>
      <c r="P38" s="610"/>
      <c r="Q38" s="610"/>
      <c r="R38" s="610"/>
      <c r="S38" s="610"/>
      <c r="T38" s="610"/>
      <c r="U38" s="610"/>
      <c r="V38" s="610"/>
    </row>
    <row r="39" spans="1:22">
      <c r="A39" s="598"/>
      <c r="B39" s="598"/>
      <c r="C39" s="806"/>
      <c r="D39" s="807"/>
      <c r="E39" s="749"/>
      <c r="F39" s="749"/>
      <c r="G39" s="749"/>
      <c r="H39" s="610"/>
      <c r="I39" s="610"/>
      <c r="J39" s="610"/>
      <c r="K39" s="610"/>
      <c r="L39" s="610"/>
      <c r="M39" s="610"/>
      <c r="N39" s="610"/>
      <c r="O39" s="610"/>
      <c r="P39" s="610"/>
      <c r="Q39" s="610"/>
      <c r="R39" s="610"/>
      <c r="S39" s="610"/>
      <c r="T39" s="610"/>
      <c r="U39" s="610"/>
      <c r="V39" s="610"/>
    </row>
    <row r="40" spans="1:22">
      <c r="A40" s="598"/>
      <c r="B40" s="598"/>
      <c r="C40" s="806"/>
      <c r="D40" s="807"/>
      <c r="E40" s="749"/>
      <c r="F40" s="749"/>
      <c r="G40" s="749"/>
      <c r="H40" s="610"/>
      <c r="I40" s="610"/>
      <c r="J40" s="610"/>
      <c r="K40" s="610"/>
      <c r="L40" s="610"/>
      <c r="M40" s="610"/>
      <c r="N40" s="610"/>
      <c r="O40" s="610"/>
      <c r="P40" s="610"/>
      <c r="Q40" s="610"/>
      <c r="R40" s="610"/>
      <c r="S40" s="610"/>
      <c r="T40" s="610"/>
      <c r="U40" s="610"/>
      <c r="V40" s="610"/>
    </row>
    <row r="41" spans="1:22">
      <c r="A41" s="598"/>
      <c r="B41" s="598"/>
      <c r="G41" s="593"/>
      <c r="H41" s="597" t="s">
        <v>1489</v>
      </c>
      <c r="I41" s="597"/>
    </row>
    <row r="42" spans="1:22" ht="40.5" customHeight="1">
      <c r="A42" s="598"/>
      <c r="B42" s="598"/>
      <c r="G42" s="593"/>
      <c r="H42" s="597" t="s">
        <v>1686</v>
      </c>
      <c r="I42" s="597"/>
    </row>
    <row r="43" spans="1:22">
      <c r="A43" s="598"/>
      <c r="B43" s="598"/>
      <c r="G43" s="593"/>
      <c r="H43" s="597" t="s">
        <v>1489</v>
      </c>
      <c r="I43" s="597"/>
    </row>
    <row r="44" spans="1:22" ht="39.75" customHeight="1">
      <c r="A44" s="598"/>
      <c r="B44" s="598"/>
      <c r="G44" s="593"/>
      <c r="H44" s="597" t="s">
        <v>1686</v>
      </c>
      <c r="I44" s="597"/>
    </row>
    <row r="45" spans="1:22">
      <c r="A45" s="598"/>
      <c r="B45" s="598"/>
      <c r="G45" s="593"/>
      <c r="H45" s="597" t="s">
        <v>1489</v>
      </c>
      <c r="I45" s="597"/>
    </row>
    <row r="46" spans="1:22">
      <c r="A46" s="598"/>
      <c r="B46" s="598"/>
      <c r="G46" s="593"/>
      <c r="H46" s="597" t="s">
        <v>1686</v>
      </c>
      <c r="I46" s="597"/>
    </row>
    <row r="47" spans="1:22">
      <c r="A47" s="598"/>
      <c r="B47" s="598"/>
      <c r="G47" s="593"/>
      <c r="H47" s="597" t="s">
        <v>1489</v>
      </c>
      <c r="I47" s="597"/>
    </row>
    <row r="48" spans="1:22" ht="40.5" customHeight="1">
      <c r="A48" s="598"/>
      <c r="B48" s="598"/>
      <c r="G48" s="593"/>
      <c r="H48" s="597" t="s">
        <v>1686</v>
      </c>
      <c r="I48" s="597"/>
    </row>
    <row r="49" spans="1:9">
      <c r="A49" s="598"/>
      <c r="B49" s="598"/>
      <c r="G49" s="593"/>
      <c r="H49" s="597" t="s">
        <v>1489</v>
      </c>
      <c r="I49" s="597"/>
    </row>
    <row r="50" spans="1:9">
      <c r="A50" s="598"/>
      <c r="B50" s="598"/>
      <c r="G50" s="593"/>
      <c r="H50" s="597" t="s">
        <v>1686</v>
      </c>
      <c r="I50" s="597"/>
    </row>
    <row r="51" spans="1:9">
      <c r="A51" s="598"/>
      <c r="B51" s="598"/>
      <c r="G51" s="593"/>
      <c r="H51" s="597" t="s">
        <v>273</v>
      </c>
      <c r="I51" s="597"/>
    </row>
    <row r="52" spans="1:9">
      <c r="A52" s="598"/>
      <c r="B52" s="598"/>
      <c r="G52" s="593"/>
      <c r="H52" s="597" t="s">
        <v>1490</v>
      </c>
      <c r="I52" s="597"/>
    </row>
    <row r="53" spans="1:9">
      <c r="A53" s="598"/>
      <c r="B53" s="598"/>
      <c r="G53" s="593"/>
      <c r="H53" s="597" t="s">
        <v>1489</v>
      </c>
      <c r="I53" s="597"/>
    </row>
    <row r="54" spans="1:9" ht="194.25" customHeight="1">
      <c r="A54" s="598"/>
      <c r="B54" s="598"/>
      <c r="G54" s="593"/>
      <c r="H54" s="597" t="s">
        <v>1486</v>
      </c>
      <c r="I54" s="597"/>
    </row>
    <row r="55" spans="1:9">
      <c r="A55" s="598"/>
      <c r="B55" s="598"/>
      <c r="G55" s="593"/>
      <c r="H55" s="597" t="s">
        <v>273</v>
      </c>
      <c r="I55" s="597"/>
    </row>
    <row r="56" spans="1:9">
      <c r="A56" s="598"/>
      <c r="B56" s="598"/>
      <c r="G56" s="593"/>
      <c r="H56" s="597" t="s">
        <v>273</v>
      </c>
      <c r="I56" s="597"/>
    </row>
    <row r="57" spans="1:9">
      <c r="A57" s="598"/>
      <c r="B57" s="598"/>
      <c r="G57" s="593"/>
      <c r="H57" s="597" t="s">
        <v>273</v>
      </c>
      <c r="I57" s="597"/>
    </row>
    <row r="58" spans="1:9">
      <c r="A58" s="598"/>
      <c r="B58" s="598"/>
      <c r="G58" s="593"/>
      <c r="H58" s="597" t="s">
        <v>273</v>
      </c>
      <c r="I58" s="597"/>
    </row>
    <row r="59" spans="1:9">
      <c r="A59" s="598"/>
      <c r="B59" s="598"/>
      <c r="G59" s="593"/>
      <c r="H59" s="597" t="s">
        <v>273</v>
      </c>
      <c r="I59" s="597"/>
    </row>
    <row r="60" spans="1:9">
      <c r="A60" s="598"/>
      <c r="B60" s="598"/>
      <c r="G60" s="593"/>
      <c r="H60" s="597" t="s">
        <v>273</v>
      </c>
      <c r="I60" s="597"/>
    </row>
    <row r="61" spans="1:9">
      <c r="A61" s="598"/>
      <c r="B61" s="598"/>
      <c r="G61" s="593"/>
      <c r="H61" s="597" t="s">
        <v>273</v>
      </c>
      <c r="I61" s="597"/>
    </row>
    <row r="62" spans="1:9">
      <c r="A62" s="598"/>
      <c r="B62" s="598"/>
      <c r="G62" s="593"/>
      <c r="H62" s="597" t="s">
        <v>273</v>
      </c>
      <c r="I62" s="597"/>
    </row>
    <row r="63" spans="1:9">
      <c r="A63" s="598"/>
      <c r="B63" s="598"/>
      <c r="G63" s="593"/>
      <c r="H63" s="597" t="s">
        <v>273</v>
      </c>
      <c r="I63" s="597"/>
    </row>
    <row r="64" spans="1:9">
      <c r="A64" s="598"/>
      <c r="B64" s="598"/>
      <c r="G64" s="593"/>
      <c r="H64" s="597" t="s">
        <v>273</v>
      </c>
      <c r="I64" s="597" t="s">
        <v>1485</v>
      </c>
    </row>
    <row r="65" spans="1:9">
      <c r="A65" s="598"/>
      <c r="B65" s="598"/>
      <c r="G65" s="593"/>
      <c r="H65" s="597" t="s">
        <v>1489</v>
      </c>
      <c r="I65" s="597"/>
    </row>
    <row r="66" spans="1:9">
      <c r="A66" s="598"/>
      <c r="B66" s="598"/>
      <c r="G66" s="593"/>
      <c r="H66" s="597" t="s">
        <v>1486</v>
      </c>
      <c r="I66" s="597"/>
    </row>
    <row r="67" spans="1:9">
      <c r="A67" s="598"/>
      <c r="B67" s="598"/>
      <c r="G67" s="593"/>
      <c r="H67" s="597" t="s">
        <v>273</v>
      </c>
      <c r="I67" s="597"/>
    </row>
    <row r="68" spans="1:9">
      <c r="A68" s="598"/>
      <c r="B68" s="598"/>
      <c r="G68" s="593"/>
      <c r="H68" s="597" t="s">
        <v>273</v>
      </c>
      <c r="I68" s="597"/>
    </row>
    <row r="69" spans="1:9">
      <c r="A69" s="598"/>
      <c r="B69" s="598"/>
      <c r="G69" s="593"/>
      <c r="H69" s="597" t="s">
        <v>273</v>
      </c>
      <c r="I69" s="597"/>
    </row>
    <row r="70" spans="1:9">
      <c r="A70" s="598"/>
      <c r="B70" s="598"/>
      <c r="G70" s="593"/>
      <c r="H70" s="597" t="s">
        <v>273</v>
      </c>
      <c r="I70" s="597" t="s">
        <v>1485</v>
      </c>
    </row>
    <row r="71" spans="1:9">
      <c r="A71" s="598"/>
      <c r="B71" s="598"/>
      <c r="G71" s="593"/>
      <c r="H71" s="597" t="s">
        <v>1489</v>
      </c>
      <c r="I71" s="597"/>
    </row>
    <row r="72" spans="1:9">
      <c r="A72" s="598"/>
      <c r="B72" s="598"/>
      <c r="G72" s="593"/>
      <c r="H72" s="597" t="s">
        <v>1486</v>
      </c>
      <c r="I72" s="597"/>
    </row>
    <row r="73" spans="1:9">
      <c r="A73" s="598"/>
      <c r="B73" s="598"/>
      <c r="G73" s="593"/>
      <c r="H73" s="597" t="s">
        <v>273</v>
      </c>
      <c r="I73" s="597"/>
    </row>
    <row r="74" spans="1:9">
      <c r="A74" s="598"/>
      <c r="B74" s="598"/>
      <c r="G74" s="593"/>
      <c r="H74" s="597" t="s">
        <v>273</v>
      </c>
      <c r="I74" s="597"/>
    </row>
    <row r="75" spans="1:9">
      <c r="A75" s="598"/>
      <c r="B75" s="598"/>
      <c r="G75" s="593"/>
      <c r="H75" s="597" t="s">
        <v>273</v>
      </c>
      <c r="I75" s="597"/>
    </row>
    <row r="76" spans="1:9">
      <c r="A76" s="598"/>
      <c r="B76" s="598"/>
      <c r="G76" s="593"/>
      <c r="H76" s="597" t="s">
        <v>273</v>
      </c>
      <c r="I76" s="597"/>
    </row>
    <row r="77" spans="1:9">
      <c r="A77" s="598"/>
      <c r="B77" s="598"/>
      <c r="G77" s="593"/>
      <c r="H77" s="597" t="s">
        <v>273</v>
      </c>
      <c r="I77" s="597"/>
    </row>
    <row r="78" spans="1:9">
      <c r="A78" s="598"/>
      <c r="B78" s="598"/>
      <c r="G78" s="593"/>
      <c r="H78" s="610" t="s">
        <v>273</v>
      </c>
      <c r="I78" s="597"/>
    </row>
    <row r="79" spans="1:9">
      <c r="A79" s="598"/>
      <c r="B79" s="598"/>
      <c r="G79" s="593"/>
      <c r="H79" s="597" t="s">
        <v>273</v>
      </c>
      <c r="I79" s="597" t="s">
        <v>1485</v>
      </c>
    </row>
    <row r="80" spans="1:9">
      <c r="A80" s="598"/>
      <c r="B80" s="598"/>
      <c r="G80" s="593"/>
      <c r="H80" s="597" t="s">
        <v>273</v>
      </c>
      <c r="I80" s="597" t="s">
        <v>1485</v>
      </c>
    </row>
    <row r="81" spans="1:9">
      <c r="A81" s="598"/>
      <c r="B81" s="598"/>
      <c r="G81" s="593"/>
      <c r="H81" s="597" t="s">
        <v>273</v>
      </c>
      <c r="I81" s="597" t="s">
        <v>1485</v>
      </c>
    </row>
    <row r="82" spans="1:9">
      <c r="A82" s="598"/>
      <c r="B82" s="598"/>
      <c r="G82" s="593"/>
      <c r="H82" s="597" t="s">
        <v>273</v>
      </c>
      <c r="I82" s="597" t="s">
        <v>1485</v>
      </c>
    </row>
    <row r="83" spans="1:9">
      <c r="A83" s="598"/>
      <c r="B83" s="598"/>
      <c r="G83" s="593"/>
      <c r="H83" s="597" t="s">
        <v>273</v>
      </c>
      <c r="I83" s="597" t="s">
        <v>1485</v>
      </c>
    </row>
    <row r="84" spans="1:9">
      <c r="A84" s="598"/>
      <c r="B84" s="598"/>
      <c r="G84" s="593"/>
      <c r="H84" s="597" t="s">
        <v>273</v>
      </c>
      <c r="I84" s="597" t="s">
        <v>1485</v>
      </c>
    </row>
    <row r="85" spans="1:9">
      <c r="A85" s="598"/>
      <c r="B85" s="598"/>
      <c r="G85" s="593"/>
      <c r="H85" s="597" t="s">
        <v>273</v>
      </c>
      <c r="I85" s="597" t="s">
        <v>1485</v>
      </c>
    </row>
    <row r="86" spans="1:9">
      <c r="A86" s="598"/>
      <c r="B86" s="598"/>
      <c r="G86" s="593"/>
      <c r="H86" s="597" t="s">
        <v>273</v>
      </c>
      <c r="I86" s="597" t="s">
        <v>1485</v>
      </c>
    </row>
    <row r="87" spans="1:9">
      <c r="A87" s="598"/>
      <c r="B87" s="598"/>
      <c r="G87" s="593"/>
      <c r="H87" s="597" t="s">
        <v>273</v>
      </c>
      <c r="I87" s="597" t="s">
        <v>1485</v>
      </c>
    </row>
    <row r="88" spans="1:9">
      <c r="A88" s="598"/>
      <c r="B88" s="598"/>
      <c r="G88" s="593"/>
      <c r="H88" s="597" t="s">
        <v>273</v>
      </c>
      <c r="I88" s="597" t="s">
        <v>1485</v>
      </c>
    </row>
    <row r="89" spans="1:9">
      <c r="A89" s="598"/>
      <c r="B89" s="598"/>
      <c r="G89" s="593"/>
      <c r="H89" s="597" t="s">
        <v>273</v>
      </c>
      <c r="I89" s="597" t="s">
        <v>1485</v>
      </c>
    </row>
    <row r="90" spans="1:9">
      <c r="A90" s="598"/>
      <c r="B90" s="598"/>
      <c r="G90" s="593"/>
      <c r="H90" s="597" t="s">
        <v>273</v>
      </c>
      <c r="I90" s="597" t="s">
        <v>1485</v>
      </c>
    </row>
    <row r="91" spans="1:9">
      <c r="A91" s="598"/>
      <c r="B91" s="598"/>
      <c r="G91" s="593"/>
      <c r="H91" s="597" t="s">
        <v>273</v>
      </c>
      <c r="I91" s="597" t="s">
        <v>1485</v>
      </c>
    </row>
    <row r="92" spans="1:9">
      <c r="A92" s="598"/>
      <c r="B92" s="598"/>
      <c r="G92" s="593"/>
      <c r="H92" s="597" t="s">
        <v>273</v>
      </c>
      <c r="I92" s="597" t="s">
        <v>1485</v>
      </c>
    </row>
    <row r="93" spans="1:9">
      <c r="A93" s="598"/>
      <c r="B93" s="598"/>
      <c r="G93" s="593"/>
      <c r="H93" s="597" t="s">
        <v>273</v>
      </c>
      <c r="I93" s="597" t="s">
        <v>1485</v>
      </c>
    </row>
    <row r="94" spans="1:9">
      <c r="A94" s="598"/>
      <c r="B94" s="598"/>
      <c r="G94" s="593"/>
      <c r="H94" s="597" t="s">
        <v>273</v>
      </c>
      <c r="I94" s="597" t="s">
        <v>1485</v>
      </c>
    </row>
    <row r="95" spans="1:9">
      <c r="A95" s="598"/>
      <c r="B95" s="598"/>
      <c r="G95" s="593"/>
      <c r="H95" s="597" t="s">
        <v>273</v>
      </c>
      <c r="I95" s="597" t="s">
        <v>1485</v>
      </c>
    </row>
    <row r="96" spans="1:9">
      <c r="A96" s="598"/>
      <c r="B96" s="598"/>
      <c r="G96" s="593"/>
      <c r="H96" s="597" t="s">
        <v>273</v>
      </c>
      <c r="I96" s="597" t="s">
        <v>1485</v>
      </c>
    </row>
    <row r="97" spans="1:9">
      <c r="A97" s="598"/>
      <c r="B97" s="598"/>
      <c r="G97" s="593"/>
      <c r="H97" s="597" t="s">
        <v>1489</v>
      </c>
      <c r="I97" s="597"/>
    </row>
    <row r="98" spans="1:9" ht="167.25" customHeight="1">
      <c r="A98" s="598"/>
      <c r="B98" s="598"/>
      <c r="G98" s="593"/>
      <c r="H98" s="597" t="s">
        <v>1486</v>
      </c>
      <c r="I98" s="597"/>
    </row>
    <row r="99" spans="1:9">
      <c r="A99" s="598"/>
      <c r="B99" s="598"/>
      <c r="G99" s="593"/>
      <c r="H99" s="597" t="s">
        <v>273</v>
      </c>
      <c r="I99" s="597"/>
    </row>
    <row r="100" spans="1:9">
      <c r="A100" s="598"/>
      <c r="B100" s="598"/>
      <c r="G100" s="593"/>
      <c r="H100" s="597" t="s">
        <v>273</v>
      </c>
      <c r="I100" s="597"/>
    </row>
    <row r="101" spans="1:9">
      <c r="A101" s="598"/>
      <c r="B101" s="598"/>
      <c r="G101" s="593"/>
      <c r="H101" s="597" t="s">
        <v>273</v>
      </c>
      <c r="I101" s="597" t="s">
        <v>1485</v>
      </c>
    </row>
    <row r="102" spans="1:9">
      <c r="A102" s="598"/>
      <c r="B102" s="598"/>
      <c r="G102" s="593"/>
      <c r="H102" s="597" t="s">
        <v>273</v>
      </c>
      <c r="I102" s="597" t="s">
        <v>1485</v>
      </c>
    </row>
    <row r="103" spans="1:9">
      <c r="A103" s="598"/>
      <c r="B103" s="598"/>
      <c r="G103" s="593"/>
      <c r="H103" s="597" t="s">
        <v>273</v>
      </c>
      <c r="I103" s="597" t="s">
        <v>1485</v>
      </c>
    </row>
    <row r="104" spans="1:9">
      <c r="A104" s="598"/>
      <c r="B104" s="598"/>
      <c r="G104" s="593"/>
      <c r="H104" s="597" t="s">
        <v>273</v>
      </c>
      <c r="I104" s="610" t="s">
        <v>1485</v>
      </c>
    </row>
    <row r="105" spans="1:9">
      <c r="A105" s="598"/>
      <c r="B105" s="598"/>
      <c r="G105" s="593"/>
      <c r="H105" s="597" t="s">
        <v>273</v>
      </c>
      <c r="I105" s="597" t="s">
        <v>1485</v>
      </c>
    </row>
    <row r="106" spans="1:9">
      <c r="A106" s="598"/>
      <c r="B106" s="598"/>
      <c r="G106" s="593"/>
      <c r="H106" s="597" t="s">
        <v>273</v>
      </c>
      <c r="I106" s="597" t="s">
        <v>1485</v>
      </c>
    </row>
    <row r="107" spans="1:9">
      <c r="A107" s="598"/>
      <c r="B107" s="598"/>
      <c r="G107" s="593"/>
      <c r="H107" s="597" t="s">
        <v>273</v>
      </c>
      <c r="I107" s="597" t="s">
        <v>1485</v>
      </c>
    </row>
    <row r="108" spans="1:9">
      <c r="A108" s="598"/>
      <c r="B108" s="598"/>
      <c r="G108" s="593"/>
      <c r="H108" s="597" t="s">
        <v>273</v>
      </c>
      <c r="I108" s="610" t="s">
        <v>1485</v>
      </c>
    </row>
    <row r="109" spans="1:9">
      <c r="A109" s="598"/>
      <c r="B109" s="598"/>
      <c r="G109" s="593"/>
      <c r="H109" s="597" t="s">
        <v>273</v>
      </c>
      <c r="I109" s="597" t="s">
        <v>1485</v>
      </c>
    </row>
    <row r="110" spans="1:9">
      <c r="A110" s="598"/>
      <c r="B110" s="598"/>
      <c r="G110" s="593"/>
      <c r="H110" s="597" t="s">
        <v>273</v>
      </c>
      <c r="I110" s="597" t="s">
        <v>1485</v>
      </c>
    </row>
    <row r="111" spans="1:9">
      <c r="A111" s="598"/>
      <c r="B111" s="598"/>
      <c r="G111" s="593"/>
      <c r="H111" s="597" t="s">
        <v>273</v>
      </c>
      <c r="I111" s="597" t="s">
        <v>1485</v>
      </c>
    </row>
    <row r="112" spans="1:9">
      <c r="A112" s="598"/>
      <c r="B112" s="598"/>
      <c r="G112" s="593"/>
      <c r="H112" s="597" t="s">
        <v>273</v>
      </c>
      <c r="I112" s="610" t="s">
        <v>1485</v>
      </c>
    </row>
    <row r="113" spans="1:9">
      <c r="A113" s="598"/>
      <c r="B113" s="598"/>
      <c r="G113" s="593"/>
      <c r="H113" s="597" t="s">
        <v>273</v>
      </c>
      <c r="I113" s="597" t="s">
        <v>1485</v>
      </c>
    </row>
    <row r="114" spans="1:9">
      <c r="A114" s="598"/>
      <c r="B114" s="598"/>
      <c r="G114" s="593"/>
      <c r="H114" s="597" t="s">
        <v>273</v>
      </c>
      <c r="I114" s="597" t="s">
        <v>1485</v>
      </c>
    </row>
    <row r="115" spans="1:9">
      <c r="A115" s="598"/>
      <c r="B115" s="598"/>
      <c r="G115" s="593"/>
      <c r="H115" s="597" t="s">
        <v>273</v>
      </c>
      <c r="I115" s="597" t="s">
        <v>1485</v>
      </c>
    </row>
    <row r="116" spans="1:9">
      <c r="A116" s="598"/>
      <c r="B116" s="598"/>
      <c r="G116" s="593"/>
      <c r="H116" s="597" t="s">
        <v>273</v>
      </c>
      <c r="I116" s="610" t="s">
        <v>1485</v>
      </c>
    </row>
    <row r="117" spans="1:9">
      <c r="A117" s="598"/>
      <c r="B117" s="598"/>
      <c r="G117" s="593"/>
      <c r="H117" s="597" t="s">
        <v>273</v>
      </c>
      <c r="I117" s="597" t="s">
        <v>1485</v>
      </c>
    </row>
    <row r="118" spans="1:9">
      <c r="A118" s="598"/>
      <c r="B118" s="598"/>
      <c r="G118" s="593"/>
      <c r="H118" s="597" t="s">
        <v>273</v>
      </c>
      <c r="I118" s="597" t="s">
        <v>1485</v>
      </c>
    </row>
    <row r="119" spans="1:9">
      <c r="A119" s="598"/>
      <c r="B119" s="598"/>
      <c r="G119" s="593"/>
      <c r="H119" s="597" t="s">
        <v>273</v>
      </c>
      <c r="I119" s="610" t="s">
        <v>1485</v>
      </c>
    </row>
    <row r="120" spans="1:9">
      <c r="A120" s="598"/>
      <c r="B120" s="598"/>
      <c r="G120" s="593"/>
      <c r="H120" s="597" t="s">
        <v>1489</v>
      </c>
      <c r="I120" s="610"/>
    </row>
    <row r="121" spans="1:9">
      <c r="A121" s="598"/>
      <c r="B121" s="598"/>
      <c r="G121" s="593"/>
      <c r="H121" s="597" t="s">
        <v>1486</v>
      </c>
      <c r="I121" s="597"/>
    </row>
    <row r="122" spans="1:9">
      <c r="A122" s="598"/>
      <c r="B122" s="598"/>
      <c r="G122" s="593"/>
      <c r="H122" s="597" t="s">
        <v>273</v>
      </c>
      <c r="I122" s="597"/>
    </row>
    <row r="123" spans="1:9">
      <c r="A123" s="598"/>
      <c r="B123" s="598"/>
      <c r="G123" s="593"/>
      <c r="H123" s="597" t="s">
        <v>273</v>
      </c>
      <c r="I123" s="597" t="s">
        <v>1485</v>
      </c>
    </row>
    <row r="124" spans="1:9">
      <c r="A124" s="598"/>
      <c r="B124" s="598"/>
      <c r="G124" s="593"/>
      <c r="H124" s="597" t="s">
        <v>273</v>
      </c>
      <c r="I124" s="597" t="s">
        <v>1485</v>
      </c>
    </row>
    <row r="125" spans="1:9">
      <c r="A125" s="598"/>
      <c r="B125" s="598"/>
      <c r="G125" s="593"/>
      <c r="H125" s="597" t="s">
        <v>273</v>
      </c>
      <c r="I125" s="597" t="s">
        <v>1485</v>
      </c>
    </row>
    <row r="126" spans="1:9">
      <c r="A126" s="598"/>
      <c r="B126" s="598"/>
      <c r="G126" s="593"/>
      <c r="H126" s="597" t="s">
        <v>273</v>
      </c>
      <c r="I126" s="597" t="s">
        <v>1485</v>
      </c>
    </row>
    <row r="127" spans="1:9">
      <c r="A127" s="598"/>
      <c r="B127" s="598"/>
      <c r="G127" s="593"/>
      <c r="H127" s="597" t="s">
        <v>273</v>
      </c>
      <c r="I127" s="597" t="s">
        <v>1485</v>
      </c>
    </row>
    <row r="128" spans="1:9">
      <c r="A128" s="598"/>
      <c r="B128" s="598"/>
      <c r="G128" s="593"/>
      <c r="H128" s="597" t="s">
        <v>1489</v>
      </c>
      <c r="I128" s="597"/>
    </row>
    <row r="129" spans="1:9">
      <c r="A129" s="598"/>
      <c r="B129" s="598"/>
      <c r="G129" s="593"/>
      <c r="H129" s="610" t="s">
        <v>1486</v>
      </c>
      <c r="I129" s="597"/>
    </row>
    <row r="130" spans="1:9">
      <c r="A130" s="598"/>
      <c r="B130" s="598"/>
      <c r="G130" s="593"/>
      <c r="H130" s="597" t="s">
        <v>273</v>
      </c>
      <c r="I130" s="597"/>
    </row>
    <row r="131" spans="1:9">
      <c r="A131" s="598"/>
      <c r="B131" s="598"/>
      <c r="G131" s="593"/>
      <c r="H131" s="597" t="s">
        <v>273</v>
      </c>
      <c r="I131" s="597"/>
    </row>
    <row r="132" spans="1:9">
      <c r="A132" s="598"/>
      <c r="B132" s="598"/>
      <c r="G132" s="593"/>
      <c r="H132" s="597" t="s">
        <v>273</v>
      </c>
      <c r="I132" s="597"/>
    </row>
    <row r="133" spans="1:9">
      <c r="A133" s="598"/>
      <c r="B133" s="598"/>
      <c r="G133" s="593"/>
      <c r="H133" s="597" t="s">
        <v>273</v>
      </c>
      <c r="I133" s="597"/>
    </row>
    <row r="134" spans="1:9">
      <c r="A134" s="598"/>
      <c r="B134" s="598"/>
      <c r="G134" s="593"/>
      <c r="H134" s="597" t="s">
        <v>273</v>
      </c>
      <c r="I134" s="597"/>
    </row>
    <row r="135" spans="1:9">
      <c r="A135" s="598"/>
      <c r="B135" s="598"/>
      <c r="G135" s="593"/>
      <c r="H135" s="597" t="s">
        <v>273</v>
      </c>
      <c r="I135" s="597" t="s">
        <v>1485</v>
      </c>
    </row>
    <row r="136" spans="1:9">
      <c r="A136" s="598"/>
      <c r="B136" s="598"/>
      <c r="G136" s="593"/>
      <c r="H136" s="597" t="s">
        <v>1489</v>
      </c>
      <c r="I136" s="597"/>
    </row>
    <row r="137" spans="1:9">
      <c r="A137" s="598"/>
      <c r="B137" s="598"/>
      <c r="G137" s="593"/>
      <c r="H137" s="610" t="s">
        <v>1486</v>
      </c>
      <c r="I137" s="597"/>
    </row>
    <row r="138" spans="1:9">
      <c r="A138" s="598"/>
      <c r="B138" s="598"/>
      <c r="G138" s="593"/>
      <c r="H138" s="597" t="s">
        <v>273</v>
      </c>
      <c r="I138" s="597"/>
    </row>
    <row r="139" spans="1:9">
      <c r="A139" s="598"/>
      <c r="B139" s="598"/>
      <c r="G139" s="593"/>
      <c r="H139" s="597" t="s">
        <v>273</v>
      </c>
      <c r="I139" s="597"/>
    </row>
    <row r="140" spans="1:9">
      <c r="A140" s="598"/>
      <c r="B140" s="598"/>
      <c r="G140" s="593"/>
      <c r="H140" s="597" t="s">
        <v>273</v>
      </c>
      <c r="I140" s="597"/>
    </row>
    <row r="141" spans="1:9">
      <c r="A141" s="598"/>
      <c r="B141" s="598"/>
      <c r="G141" s="593"/>
      <c r="H141" s="597" t="s">
        <v>273</v>
      </c>
      <c r="I141" s="597"/>
    </row>
    <row r="142" spans="1:9">
      <c r="A142" s="598"/>
      <c r="B142" s="598"/>
      <c r="G142" s="593"/>
      <c r="H142" s="597" t="s">
        <v>273</v>
      </c>
      <c r="I142" s="597"/>
    </row>
    <row r="143" spans="1:9">
      <c r="A143" s="598"/>
      <c r="B143" s="598"/>
      <c r="G143" s="593"/>
      <c r="H143" s="597" t="s">
        <v>273</v>
      </c>
      <c r="I143" s="597" t="s">
        <v>1485</v>
      </c>
    </row>
    <row r="144" spans="1:9">
      <c r="A144" s="598"/>
      <c r="B144" s="598"/>
      <c r="G144" s="593"/>
      <c r="H144" s="597" t="s">
        <v>1489</v>
      </c>
      <c r="I144" s="597"/>
    </row>
    <row r="145" spans="1:9">
      <c r="A145" s="598"/>
      <c r="B145" s="598"/>
      <c r="G145" s="593"/>
      <c r="H145" s="610" t="s">
        <v>1486</v>
      </c>
      <c r="I145" s="597"/>
    </row>
    <row r="146" spans="1:9">
      <c r="A146" s="598"/>
      <c r="B146" s="598"/>
      <c r="G146" s="593"/>
      <c r="H146" s="597" t="s">
        <v>273</v>
      </c>
      <c r="I146" s="597"/>
    </row>
    <row r="147" spans="1:9">
      <c r="A147" s="598"/>
      <c r="B147" s="598"/>
      <c r="G147" s="593"/>
      <c r="H147" s="597" t="s">
        <v>273</v>
      </c>
      <c r="I147" s="597"/>
    </row>
    <row r="148" spans="1:9">
      <c r="A148" s="598"/>
      <c r="B148" s="598"/>
      <c r="G148" s="593"/>
      <c r="H148" s="597" t="s">
        <v>273</v>
      </c>
      <c r="I148" s="597"/>
    </row>
    <row r="149" spans="1:9">
      <c r="A149" s="598"/>
      <c r="B149" s="598"/>
      <c r="G149" s="593"/>
      <c r="H149" s="597" t="s">
        <v>273</v>
      </c>
      <c r="I149" s="597" t="s">
        <v>1485</v>
      </c>
    </row>
    <row r="150" spans="1:9">
      <c r="A150" s="598"/>
      <c r="B150" s="598"/>
      <c r="G150" s="593"/>
      <c r="H150" s="597" t="s">
        <v>273</v>
      </c>
      <c r="I150" s="597"/>
    </row>
    <row r="151" spans="1:9">
      <c r="A151" s="598"/>
      <c r="B151" s="598"/>
      <c r="G151" s="593"/>
      <c r="H151" s="597" t="s">
        <v>273</v>
      </c>
      <c r="I151" s="597"/>
    </row>
    <row r="152" spans="1:9">
      <c r="A152" s="598"/>
      <c r="B152" s="598"/>
      <c r="G152" s="593"/>
      <c r="H152" s="597" t="s">
        <v>1483</v>
      </c>
      <c r="I152" s="597"/>
    </row>
    <row r="153" spans="1:9">
      <c r="A153" s="598"/>
      <c r="B153" s="598"/>
      <c r="G153" s="593"/>
      <c r="H153" s="597" t="s">
        <v>273</v>
      </c>
      <c r="I153" s="597"/>
    </row>
    <row r="154" spans="1:9">
      <c r="A154" s="598"/>
      <c r="B154" s="598"/>
      <c r="G154" s="593"/>
      <c r="H154" s="597" t="s">
        <v>1490</v>
      </c>
      <c r="I154" s="597"/>
    </row>
    <row r="155" spans="1:9">
      <c r="A155" s="598"/>
      <c r="B155" s="598"/>
      <c r="G155" s="593"/>
      <c r="H155" s="597" t="s">
        <v>1489</v>
      </c>
      <c r="I155" s="597"/>
    </row>
    <row r="156" spans="1:9" ht="78.75" customHeight="1">
      <c r="A156" s="598"/>
      <c r="B156" s="598"/>
      <c r="G156" s="593"/>
      <c r="H156" s="597" t="s">
        <v>1486</v>
      </c>
      <c r="I156" s="597"/>
    </row>
    <row r="157" spans="1:9">
      <c r="A157" s="598"/>
      <c r="B157" s="598"/>
      <c r="G157" s="593"/>
      <c r="H157" s="597" t="s">
        <v>273</v>
      </c>
      <c r="I157" s="597"/>
    </row>
    <row r="158" spans="1:9">
      <c r="A158" s="598"/>
      <c r="B158" s="598"/>
      <c r="G158" s="593"/>
      <c r="H158" s="597" t="s">
        <v>273</v>
      </c>
      <c r="I158" s="597"/>
    </row>
    <row r="159" spans="1:9">
      <c r="A159" s="598"/>
      <c r="B159" s="598"/>
      <c r="G159" s="593"/>
      <c r="H159" s="597" t="s">
        <v>273</v>
      </c>
      <c r="I159" s="597"/>
    </row>
    <row r="160" spans="1:9">
      <c r="A160" s="598"/>
      <c r="B160" s="598"/>
      <c r="G160" s="593"/>
      <c r="H160" s="597" t="s">
        <v>273</v>
      </c>
      <c r="I160" s="597"/>
    </row>
    <row r="161" spans="1:9">
      <c r="A161" s="598"/>
      <c r="B161" s="598"/>
      <c r="G161" s="593"/>
      <c r="H161" s="597" t="s">
        <v>273</v>
      </c>
      <c r="I161" s="597"/>
    </row>
    <row r="162" spans="1:9">
      <c r="A162" s="598"/>
      <c r="B162" s="598"/>
      <c r="G162" s="593"/>
      <c r="H162" s="597" t="s">
        <v>273</v>
      </c>
      <c r="I162" s="597"/>
    </row>
    <row r="163" spans="1:9">
      <c r="A163" s="598"/>
      <c r="B163" s="598"/>
      <c r="G163" s="593"/>
      <c r="H163" s="597" t="s">
        <v>273</v>
      </c>
      <c r="I163" s="597"/>
    </row>
    <row r="164" spans="1:9">
      <c r="A164" s="598"/>
      <c r="B164" s="598"/>
      <c r="G164" s="593"/>
      <c r="H164" s="597" t="s">
        <v>273</v>
      </c>
      <c r="I164" s="597"/>
    </row>
    <row r="165" spans="1:9">
      <c r="A165" s="598"/>
      <c r="B165" s="598"/>
      <c r="G165" s="593"/>
      <c r="H165" s="597" t="s">
        <v>273</v>
      </c>
      <c r="I165" s="597"/>
    </row>
    <row r="166" spans="1:9">
      <c r="A166" s="598"/>
      <c r="B166" s="598"/>
      <c r="G166" s="593"/>
      <c r="H166" s="597" t="s">
        <v>273</v>
      </c>
      <c r="I166" s="597"/>
    </row>
    <row r="167" spans="1:9">
      <c r="A167" s="598"/>
      <c r="B167" s="598"/>
      <c r="G167" s="593"/>
      <c r="H167" s="597" t="s">
        <v>273</v>
      </c>
      <c r="I167" s="597"/>
    </row>
    <row r="168" spans="1:9">
      <c r="A168" s="598"/>
      <c r="B168" s="598"/>
      <c r="G168" s="593"/>
      <c r="H168" s="597" t="s">
        <v>273</v>
      </c>
      <c r="I168" s="597"/>
    </row>
    <row r="169" spans="1:9">
      <c r="A169" s="598"/>
      <c r="B169" s="598"/>
      <c r="G169" s="593"/>
      <c r="H169" s="597" t="s">
        <v>273</v>
      </c>
      <c r="I169" s="597" t="s">
        <v>1485</v>
      </c>
    </row>
    <row r="170" spans="1:9">
      <c r="A170" s="598"/>
      <c r="B170" s="598"/>
      <c r="G170" s="593"/>
      <c r="H170" s="597" t="s">
        <v>273</v>
      </c>
      <c r="I170" s="597"/>
    </row>
    <row r="171" spans="1:9">
      <c r="A171" s="598"/>
      <c r="B171" s="598"/>
      <c r="G171" s="593"/>
      <c r="H171" s="597" t="s">
        <v>273</v>
      </c>
      <c r="I171" s="597"/>
    </row>
    <row r="172" spans="1:9">
      <c r="A172" s="598"/>
      <c r="B172" s="598"/>
      <c r="G172" s="593"/>
      <c r="H172" s="597" t="s">
        <v>273</v>
      </c>
      <c r="I172" s="597"/>
    </row>
    <row r="173" spans="1:9">
      <c r="A173" s="598"/>
      <c r="B173" s="598"/>
      <c r="G173" s="593"/>
      <c r="H173" s="597" t="s">
        <v>273</v>
      </c>
      <c r="I173" s="597"/>
    </row>
    <row r="174" spans="1:9">
      <c r="A174" s="598"/>
      <c r="B174" s="598"/>
      <c r="G174" s="593"/>
      <c r="H174" s="597" t="s">
        <v>273</v>
      </c>
      <c r="I174" s="597"/>
    </row>
    <row r="175" spans="1:9">
      <c r="A175" s="598"/>
      <c r="B175" s="598"/>
      <c r="G175" s="593"/>
      <c r="H175" s="597" t="s">
        <v>273</v>
      </c>
      <c r="I175" s="597"/>
    </row>
    <row r="176" spans="1:9">
      <c r="A176" s="598"/>
      <c r="B176" s="598"/>
      <c r="G176" s="593"/>
      <c r="H176" s="597" t="s">
        <v>273</v>
      </c>
      <c r="I176" s="597"/>
    </row>
    <row r="177" spans="1:9">
      <c r="A177" s="598"/>
      <c r="B177" s="598"/>
      <c r="G177" s="593"/>
      <c r="H177" s="597" t="s">
        <v>273</v>
      </c>
      <c r="I177" s="597"/>
    </row>
    <row r="178" spans="1:9">
      <c r="A178" s="598"/>
      <c r="B178" s="598"/>
      <c r="G178" s="593"/>
      <c r="H178" s="597" t="s">
        <v>273</v>
      </c>
      <c r="I178" s="597"/>
    </row>
    <row r="179" spans="1:9">
      <c r="A179" s="598"/>
      <c r="B179" s="598"/>
      <c r="G179" s="593"/>
      <c r="H179" s="597" t="s">
        <v>273</v>
      </c>
      <c r="I179" s="597" t="s">
        <v>1485</v>
      </c>
    </row>
    <row r="180" spans="1:9">
      <c r="A180" s="598"/>
      <c r="B180" s="598"/>
      <c r="G180" s="593"/>
      <c r="H180" s="597" t="s">
        <v>273</v>
      </c>
      <c r="I180" s="597"/>
    </row>
    <row r="181" spans="1:9">
      <c r="H181" s="597" t="s">
        <v>273</v>
      </c>
      <c r="I181" s="597"/>
    </row>
    <row r="182" spans="1:9">
      <c r="H182" s="597" t="s">
        <v>273</v>
      </c>
      <c r="I182" s="597"/>
    </row>
    <row r="183" spans="1:9">
      <c r="H183" s="597" t="s">
        <v>273</v>
      </c>
      <c r="I183" s="597"/>
    </row>
    <row r="184" spans="1:9">
      <c r="H184" s="597" t="s">
        <v>273</v>
      </c>
      <c r="I184" s="597"/>
    </row>
    <row r="185" spans="1:9">
      <c r="H185" s="597" t="s">
        <v>273</v>
      </c>
      <c r="I185" s="597"/>
    </row>
    <row r="186" spans="1:9">
      <c r="H186" s="597" t="s">
        <v>273</v>
      </c>
      <c r="I186" s="597"/>
    </row>
    <row r="187" spans="1:9">
      <c r="H187" s="597" t="s">
        <v>273</v>
      </c>
      <c r="I187" s="597"/>
    </row>
    <row r="188" spans="1:9">
      <c r="H188" s="597" t="s">
        <v>273</v>
      </c>
      <c r="I188" s="597"/>
    </row>
    <row r="189" spans="1:9">
      <c r="H189" s="597" t="s">
        <v>273</v>
      </c>
      <c r="I189" s="597" t="s">
        <v>1485</v>
      </c>
    </row>
    <row r="190" spans="1:9">
      <c r="H190" s="597" t="s">
        <v>1489</v>
      </c>
      <c r="I190" s="597"/>
    </row>
    <row r="191" spans="1:9">
      <c r="H191" s="597" t="s">
        <v>1486</v>
      </c>
      <c r="I191" s="597"/>
    </row>
    <row r="192" spans="1:9">
      <c r="H192" s="597" t="s">
        <v>273</v>
      </c>
      <c r="I192" s="597"/>
    </row>
    <row r="193" spans="8:9">
      <c r="H193" s="597" t="s">
        <v>273</v>
      </c>
      <c r="I193" s="597"/>
    </row>
    <row r="194" spans="8:9">
      <c r="H194" s="597" t="s">
        <v>273</v>
      </c>
      <c r="I194" s="597"/>
    </row>
    <row r="195" spans="8:9">
      <c r="H195" s="597" t="s">
        <v>273</v>
      </c>
      <c r="I195" s="597"/>
    </row>
    <row r="196" spans="8:9">
      <c r="H196" s="597" t="s">
        <v>273</v>
      </c>
      <c r="I196" s="597"/>
    </row>
    <row r="197" spans="8:9">
      <c r="H197" s="597" t="s">
        <v>273</v>
      </c>
      <c r="I197" s="597"/>
    </row>
    <row r="198" spans="8:9">
      <c r="H198" s="597" t="s">
        <v>273</v>
      </c>
      <c r="I198" s="597"/>
    </row>
    <row r="199" spans="8:9">
      <c r="H199" s="597" t="s">
        <v>273</v>
      </c>
      <c r="I199" s="597" t="s">
        <v>1485</v>
      </c>
    </row>
    <row r="200" spans="8:9">
      <c r="H200" s="597" t="s">
        <v>273</v>
      </c>
      <c r="I200" s="597"/>
    </row>
    <row r="201" spans="8:9">
      <c r="H201" s="597" t="s">
        <v>273</v>
      </c>
      <c r="I201" s="597"/>
    </row>
    <row r="202" spans="8:9">
      <c r="H202" s="597" t="s">
        <v>273</v>
      </c>
      <c r="I202" s="597"/>
    </row>
    <row r="203" spans="8:9">
      <c r="H203" s="597" t="s">
        <v>273</v>
      </c>
      <c r="I203" s="597"/>
    </row>
    <row r="204" spans="8:9">
      <c r="H204" s="597" t="s">
        <v>273</v>
      </c>
      <c r="I204" s="597"/>
    </row>
    <row r="205" spans="8:9">
      <c r="H205" s="597" t="s">
        <v>273</v>
      </c>
      <c r="I205" s="597" t="s">
        <v>1485</v>
      </c>
    </row>
    <row r="206" spans="8:9">
      <c r="H206" s="597" t="s">
        <v>273</v>
      </c>
      <c r="I206" s="597"/>
    </row>
    <row r="207" spans="8:9">
      <c r="H207" s="597" t="s">
        <v>273</v>
      </c>
      <c r="I207" s="597"/>
    </row>
    <row r="208" spans="8:9">
      <c r="H208" s="597" t="s">
        <v>273</v>
      </c>
      <c r="I208" s="597"/>
    </row>
    <row r="209" spans="8:9">
      <c r="H209" s="597" t="s">
        <v>273</v>
      </c>
      <c r="I209" s="597"/>
    </row>
    <row r="210" spans="8:9">
      <c r="H210" s="597" t="s">
        <v>273</v>
      </c>
      <c r="I210" s="597"/>
    </row>
    <row r="211" spans="8:9">
      <c r="H211" s="597" t="s">
        <v>273</v>
      </c>
      <c r="I211" s="597" t="s">
        <v>1485</v>
      </c>
    </row>
    <row r="212" spans="8:9">
      <c r="H212" s="597" t="s">
        <v>273</v>
      </c>
      <c r="I212" s="597"/>
    </row>
    <row r="213" spans="8:9">
      <c r="H213" s="597" t="s">
        <v>273</v>
      </c>
      <c r="I213" s="597"/>
    </row>
    <row r="214" spans="8:9">
      <c r="H214" s="597" t="s">
        <v>273</v>
      </c>
      <c r="I214" s="597"/>
    </row>
    <row r="215" spans="8:9">
      <c r="H215" s="597" t="s">
        <v>273</v>
      </c>
      <c r="I215" s="597"/>
    </row>
    <row r="216" spans="8:9">
      <c r="H216" s="597" t="s">
        <v>273</v>
      </c>
      <c r="I216" s="597"/>
    </row>
    <row r="217" spans="8:9">
      <c r="H217" s="597" t="s">
        <v>273</v>
      </c>
      <c r="I217" s="597" t="s">
        <v>1485</v>
      </c>
    </row>
    <row r="218" spans="8:9">
      <c r="H218" s="597" t="s">
        <v>1489</v>
      </c>
      <c r="I218" s="597"/>
    </row>
    <row r="219" spans="8:9">
      <c r="H219" s="597" t="s">
        <v>1486</v>
      </c>
      <c r="I219" s="597"/>
    </row>
    <row r="220" spans="8:9">
      <c r="H220" s="597" t="s">
        <v>273</v>
      </c>
      <c r="I220" s="597"/>
    </row>
    <row r="221" spans="8:9">
      <c r="H221" s="597" t="s">
        <v>273</v>
      </c>
      <c r="I221" s="597"/>
    </row>
    <row r="222" spans="8:9">
      <c r="H222" s="597" t="s">
        <v>273</v>
      </c>
      <c r="I222" s="597"/>
    </row>
    <row r="223" spans="8:9">
      <c r="H223" s="597" t="s">
        <v>273</v>
      </c>
      <c r="I223" s="597"/>
    </row>
    <row r="224" spans="8:9">
      <c r="H224" s="597" t="s">
        <v>273</v>
      </c>
      <c r="I224" s="597"/>
    </row>
    <row r="225" spans="8:9">
      <c r="H225" s="597" t="s">
        <v>273</v>
      </c>
      <c r="I225" s="597"/>
    </row>
    <row r="226" spans="8:9">
      <c r="H226" s="610" t="s">
        <v>273</v>
      </c>
    </row>
    <row r="227" spans="8:9">
      <c r="H227" s="597" t="s">
        <v>273</v>
      </c>
      <c r="I227" s="597"/>
    </row>
    <row r="228" spans="8:9">
      <c r="H228" s="597" t="s">
        <v>273</v>
      </c>
      <c r="I228" s="597"/>
    </row>
    <row r="229" spans="8:9">
      <c r="H229" s="597" t="s">
        <v>273</v>
      </c>
      <c r="I229" s="597"/>
    </row>
    <row r="230" spans="8:9">
      <c r="H230" s="597" t="s">
        <v>273</v>
      </c>
      <c r="I230" s="597"/>
    </row>
    <row r="231" spans="8:9">
      <c r="H231" s="597" t="s">
        <v>273</v>
      </c>
      <c r="I231" s="597"/>
    </row>
    <row r="232" spans="8:9">
      <c r="H232" s="597" t="s">
        <v>273</v>
      </c>
      <c r="I232" s="597"/>
    </row>
    <row r="233" spans="8:9">
      <c r="H233" s="597" t="s">
        <v>273</v>
      </c>
      <c r="I233" s="597" t="s">
        <v>1485</v>
      </c>
    </row>
    <row r="234" spans="8:9">
      <c r="H234" s="597" t="s">
        <v>1489</v>
      </c>
      <c r="I234" s="597"/>
    </row>
    <row r="235" spans="8:9">
      <c r="H235" s="597" t="s">
        <v>1486</v>
      </c>
      <c r="I235" s="597"/>
    </row>
    <row r="236" spans="8:9">
      <c r="H236" s="597" t="s">
        <v>273</v>
      </c>
      <c r="I236" s="597"/>
    </row>
    <row r="237" spans="8:9">
      <c r="H237" s="610" t="s">
        <v>273</v>
      </c>
      <c r="I237" s="597"/>
    </row>
    <row r="238" spans="8:9">
      <c r="H238" s="597" t="s">
        <v>273</v>
      </c>
      <c r="I238" s="597"/>
    </row>
    <row r="239" spans="8:9">
      <c r="H239" s="597" t="s">
        <v>273</v>
      </c>
      <c r="I239" s="597"/>
    </row>
    <row r="240" spans="8:9">
      <c r="H240" s="597" t="s">
        <v>273</v>
      </c>
      <c r="I240" s="597"/>
    </row>
    <row r="241" spans="8:9">
      <c r="H241" s="597" t="s">
        <v>273</v>
      </c>
      <c r="I241" s="597"/>
    </row>
    <row r="242" spans="8:9">
      <c r="H242" s="597" t="s">
        <v>273</v>
      </c>
      <c r="I242" s="597"/>
    </row>
    <row r="243" spans="8:9">
      <c r="H243" s="597" t="s">
        <v>273</v>
      </c>
      <c r="I243" s="597"/>
    </row>
    <row r="244" spans="8:9">
      <c r="H244" s="597" t="s">
        <v>273</v>
      </c>
      <c r="I244" s="597" t="s">
        <v>1485</v>
      </c>
    </row>
    <row r="245" spans="8:9">
      <c r="H245" s="597" t="s">
        <v>1489</v>
      </c>
      <c r="I245" s="597"/>
    </row>
    <row r="246" spans="8:9" ht="117" customHeight="1">
      <c r="H246" s="597" t="s">
        <v>1486</v>
      </c>
      <c r="I246" s="597"/>
    </row>
    <row r="247" spans="8:9">
      <c r="H247" s="597" t="s">
        <v>273</v>
      </c>
      <c r="I247" s="597"/>
    </row>
    <row r="248" spans="8:9">
      <c r="H248" s="597" t="s">
        <v>273</v>
      </c>
      <c r="I248" s="597" t="s">
        <v>1485</v>
      </c>
    </row>
    <row r="249" spans="8:9">
      <c r="H249" s="597" t="s">
        <v>273</v>
      </c>
      <c r="I249" s="597" t="s">
        <v>1485</v>
      </c>
    </row>
    <row r="250" spans="8:9">
      <c r="H250" s="597" t="s">
        <v>273</v>
      </c>
      <c r="I250" s="597" t="s">
        <v>1485</v>
      </c>
    </row>
    <row r="251" spans="8:9">
      <c r="H251" s="597" t="s">
        <v>1489</v>
      </c>
      <c r="I251" s="597"/>
    </row>
    <row r="252" spans="8:9" ht="156" customHeight="1">
      <c r="H252" s="597" t="s">
        <v>1486</v>
      </c>
      <c r="I252" s="597"/>
    </row>
    <row r="253" spans="8:9">
      <c r="H253" s="597" t="s">
        <v>273</v>
      </c>
      <c r="I253" s="597"/>
    </row>
    <row r="254" spans="8:9">
      <c r="H254" s="597" t="s">
        <v>273</v>
      </c>
      <c r="I254" s="597"/>
    </row>
    <row r="255" spans="8:9">
      <c r="H255" s="597" t="s">
        <v>273</v>
      </c>
      <c r="I255" s="597"/>
    </row>
    <row r="256" spans="8:9">
      <c r="H256" s="597" t="s">
        <v>273</v>
      </c>
      <c r="I256" s="597"/>
    </row>
    <row r="257" spans="8:9">
      <c r="H257" s="597" t="s">
        <v>273</v>
      </c>
      <c r="I257" s="597" t="s">
        <v>1485</v>
      </c>
    </row>
    <row r="258" spans="8:9">
      <c r="H258" s="597" t="s">
        <v>1489</v>
      </c>
      <c r="I258" s="597"/>
    </row>
    <row r="259" spans="8:9">
      <c r="H259" s="597" t="s">
        <v>1486</v>
      </c>
      <c r="I259" s="597"/>
    </row>
    <row r="260" spans="8:9">
      <c r="H260" s="597" t="s">
        <v>273</v>
      </c>
      <c r="I260" s="597" t="s">
        <v>1485</v>
      </c>
    </row>
    <row r="261" spans="8:9">
      <c r="H261" s="597" t="s">
        <v>273</v>
      </c>
      <c r="I261" s="597"/>
    </row>
    <row r="262" spans="8:9">
      <c r="H262" s="597" t="s">
        <v>273</v>
      </c>
      <c r="I262" s="597"/>
    </row>
    <row r="263" spans="8:9">
      <c r="H263" s="597" t="s">
        <v>1483</v>
      </c>
      <c r="I263" s="597"/>
    </row>
    <row r="264" spans="8:9">
      <c r="H264" s="597" t="s">
        <v>273</v>
      </c>
      <c r="I264" s="597"/>
    </row>
    <row r="265" spans="8:9">
      <c r="H265" s="597" t="s">
        <v>1490</v>
      </c>
      <c r="I265" s="597"/>
    </row>
    <row r="266" spans="8:9">
      <c r="H266" s="597" t="s">
        <v>1489</v>
      </c>
      <c r="I266" s="597"/>
    </row>
    <row r="267" spans="8:9" ht="142.5" customHeight="1">
      <c r="H267" s="597" t="s">
        <v>1486</v>
      </c>
      <c r="I267" s="597"/>
    </row>
    <row r="268" spans="8:9">
      <c r="H268" s="597" t="s">
        <v>273</v>
      </c>
      <c r="I268" s="597"/>
    </row>
    <row r="269" spans="8:9">
      <c r="H269" s="597" t="s">
        <v>273</v>
      </c>
      <c r="I269" s="597"/>
    </row>
    <row r="270" spans="8:9">
      <c r="H270" s="597" t="s">
        <v>273</v>
      </c>
      <c r="I270" s="597"/>
    </row>
    <row r="271" spans="8:9">
      <c r="H271" s="597" t="s">
        <v>273</v>
      </c>
      <c r="I271" s="597"/>
    </row>
    <row r="272" spans="8:9">
      <c r="H272" s="597" t="s">
        <v>273</v>
      </c>
      <c r="I272" s="597"/>
    </row>
    <row r="273" spans="8:9">
      <c r="H273" s="597" t="s">
        <v>273</v>
      </c>
      <c r="I273" s="597"/>
    </row>
    <row r="274" spans="8:9">
      <c r="H274" s="597" t="s">
        <v>273</v>
      </c>
      <c r="I274" s="597"/>
    </row>
    <row r="275" spans="8:9">
      <c r="H275" s="597" t="s">
        <v>273</v>
      </c>
      <c r="I275" s="597" t="s">
        <v>1485</v>
      </c>
    </row>
    <row r="276" spans="8:9">
      <c r="H276" s="597" t="s">
        <v>1489</v>
      </c>
      <c r="I276" s="597"/>
    </row>
    <row r="277" spans="8:9">
      <c r="H277" s="597" t="s">
        <v>1486</v>
      </c>
      <c r="I277" s="597"/>
    </row>
    <row r="278" spans="8:9">
      <c r="H278" s="597" t="s">
        <v>273</v>
      </c>
      <c r="I278" s="597"/>
    </row>
    <row r="279" spans="8:9">
      <c r="H279" s="597" t="s">
        <v>273</v>
      </c>
      <c r="I279" s="597"/>
    </row>
    <row r="280" spans="8:9">
      <c r="H280" s="597" t="s">
        <v>273</v>
      </c>
      <c r="I280" s="597"/>
    </row>
    <row r="281" spans="8:9">
      <c r="H281" s="597" t="s">
        <v>273</v>
      </c>
      <c r="I281" s="597" t="s">
        <v>1485</v>
      </c>
    </row>
    <row r="282" spans="8:9">
      <c r="H282" s="597" t="s">
        <v>1489</v>
      </c>
      <c r="I282" s="597"/>
    </row>
    <row r="283" spans="8:9">
      <c r="H283" s="597" t="s">
        <v>1486</v>
      </c>
      <c r="I283" s="597"/>
    </row>
    <row r="284" spans="8:9">
      <c r="H284" s="597" t="s">
        <v>273</v>
      </c>
      <c r="I284" s="597"/>
    </row>
    <row r="285" spans="8:9">
      <c r="H285" s="597" t="s">
        <v>273</v>
      </c>
      <c r="I285" s="597"/>
    </row>
    <row r="286" spans="8:9">
      <c r="H286" s="597" t="s">
        <v>273</v>
      </c>
      <c r="I286" s="597"/>
    </row>
    <row r="287" spans="8:9">
      <c r="H287" s="597" t="s">
        <v>273</v>
      </c>
      <c r="I287" s="597"/>
    </row>
    <row r="288" spans="8:9">
      <c r="H288" s="597" t="s">
        <v>273</v>
      </c>
      <c r="I288" s="597" t="s">
        <v>1485</v>
      </c>
    </row>
    <row r="289" spans="8:9">
      <c r="H289" s="597" t="s">
        <v>1489</v>
      </c>
      <c r="I289" s="597"/>
    </row>
    <row r="290" spans="8:9">
      <c r="H290" s="597" t="s">
        <v>1486</v>
      </c>
      <c r="I290" s="597"/>
    </row>
    <row r="291" spans="8:9">
      <c r="H291" s="597" t="s">
        <v>273</v>
      </c>
      <c r="I291" s="597"/>
    </row>
    <row r="292" spans="8:9">
      <c r="H292" s="597" t="s">
        <v>273</v>
      </c>
      <c r="I292" s="597" t="s">
        <v>1485</v>
      </c>
    </row>
    <row r="293" spans="8:9">
      <c r="H293" s="597" t="s">
        <v>1489</v>
      </c>
      <c r="I293" s="597"/>
    </row>
    <row r="294" spans="8:9">
      <c r="H294" s="597" t="s">
        <v>1486</v>
      </c>
      <c r="I294" s="597"/>
    </row>
    <row r="295" spans="8:9">
      <c r="H295" s="597" t="s">
        <v>273</v>
      </c>
      <c r="I295" s="597"/>
    </row>
    <row r="296" spans="8:9">
      <c r="H296" s="597" t="s">
        <v>273</v>
      </c>
      <c r="I296" s="597"/>
    </row>
    <row r="297" spans="8:9">
      <c r="H297" s="597" t="s">
        <v>273</v>
      </c>
      <c r="I297" s="597" t="s">
        <v>1485</v>
      </c>
    </row>
    <row r="298" spans="8:9">
      <c r="H298" s="597" t="s">
        <v>273</v>
      </c>
      <c r="I298" s="597" t="s">
        <v>1485</v>
      </c>
    </row>
    <row r="299" spans="8:9">
      <c r="H299" s="597" t="s">
        <v>273</v>
      </c>
      <c r="I299" s="597" t="s">
        <v>1485</v>
      </c>
    </row>
    <row r="300" spans="8:9">
      <c r="H300" s="597" t="s">
        <v>273</v>
      </c>
      <c r="I300" s="597" t="s">
        <v>1485</v>
      </c>
    </row>
    <row r="301" spans="8:9">
      <c r="H301" s="597" t="s">
        <v>273</v>
      </c>
      <c r="I301" s="597"/>
    </row>
    <row r="302" spans="8:9">
      <c r="H302" s="597" t="s">
        <v>273</v>
      </c>
      <c r="I302" s="597"/>
    </row>
    <row r="303" spans="8:9">
      <c r="H303" s="597" t="s">
        <v>1483</v>
      </c>
      <c r="I303" s="597"/>
    </row>
    <row r="304" spans="8:9">
      <c r="H304" s="597" t="s">
        <v>273</v>
      </c>
      <c r="I304" s="597"/>
    </row>
    <row r="305" spans="8:10">
      <c r="H305" s="597" t="s">
        <v>1490</v>
      </c>
      <c r="I305" s="597"/>
    </row>
    <row r="306" spans="8:10">
      <c r="H306" s="597" t="s">
        <v>1489</v>
      </c>
      <c r="I306" s="597"/>
    </row>
    <row r="307" spans="8:10">
      <c r="H307" s="597" t="s">
        <v>1486</v>
      </c>
      <c r="I307" s="597" t="s">
        <v>1485</v>
      </c>
    </row>
    <row r="308" spans="8:10">
      <c r="H308" s="597" t="s">
        <v>273</v>
      </c>
      <c r="I308" s="597"/>
    </row>
    <row r="309" spans="8:10">
      <c r="H309" s="597" t="s">
        <v>273</v>
      </c>
      <c r="I309" s="597"/>
    </row>
    <row r="310" spans="8:10">
      <c r="H310" s="597" t="s">
        <v>1483</v>
      </c>
      <c r="I310" s="597"/>
    </row>
    <row r="311" spans="8:10">
      <c r="H311" s="597"/>
      <c r="I311" s="597"/>
    </row>
    <row r="312" spans="8:10">
      <c r="H312" s="597"/>
      <c r="I312" s="597"/>
    </row>
    <row r="313" spans="8:10">
      <c r="H313" s="597"/>
      <c r="I313" s="597"/>
    </row>
    <row r="314" spans="8:10">
      <c r="H314" s="597"/>
      <c r="I314" s="597"/>
    </row>
    <row r="315" spans="8:10">
      <c r="H315" s="597"/>
      <c r="I315" s="597"/>
    </row>
    <row r="316" spans="8:10">
      <c r="H316" s="597"/>
      <c r="I316" s="597"/>
    </row>
    <row r="317" spans="8:10">
      <c r="H317" s="597"/>
      <c r="I317" s="597"/>
      <c r="J317" s="599">
        <f>J152</f>
        <v>0</v>
      </c>
    </row>
    <row r="318" spans="8:10">
      <c r="H318" s="597"/>
      <c r="I318" s="597"/>
    </row>
    <row r="319" spans="8:10">
      <c r="H319" s="597"/>
      <c r="I319" s="597"/>
    </row>
    <row r="320" spans="8:10">
      <c r="H320" s="597"/>
      <c r="I320" s="597"/>
    </row>
    <row r="321" spans="8:9">
      <c r="H321" s="597"/>
      <c r="I321" s="597"/>
    </row>
    <row r="322" spans="8:9">
      <c r="H322" s="597"/>
      <c r="I322" s="597"/>
    </row>
    <row r="323" spans="8:9">
      <c r="H323" s="597"/>
      <c r="I323" s="597"/>
    </row>
    <row r="324" spans="8:9">
      <c r="H324" s="597"/>
      <c r="I324" s="597"/>
    </row>
    <row r="325" spans="8:9">
      <c r="H325" s="597"/>
      <c r="I325" s="597"/>
    </row>
    <row r="326" spans="8:9">
      <c r="H326" s="597"/>
      <c r="I326" s="597"/>
    </row>
    <row r="327" spans="8:9">
      <c r="H327" s="597"/>
      <c r="I327" s="597"/>
    </row>
    <row r="328" spans="8:9">
      <c r="H328" s="597"/>
      <c r="I328" s="597"/>
    </row>
    <row r="329" spans="8:9">
      <c r="H329" s="597"/>
      <c r="I329" s="597"/>
    </row>
    <row r="330" spans="8:9">
      <c r="H330" s="597"/>
      <c r="I330" s="597"/>
    </row>
    <row r="331" spans="8:9">
      <c r="H331" s="597"/>
      <c r="I331" s="597"/>
    </row>
    <row r="332" spans="8:9">
      <c r="H332" s="597"/>
      <c r="I332" s="597"/>
    </row>
    <row r="333" spans="8:9">
      <c r="H333" s="597"/>
      <c r="I333" s="597"/>
    </row>
    <row r="334" spans="8:9">
      <c r="H334" s="597"/>
      <c r="I334" s="597"/>
    </row>
    <row r="335" spans="8:9">
      <c r="H335" s="597"/>
      <c r="I335" s="597"/>
    </row>
    <row r="336" spans="8:9">
      <c r="H336" s="597"/>
      <c r="I336" s="597"/>
    </row>
    <row r="337" spans="8:9">
      <c r="H337" s="597"/>
      <c r="I337" s="597"/>
    </row>
    <row r="338" spans="8:9">
      <c r="H338" s="597"/>
      <c r="I338" s="597"/>
    </row>
    <row r="339" spans="8:9">
      <c r="H339" s="597"/>
      <c r="I339" s="597"/>
    </row>
    <row r="340" spans="8:9">
      <c r="H340" s="597"/>
      <c r="I340" s="597"/>
    </row>
    <row r="341" spans="8:9">
      <c r="H341" s="597"/>
      <c r="I341" s="597"/>
    </row>
    <row r="342" spans="8:9">
      <c r="H342" s="597"/>
      <c r="I342" s="597"/>
    </row>
    <row r="343" spans="8:9">
      <c r="H343" s="597"/>
      <c r="I343" s="597"/>
    </row>
    <row r="344" spans="8:9">
      <c r="H344" s="597"/>
      <c r="I344" s="597"/>
    </row>
    <row r="345" spans="8:9">
      <c r="H345" s="597"/>
      <c r="I345" s="597"/>
    </row>
    <row r="346" spans="8:9">
      <c r="H346" s="597"/>
      <c r="I346" s="597"/>
    </row>
    <row r="347" spans="8:9">
      <c r="H347" s="597"/>
      <c r="I347" s="597"/>
    </row>
    <row r="348" spans="8:9">
      <c r="H348" s="597"/>
      <c r="I348" s="597"/>
    </row>
    <row r="349" spans="8:9">
      <c r="H349" s="597"/>
      <c r="I349" s="597"/>
    </row>
    <row r="350" spans="8:9">
      <c r="H350" s="597"/>
      <c r="I350" s="597"/>
    </row>
    <row r="351" spans="8:9">
      <c r="H351" s="597"/>
      <c r="I351" s="597"/>
    </row>
    <row r="352" spans="8:9">
      <c r="H352" s="597"/>
      <c r="I352" s="597"/>
    </row>
    <row r="353" spans="8:9">
      <c r="H353" s="597"/>
      <c r="I353" s="597"/>
    </row>
    <row r="354" spans="8:9">
      <c r="H354" s="597"/>
      <c r="I354" s="597"/>
    </row>
    <row r="355" spans="8:9">
      <c r="H355" s="597"/>
      <c r="I355" s="597"/>
    </row>
    <row r="356" spans="8:9">
      <c r="H356" s="597"/>
      <c r="I356" s="597"/>
    </row>
    <row r="357" spans="8:9">
      <c r="H357" s="597"/>
      <c r="I357" s="597"/>
    </row>
    <row r="358" spans="8:9">
      <c r="H358" s="597"/>
      <c r="I358" s="597"/>
    </row>
    <row r="359" spans="8:9">
      <c r="H359" s="597"/>
      <c r="I359" s="597"/>
    </row>
    <row r="360" spans="8:9">
      <c r="H360" s="597"/>
      <c r="I360" s="597"/>
    </row>
    <row r="361" spans="8:9">
      <c r="H361" s="597"/>
      <c r="I361" s="597"/>
    </row>
    <row r="362" spans="8:9">
      <c r="H362" s="597"/>
      <c r="I362" s="597"/>
    </row>
    <row r="363" spans="8:9">
      <c r="H363" s="597"/>
      <c r="I363" s="597"/>
    </row>
    <row r="364" spans="8:9">
      <c r="H364" s="597"/>
      <c r="I364" s="597"/>
    </row>
    <row r="365" spans="8:9">
      <c r="H365" s="597"/>
      <c r="I365" s="597"/>
    </row>
    <row r="366" spans="8:9">
      <c r="H366" s="597"/>
      <c r="I366" s="597"/>
    </row>
    <row r="367" spans="8:9">
      <c r="H367" s="597"/>
      <c r="I367" s="597"/>
    </row>
    <row r="368" spans="8:9">
      <c r="H368" s="597"/>
      <c r="I368" s="597"/>
    </row>
    <row r="369" spans="8:9">
      <c r="H369" s="597"/>
      <c r="I369" s="597"/>
    </row>
    <row r="370" spans="8:9">
      <c r="H370" s="597"/>
      <c r="I370" s="597"/>
    </row>
    <row r="371" spans="8:9">
      <c r="H371" s="597"/>
      <c r="I371" s="597"/>
    </row>
    <row r="372" spans="8:9">
      <c r="H372" s="597"/>
      <c r="I372" s="597"/>
    </row>
    <row r="373" spans="8:9">
      <c r="H373" s="597"/>
      <c r="I373" s="597"/>
    </row>
    <row r="374" spans="8:9">
      <c r="H374" s="597"/>
      <c r="I374" s="597"/>
    </row>
    <row r="375" spans="8:9">
      <c r="H375" s="597"/>
      <c r="I375" s="597"/>
    </row>
    <row r="376" spans="8:9">
      <c r="H376" s="597"/>
      <c r="I376" s="597"/>
    </row>
    <row r="377" spans="8:9">
      <c r="H377" s="597"/>
      <c r="I377" s="597"/>
    </row>
    <row r="378" spans="8:9">
      <c r="H378" s="597"/>
      <c r="I378" s="597"/>
    </row>
    <row r="379" spans="8:9">
      <c r="H379" s="597"/>
      <c r="I379" s="597"/>
    </row>
    <row r="380" spans="8:9">
      <c r="H380" s="597"/>
      <c r="I380" s="597"/>
    </row>
    <row r="381" spans="8:9">
      <c r="H381" s="597"/>
      <c r="I381" s="597"/>
    </row>
    <row r="382" spans="8:9">
      <c r="H382" s="597"/>
      <c r="I382" s="597"/>
    </row>
    <row r="383" spans="8:9">
      <c r="H383" s="597"/>
      <c r="I383" s="597"/>
    </row>
    <row r="384" spans="8:9">
      <c r="H384" s="597"/>
      <c r="I384" s="597"/>
    </row>
    <row r="385" spans="8:9">
      <c r="H385" s="597"/>
      <c r="I385" s="597"/>
    </row>
    <row r="386" spans="8:9">
      <c r="H386" s="597"/>
      <c r="I386" s="597"/>
    </row>
    <row r="387" spans="8:9">
      <c r="H387" s="597"/>
      <c r="I387" s="597"/>
    </row>
    <row r="388" spans="8:9">
      <c r="H388" s="597"/>
      <c r="I388" s="597"/>
    </row>
    <row r="389" spans="8:9">
      <c r="H389" s="597"/>
      <c r="I389" s="597"/>
    </row>
    <row r="390" spans="8:9">
      <c r="H390" s="597"/>
      <c r="I390" s="597"/>
    </row>
    <row r="391" spans="8:9">
      <c r="H391" s="597"/>
      <c r="I391" s="597"/>
    </row>
    <row r="392" spans="8:9">
      <c r="H392" s="597"/>
      <c r="I392" s="597"/>
    </row>
    <row r="393" spans="8:9">
      <c r="H393" s="597"/>
      <c r="I393" s="597"/>
    </row>
    <row r="394" spans="8:9">
      <c r="H394" s="597"/>
      <c r="I394" s="597"/>
    </row>
    <row r="395" spans="8:9">
      <c r="H395" s="597"/>
      <c r="I395" s="597"/>
    </row>
    <row r="396" spans="8:9">
      <c r="H396" s="597"/>
      <c r="I396" s="597"/>
    </row>
    <row r="397" spans="8:9">
      <c r="H397" s="597"/>
      <c r="I397" s="597"/>
    </row>
    <row r="398" spans="8:9">
      <c r="H398" s="597"/>
      <c r="I398" s="597"/>
    </row>
    <row r="399" spans="8:9">
      <c r="H399" s="597"/>
      <c r="I399" s="597"/>
    </row>
    <row r="400" spans="8:9">
      <c r="H400" s="597"/>
      <c r="I400" s="597"/>
    </row>
    <row r="401" spans="8:9">
      <c r="H401" s="597"/>
      <c r="I401" s="597"/>
    </row>
    <row r="402" spans="8:9">
      <c r="H402" s="597"/>
      <c r="I402" s="597"/>
    </row>
    <row r="403" spans="8:9">
      <c r="H403" s="597"/>
      <c r="I403" s="597"/>
    </row>
    <row r="404" spans="8:9">
      <c r="H404" s="597"/>
      <c r="I404" s="597"/>
    </row>
    <row r="405" spans="8:9">
      <c r="H405" s="597"/>
      <c r="I405" s="597"/>
    </row>
    <row r="406" spans="8:9">
      <c r="H406" s="597"/>
      <c r="I406" s="597"/>
    </row>
    <row r="407" spans="8:9">
      <c r="H407" s="597"/>
      <c r="I407" s="597"/>
    </row>
    <row r="408" spans="8:9">
      <c r="H408" s="597"/>
      <c r="I408" s="597"/>
    </row>
    <row r="409" spans="8:9">
      <c r="H409" s="597"/>
      <c r="I409" s="597"/>
    </row>
    <row r="410" spans="8:9">
      <c r="H410" s="597"/>
      <c r="I410" s="597"/>
    </row>
    <row r="411" spans="8:9">
      <c r="H411" s="597"/>
      <c r="I411" s="597"/>
    </row>
    <row r="412" spans="8:9">
      <c r="H412" s="597"/>
      <c r="I412" s="597"/>
    </row>
    <row r="413" spans="8:9">
      <c r="H413" s="597"/>
      <c r="I413" s="597"/>
    </row>
    <row r="414" spans="8:9">
      <c r="H414" s="597"/>
      <c r="I414" s="597"/>
    </row>
    <row r="415" spans="8:9">
      <c r="H415" s="597"/>
      <c r="I415" s="597"/>
    </row>
    <row r="416" spans="8:9">
      <c r="H416" s="597"/>
      <c r="I416" s="597"/>
    </row>
    <row r="417" spans="8:9">
      <c r="H417" s="597"/>
      <c r="I417" s="597"/>
    </row>
    <row r="418" spans="8:9">
      <c r="H418" s="597"/>
      <c r="I418" s="597"/>
    </row>
    <row r="419" spans="8:9">
      <c r="H419" s="597"/>
      <c r="I419" s="597"/>
    </row>
    <row r="420" spans="8:9">
      <c r="H420" s="597"/>
      <c r="I420" s="597"/>
    </row>
    <row r="421" spans="8:9">
      <c r="H421" s="597"/>
      <c r="I421" s="597"/>
    </row>
    <row r="422" spans="8:9">
      <c r="H422" s="597"/>
      <c r="I422" s="597"/>
    </row>
    <row r="423" spans="8:9">
      <c r="H423" s="597"/>
      <c r="I423" s="597"/>
    </row>
    <row r="424" spans="8:9">
      <c r="H424" s="597"/>
      <c r="I424" s="597"/>
    </row>
    <row r="425" spans="8:9">
      <c r="H425" s="597"/>
      <c r="I425" s="597"/>
    </row>
    <row r="426" spans="8:9">
      <c r="H426" s="597"/>
      <c r="I426" s="597"/>
    </row>
    <row r="427" spans="8:9">
      <c r="H427" s="597"/>
      <c r="I427" s="597"/>
    </row>
    <row r="428" spans="8:9">
      <c r="H428" s="597"/>
      <c r="I428" s="597"/>
    </row>
    <row r="429" spans="8:9">
      <c r="H429" s="597"/>
      <c r="I429" s="597"/>
    </row>
    <row r="430" spans="8:9">
      <c r="H430" s="597"/>
      <c r="I430" s="597"/>
    </row>
    <row r="431" spans="8:9">
      <c r="H431" s="597"/>
      <c r="I431" s="597"/>
    </row>
    <row r="432" spans="8:9">
      <c r="H432" s="597"/>
      <c r="I432" s="597"/>
    </row>
    <row r="433" spans="8:9">
      <c r="H433" s="597"/>
      <c r="I433" s="597"/>
    </row>
    <row r="434" spans="8:9">
      <c r="H434" s="597"/>
      <c r="I434" s="597"/>
    </row>
    <row r="435" spans="8:9">
      <c r="H435" s="597"/>
      <c r="I435" s="597"/>
    </row>
    <row r="436" spans="8:9">
      <c r="H436" s="597"/>
      <c r="I436" s="597"/>
    </row>
    <row r="437" spans="8:9">
      <c r="H437" s="597"/>
      <c r="I437" s="597"/>
    </row>
    <row r="438" spans="8:9">
      <c r="H438" s="597"/>
      <c r="I438" s="597"/>
    </row>
    <row r="439" spans="8:9">
      <c r="H439" s="597"/>
      <c r="I439" s="597"/>
    </row>
    <row r="440" spans="8:9">
      <c r="H440" s="597"/>
      <c r="I440" s="597"/>
    </row>
    <row r="441" spans="8:9">
      <c r="H441" s="597"/>
      <c r="I441" s="597"/>
    </row>
    <row r="442" spans="8:9">
      <c r="H442" s="597"/>
      <c r="I442" s="597"/>
    </row>
    <row r="443" spans="8:9">
      <c r="H443" s="597"/>
      <c r="I443" s="597"/>
    </row>
    <row r="444" spans="8:9">
      <c r="H444" s="597"/>
      <c r="I444" s="597"/>
    </row>
    <row r="445" spans="8:9">
      <c r="H445" s="597"/>
      <c r="I445" s="597"/>
    </row>
    <row r="446" spans="8:9">
      <c r="H446" s="597"/>
      <c r="I446" s="597"/>
    </row>
    <row r="447" spans="8:9">
      <c r="H447" s="597"/>
      <c r="I447" s="597"/>
    </row>
    <row r="448" spans="8:9">
      <c r="H448" s="597"/>
      <c r="I448" s="597"/>
    </row>
    <row r="449" spans="8:9">
      <c r="H449" s="597"/>
      <c r="I449" s="597"/>
    </row>
    <row r="450" spans="8:9">
      <c r="H450" s="597"/>
      <c r="I450" s="597"/>
    </row>
    <row r="451" spans="8:9">
      <c r="H451" s="597"/>
      <c r="I451" s="597"/>
    </row>
    <row r="452" spans="8:9">
      <c r="H452" s="597"/>
      <c r="I452" s="597"/>
    </row>
    <row r="453" spans="8:9">
      <c r="H453" s="597"/>
      <c r="I453" s="597"/>
    </row>
    <row r="454" spans="8:9">
      <c r="H454" s="597"/>
      <c r="I454" s="597"/>
    </row>
    <row r="455" spans="8:9">
      <c r="H455" s="597"/>
      <c r="I455" s="597"/>
    </row>
    <row r="456" spans="8:9">
      <c r="H456" s="597"/>
      <c r="I456" s="597"/>
    </row>
    <row r="457" spans="8:9">
      <c r="H457" s="597"/>
      <c r="I457" s="597"/>
    </row>
    <row r="458" spans="8:9">
      <c r="H458" s="597"/>
      <c r="I458" s="597"/>
    </row>
    <row r="459" spans="8:9">
      <c r="H459" s="597"/>
      <c r="I459" s="597"/>
    </row>
    <row r="460" spans="8:9">
      <c r="H460" s="597"/>
      <c r="I460" s="597"/>
    </row>
    <row r="461" spans="8:9">
      <c r="H461" s="597"/>
      <c r="I461" s="597"/>
    </row>
    <row r="462" spans="8:9">
      <c r="H462" s="597"/>
      <c r="I462" s="597"/>
    </row>
    <row r="463" spans="8:9">
      <c r="H463" s="597"/>
      <c r="I463" s="597"/>
    </row>
    <row r="464" spans="8:9">
      <c r="H464" s="597"/>
      <c r="I464" s="597"/>
    </row>
    <row r="465" spans="8:9">
      <c r="H465" s="597"/>
      <c r="I465" s="597"/>
    </row>
    <row r="466" spans="8:9">
      <c r="H466" s="597"/>
      <c r="I466" s="597"/>
    </row>
    <row r="467" spans="8:9">
      <c r="H467" s="597"/>
      <c r="I467" s="597"/>
    </row>
    <row r="468" spans="8:9">
      <c r="H468" s="597"/>
      <c r="I468" s="597"/>
    </row>
    <row r="469" spans="8:9">
      <c r="H469" s="597"/>
      <c r="I469" s="597"/>
    </row>
    <row r="470" spans="8:9">
      <c r="H470" s="597"/>
      <c r="I470" s="597"/>
    </row>
    <row r="471" spans="8:9">
      <c r="H471" s="597"/>
      <c r="I471" s="597"/>
    </row>
    <row r="472" spans="8:9">
      <c r="H472" s="597"/>
      <c r="I472" s="597"/>
    </row>
    <row r="473" spans="8:9">
      <c r="H473" s="597"/>
      <c r="I473" s="597"/>
    </row>
    <row r="474" spans="8:9">
      <c r="H474" s="597"/>
      <c r="I474" s="597"/>
    </row>
    <row r="475" spans="8:9">
      <c r="H475" s="597"/>
      <c r="I475" s="597"/>
    </row>
    <row r="476" spans="8:9">
      <c r="H476" s="597"/>
      <c r="I476" s="597"/>
    </row>
    <row r="477" spans="8:9">
      <c r="H477" s="597"/>
      <c r="I477" s="597"/>
    </row>
    <row r="478" spans="8:9">
      <c r="H478" s="597"/>
      <c r="I478" s="597"/>
    </row>
    <row r="479" spans="8:9">
      <c r="H479" s="597"/>
      <c r="I479" s="597"/>
    </row>
    <row r="480" spans="8:9">
      <c r="H480" s="597"/>
      <c r="I480" s="597"/>
    </row>
    <row r="481" spans="8:9">
      <c r="H481" s="597"/>
      <c r="I481" s="597"/>
    </row>
    <row r="482" spans="8:9">
      <c r="H482" s="597"/>
      <c r="I482" s="597"/>
    </row>
    <row r="483" spans="8:9">
      <c r="H483" s="597"/>
      <c r="I483" s="597"/>
    </row>
    <row r="484" spans="8:9">
      <c r="H484" s="597"/>
      <c r="I484" s="597"/>
    </row>
    <row r="485" spans="8:9">
      <c r="H485" s="597"/>
      <c r="I485" s="597"/>
    </row>
    <row r="486" spans="8:9">
      <c r="H486" s="597"/>
      <c r="I486" s="597"/>
    </row>
    <row r="487" spans="8:9">
      <c r="H487" s="597"/>
      <c r="I487" s="597"/>
    </row>
    <row r="488" spans="8:9">
      <c r="H488" s="597"/>
      <c r="I488" s="597"/>
    </row>
    <row r="489" spans="8:9">
      <c r="H489" s="597"/>
      <c r="I489" s="597"/>
    </row>
  </sheetData>
  <sheetProtection password="EBEA" sheet="1" objects="1" scenarios="1" selectLockedCells="1"/>
  <pageMargins left="0.35433070866141736" right="0.15748031496062992" top="0.6692913385826772" bottom="0.39370078740157483" header="0.23622047244094491" footer="0.15748031496062992"/>
  <pageSetup paperSize="9" orientation="portrait" r:id="rId1"/>
  <headerFooter alignWithMargins="0">
    <oddHeader>&amp;L&amp;8TROŠKOVNIK STROJARSKIH INSTALACIJA&amp;R&amp;8Investitor: Frigo Plus d.o.o.
Građevina: Proizvodna građevina - hala</oddHeader>
    <oddFooter>&amp;R&amp;8Stranica &amp;P od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229"/>
  <sheetViews>
    <sheetView zoomScaleNormal="100" zoomScaleSheetLayoutView="115" workbookViewId="0">
      <selection activeCell="F30" sqref="F30"/>
    </sheetView>
  </sheetViews>
  <sheetFormatPr defaultRowHeight="12.75"/>
  <cols>
    <col min="1" max="1" width="6.140625" style="424" customWidth="1"/>
    <col min="2" max="2" width="4.28515625" style="424" customWidth="1"/>
    <col min="3" max="3" width="40.7109375" style="424" customWidth="1"/>
    <col min="4" max="4" width="7.42578125" style="424" customWidth="1"/>
    <col min="5" max="5" width="8.5703125" style="424" customWidth="1"/>
    <col min="6" max="6" width="10.7109375" style="424" customWidth="1"/>
    <col min="7" max="7" width="11.42578125" style="424" customWidth="1"/>
    <col min="8" max="16384" width="9.140625" style="424"/>
  </cols>
  <sheetData>
    <row r="1" spans="1:7" ht="13.5" thickBot="1">
      <c r="A1" s="53"/>
      <c r="C1" s="395"/>
      <c r="D1" s="33"/>
      <c r="E1" s="33"/>
    </row>
    <row r="2" spans="1:7" ht="19.5" customHeight="1">
      <c r="A2" s="1062" t="s">
        <v>656</v>
      </c>
      <c r="B2" s="1063"/>
      <c r="C2" s="1066" t="s">
        <v>680</v>
      </c>
      <c r="D2" s="1068" t="s">
        <v>571</v>
      </c>
      <c r="E2" s="1068"/>
      <c r="F2" s="1069"/>
      <c r="G2" s="1070" t="s">
        <v>660</v>
      </c>
    </row>
    <row r="3" spans="1:7" ht="24.75" customHeight="1" thickBot="1">
      <c r="A3" s="1064"/>
      <c r="B3" s="1065"/>
      <c r="C3" s="1067"/>
      <c r="D3" s="768" t="s">
        <v>657</v>
      </c>
      <c r="E3" s="768" t="s">
        <v>658</v>
      </c>
      <c r="F3" s="769" t="s">
        <v>659</v>
      </c>
      <c r="G3" s="1071"/>
    </row>
    <row r="4" spans="1:7">
      <c r="A4" s="230"/>
      <c r="B4" s="230"/>
      <c r="C4" s="231"/>
      <c r="D4" s="234"/>
      <c r="E4" s="236"/>
      <c r="F4" s="233"/>
      <c r="G4" s="232"/>
    </row>
    <row r="5" spans="1:7" ht="18">
      <c r="A5" s="55"/>
      <c r="B5" s="54"/>
      <c r="C5" s="54"/>
      <c r="D5" s="33"/>
      <c r="E5" s="690"/>
      <c r="F5" s="613"/>
      <c r="G5" s="689"/>
    </row>
    <row r="6" spans="1:7" ht="18">
      <c r="A6" s="277" t="s">
        <v>458</v>
      </c>
      <c r="B6" s="278"/>
      <c r="C6" s="279" t="s">
        <v>1908</v>
      </c>
      <c r="D6" s="273"/>
      <c r="E6" s="706"/>
      <c r="F6" s="707"/>
      <c r="G6" s="708"/>
    </row>
    <row r="7" spans="1:7" ht="18">
      <c r="A7" s="277"/>
      <c r="B7" s="278"/>
      <c r="C7" s="279"/>
      <c r="D7" s="273"/>
      <c r="E7" s="706"/>
      <c r="F7" s="707"/>
      <c r="G7" s="708"/>
    </row>
    <row r="8" spans="1:7">
      <c r="C8" s="395"/>
      <c r="D8" s="666"/>
      <c r="E8" s="217"/>
      <c r="F8" s="688"/>
    </row>
    <row r="9" spans="1:7">
      <c r="C9" s="395"/>
      <c r="D9" s="666"/>
      <c r="E9" s="217"/>
      <c r="F9" s="688"/>
    </row>
    <row r="10" spans="1:7" ht="18">
      <c r="A10" s="271" t="s">
        <v>459</v>
      </c>
      <c r="B10" s="272"/>
      <c r="C10" s="270" t="s">
        <v>1909</v>
      </c>
      <c r="D10" s="280"/>
      <c r="E10" s="694"/>
      <c r="F10" s="695"/>
      <c r="G10" s="693"/>
    </row>
    <row r="11" spans="1:7">
      <c r="C11" s="395"/>
      <c r="D11" s="666"/>
      <c r="E11" s="217"/>
      <c r="F11" s="688"/>
    </row>
    <row r="12" spans="1:7" ht="51">
      <c r="A12" s="698"/>
      <c r="B12" s="770" t="s">
        <v>251</v>
      </c>
      <c r="C12" s="709" t="s">
        <v>1910</v>
      </c>
      <c r="D12" s="753"/>
      <c r="E12" s="328"/>
      <c r="F12" s="754"/>
      <c r="G12" s="698"/>
    </row>
    <row r="13" spans="1:7">
      <c r="A13" s="698"/>
      <c r="B13" s="710"/>
      <c r="C13" s="440"/>
      <c r="D13" s="753"/>
      <c r="E13" s="328"/>
      <c r="F13" s="754"/>
      <c r="G13" s="698"/>
    </row>
    <row r="14" spans="1:7" ht="38.25">
      <c r="A14" s="698"/>
      <c r="B14" s="770" t="s">
        <v>251</v>
      </c>
      <c r="C14" s="771" t="s">
        <v>1911</v>
      </c>
      <c r="D14" s="753"/>
      <c r="E14" s="328"/>
      <c r="F14" s="754"/>
      <c r="G14" s="698"/>
    </row>
    <row r="15" spans="1:7">
      <c r="A15" s="698"/>
      <c r="B15" s="710"/>
      <c r="C15" s="440"/>
      <c r="D15" s="753"/>
      <c r="E15" s="328"/>
      <c r="F15" s="754"/>
      <c r="G15" s="698"/>
    </row>
    <row r="16" spans="1:7" ht="38.25">
      <c r="A16" s="698"/>
      <c r="B16" s="770" t="s">
        <v>251</v>
      </c>
      <c r="C16" s="771" t="s">
        <v>1912</v>
      </c>
      <c r="D16" s="753"/>
      <c r="E16" s="328"/>
      <c r="F16" s="754"/>
      <c r="G16" s="698"/>
    </row>
    <row r="17" spans="1:7">
      <c r="A17" s="698"/>
      <c r="B17" s="710"/>
      <c r="C17" s="440"/>
      <c r="D17" s="753"/>
      <c r="E17" s="328"/>
      <c r="F17" s="754"/>
      <c r="G17" s="698"/>
    </row>
    <row r="18" spans="1:7" ht="38.25">
      <c r="A18" s="698"/>
      <c r="B18" s="770" t="s">
        <v>251</v>
      </c>
      <c r="C18" s="771" t="s">
        <v>1913</v>
      </c>
      <c r="D18" s="753"/>
      <c r="E18" s="328"/>
      <c r="F18" s="754"/>
      <c r="G18" s="698"/>
    </row>
    <row r="19" spans="1:7">
      <c r="A19" s="698"/>
      <c r="B19" s="770"/>
      <c r="C19" s="440"/>
      <c r="D19" s="753"/>
      <c r="E19" s="328"/>
      <c r="F19" s="754"/>
      <c r="G19" s="698"/>
    </row>
    <row r="20" spans="1:7" ht="51">
      <c r="A20" s="698"/>
      <c r="B20" s="770" t="s">
        <v>251</v>
      </c>
      <c r="C20" s="771" t="s">
        <v>1914</v>
      </c>
      <c r="D20" s="753"/>
      <c r="E20" s="328"/>
      <c r="F20" s="754"/>
      <c r="G20" s="698"/>
    </row>
    <row r="21" spans="1:7">
      <c r="A21" s="698"/>
      <c r="B21" s="710"/>
      <c r="C21" s="440"/>
      <c r="D21" s="753"/>
      <c r="E21" s="328"/>
      <c r="F21" s="754"/>
      <c r="G21" s="698"/>
    </row>
    <row r="22" spans="1:7" ht="114.75">
      <c r="A22" s="698"/>
      <c r="B22" s="770" t="s">
        <v>251</v>
      </c>
      <c r="C22" s="771" t="s">
        <v>1915</v>
      </c>
      <c r="D22" s="753"/>
      <c r="E22" s="328"/>
      <c r="F22" s="754"/>
      <c r="G22" s="698"/>
    </row>
    <row r="23" spans="1:7">
      <c r="A23" s="698"/>
      <c r="B23" s="710"/>
      <c r="C23" s="440"/>
      <c r="D23" s="753"/>
      <c r="E23" s="328"/>
      <c r="F23" s="754"/>
      <c r="G23" s="698"/>
    </row>
    <row r="24" spans="1:7" ht="63.75">
      <c r="A24" s="698"/>
      <c r="B24" s="770" t="s">
        <v>251</v>
      </c>
      <c r="C24" s="771" t="s">
        <v>1916</v>
      </c>
      <c r="D24" s="753"/>
      <c r="E24" s="328"/>
      <c r="F24" s="754"/>
      <c r="G24" s="698"/>
    </row>
    <row r="25" spans="1:7">
      <c r="A25" s="698"/>
      <c r="B25" s="710"/>
      <c r="C25" s="440"/>
      <c r="D25" s="753"/>
      <c r="E25" s="328"/>
      <c r="F25" s="754"/>
      <c r="G25" s="698"/>
    </row>
    <row r="26" spans="1:7" ht="51">
      <c r="A26" s="698"/>
      <c r="B26" s="770" t="s">
        <v>251</v>
      </c>
      <c r="C26" s="771" t="s">
        <v>1917</v>
      </c>
      <c r="D26" s="753"/>
      <c r="E26" s="328"/>
      <c r="F26" s="754"/>
      <c r="G26" s="698"/>
    </row>
    <row r="27" spans="1:7">
      <c r="A27" s="698"/>
      <c r="B27" s="698"/>
      <c r="C27" s="626"/>
      <c r="D27" s="753"/>
      <c r="E27" s="328"/>
      <c r="F27" s="754"/>
      <c r="G27" s="698"/>
    </row>
    <row r="28" spans="1:7">
      <c r="A28" s="698"/>
      <c r="B28" s="698"/>
      <c r="C28" s="626"/>
      <c r="D28" s="753"/>
      <c r="E28" s="328"/>
      <c r="F28" s="754"/>
      <c r="G28" s="698"/>
    </row>
    <row r="29" spans="1:7">
      <c r="A29" s="47" t="s">
        <v>460</v>
      </c>
      <c r="B29" s="39"/>
      <c r="C29" s="39" t="s">
        <v>1918</v>
      </c>
      <c r="D29" s="711"/>
      <c r="E29" s="658"/>
      <c r="F29" s="712"/>
      <c r="G29" s="627"/>
    </row>
    <row r="30" spans="1:7" ht="255">
      <c r="A30" s="47"/>
      <c r="B30" s="39"/>
      <c r="C30" s="713" t="s">
        <v>1919</v>
      </c>
      <c r="D30" s="711" t="s">
        <v>260</v>
      </c>
      <c r="E30" s="658">
        <v>1</v>
      </c>
      <c r="F30" s="909">
        <v>0</v>
      </c>
      <c r="G30" s="627">
        <f>PRODUCT(E30*F30)</f>
        <v>0</v>
      </c>
    </row>
    <row r="31" spans="1:7" ht="13.5" customHeight="1">
      <c r="A31" s="47"/>
      <c r="B31" s="39"/>
      <c r="C31" s="773"/>
      <c r="D31" s="711"/>
      <c r="E31" s="658"/>
      <c r="F31" s="712"/>
      <c r="G31" s="627"/>
    </row>
    <row r="32" spans="1:7" ht="13.5" customHeight="1">
      <c r="A32" s="47" t="s">
        <v>461</v>
      </c>
      <c r="B32" s="39"/>
      <c r="C32" s="160" t="s">
        <v>462</v>
      </c>
      <c r="D32" s="698"/>
      <c r="E32" s="627"/>
      <c r="F32" s="659"/>
      <c r="G32" s="659"/>
    </row>
    <row r="33" spans="1:7" ht="127.5">
      <c r="A33" s="47"/>
      <c r="B33" s="39"/>
      <c r="C33" s="583" t="s">
        <v>1920</v>
      </c>
      <c r="D33" s="774" t="s">
        <v>260</v>
      </c>
      <c r="E33" s="627">
        <v>1</v>
      </c>
      <c r="F33" s="909">
        <v>0</v>
      </c>
      <c r="G33" s="627">
        <f>PRODUCT(E33*F33)</f>
        <v>0</v>
      </c>
    </row>
    <row r="34" spans="1:7">
      <c r="A34" s="698"/>
      <c r="B34" s="39"/>
      <c r="C34" s="773"/>
      <c r="D34" s="760"/>
      <c r="E34" s="761"/>
      <c r="F34" s="659"/>
      <c r="G34" s="659"/>
    </row>
    <row r="35" spans="1:7">
      <c r="A35" s="47" t="s">
        <v>463</v>
      </c>
      <c r="B35" s="39"/>
      <c r="C35" s="160" t="s">
        <v>1921</v>
      </c>
      <c r="D35" s="760"/>
      <c r="E35" s="761"/>
      <c r="F35" s="659"/>
      <c r="G35" s="659"/>
    </row>
    <row r="36" spans="1:7" ht="165.75">
      <c r="A36" s="698"/>
      <c r="B36" s="39"/>
      <c r="C36" s="583" t="s">
        <v>1922</v>
      </c>
      <c r="D36" s="774" t="s">
        <v>260</v>
      </c>
      <c r="E36" s="761">
        <v>1</v>
      </c>
      <c r="F36" s="909">
        <v>0</v>
      </c>
      <c r="G36" s="627">
        <f>PRODUCT(E36*F36)</f>
        <v>0</v>
      </c>
    </row>
    <row r="37" spans="1:7">
      <c r="A37" s="698"/>
      <c r="B37" s="39"/>
      <c r="C37" s="773"/>
      <c r="D37" s="760"/>
      <c r="E37" s="761"/>
      <c r="F37" s="659"/>
      <c r="G37" s="659"/>
    </row>
    <row r="38" spans="1:7">
      <c r="A38" s="47" t="s">
        <v>464</v>
      </c>
      <c r="B38" s="39"/>
      <c r="C38" s="160" t="s">
        <v>466</v>
      </c>
      <c r="D38" s="760"/>
      <c r="E38" s="761"/>
      <c r="F38" s="659"/>
      <c r="G38" s="659"/>
    </row>
    <row r="39" spans="1:7" ht="242.25">
      <c r="A39" s="698"/>
      <c r="B39" s="39"/>
      <c r="C39" s="713" t="s">
        <v>1923</v>
      </c>
      <c r="D39" s="774" t="s">
        <v>260</v>
      </c>
      <c r="E39" s="761">
        <v>25</v>
      </c>
      <c r="F39" s="909">
        <v>0</v>
      </c>
      <c r="G39" s="627">
        <f>PRODUCT(E39*F39)</f>
        <v>0</v>
      </c>
    </row>
    <row r="40" spans="1:7">
      <c r="A40" s="698"/>
      <c r="B40" s="39"/>
      <c r="C40" s="773"/>
      <c r="D40" s="760"/>
      <c r="E40" s="761"/>
      <c r="F40" s="659"/>
      <c r="G40" s="659"/>
    </row>
    <row r="41" spans="1:7">
      <c r="A41" s="47" t="s">
        <v>465</v>
      </c>
      <c r="B41" s="39"/>
      <c r="C41" s="160" t="s">
        <v>1924</v>
      </c>
      <c r="D41" s="711"/>
      <c r="E41" s="627"/>
      <c r="F41" s="659"/>
      <c r="G41" s="659"/>
    </row>
    <row r="42" spans="1:7" ht="242.25">
      <c r="A42" s="47"/>
      <c r="B42" s="39"/>
      <c r="C42" s="583" t="s">
        <v>1925</v>
      </c>
      <c r="D42" s="774" t="s">
        <v>260</v>
      </c>
      <c r="E42" s="627">
        <v>2</v>
      </c>
      <c r="F42" s="909">
        <v>0</v>
      </c>
      <c r="G42" s="627">
        <f>PRODUCT(E42*F42)</f>
        <v>0</v>
      </c>
    </row>
    <row r="43" spans="1:7">
      <c r="A43" s="698"/>
      <c r="B43" s="39"/>
      <c r="C43" s="773"/>
      <c r="D43" s="760"/>
      <c r="E43" s="761"/>
      <c r="F43" s="659"/>
      <c r="G43" s="659"/>
    </row>
    <row r="44" spans="1:7" ht="25.5">
      <c r="A44" s="47" t="s">
        <v>467</v>
      </c>
      <c r="B44" s="39"/>
      <c r="C44" s="160" t="s">
        <v>1926</v>
      </c>
      <c r="D44" s="760"/>
      <c r="E44" s="761"/>
      <c r="F44" s="659"/>
      <c r="G44" s="659"/>
    </row>
    <row r="45" spans="1:7" ht="242.25">
      <c r="A45" s="698"/>
      <c r="B45" s="39"/>
      <c r="C45" s="583" t="s">
        <v>1927</v>
      </c>
      <c r="D45" s="774" t="s">
        <v>260</v>
      </c>
      <c r="E45" s="761">
        <v>32</v>
      </c>
      <c r="F45" s="909">
        <v>0</v>
      </c>
      <c r="G45" s="627">
        <f>PRODUCT(E45*F45)</f>
        <v>0</v>
      </c>
    </row>
    <row r="46" spans="1:7">
      <c r="A46" s="698"/>
      <c r="B46" s="39"/>
      <c r="C46" s="772"/>
      <c r="D46" s="760"/>
      <c r="E46" s="761"/>
      <c r="F46" s="659"/>
      <c r="G46" s="659"/>
    </row>
    <row r="47" spans="1:7">
      <c r="A47" s="47" t="s">
        <v>468</v>
      </c>
      <c r="B47" s="39"/>
      <c r="C47" s="160" t="s">
        <v>469</v>
      </c>
      <c r="D47" s="760"/>
      <c r="E47" s="761"/>
      <c r="F47" s="659"/>
      <c r="G47" s="659"/>
    </row>
    <row r="48" spans="1:7" ht="89.25">
      <c r="A48" s="47"/>
      <c r="B48" s="39"/>
      <c r="C48" s="583" t="s">
        <v>1928</v>
      </c>
      <c r="D48" s="774" t="s">
        <v>260</v>
      </c>
      <c r="E48" s="726">
        <v>59</v>
      </c>
      <c r="F48" s="909">
        <v>0</v>
      </c>
      <c r="G48" s="627">
        <f>PRODUCT(E48*F48)</f>
        <v>0</v>
      </c>
    </row>
    <row r="49" spans="1:7">
      <c r="A49" s="698"/>
      <c r="B49" s="39"/>
      <c r="C49" s="665"/>
      <c r="D49" s="662"/>
      <c r="E49" s="662"/>
      <c r="F49" s="659"/>
      <c r="G49" s="659"/>
    </row>
    <row r="50" spans="1:7">
      <c r="A50" s="47" t="s">
        <v>470</v>
      </c>
      <c r="B50" s="39"/>
      <c r="C50" s="160" t="s">
        <v>1929</v>
      </c>
      <c r="D50" s="775"/>
      <c r="E50" s="726"/>
      <c r="F50" s="659"/>
      <c r="G50" s="659"/>
    </row>
    <row r="51" spans="1:7" ht="63.75">
      <c r="A51" s="47"/>
      <c r="B51" s="39"/>
      <c r="C51" s="583" t="s">
        <v>1930</v>
      </c>
      <c r="D51" s="774" t="s">
        <v>260</v>
      </c>
      <c r="E51" s="726">
        <v>32</v>
      </c>
      <c r="F51" s="909">
        <v>0</v>
      </c>
      <c r="G51" s="627">
        <f>PRODUCT(E51*F51)</f>
        <v>0</v>
      </c>
    </row>
    <row r="52" spans="1:7">
      <c r="A52" s="698"/>
      <c r="B52" s="39"/>
      <c r="C52" s="773"/>
      <c r="D52" s="760"/>
      <c r="E52" s="761"/>
      <c r="F52" s="659"/>
      <c r="G52" s="659"/>
    </row>
    <row r="53" spans="1:7">
      <c r="A53" s="47" t="s">
        <v>471</v>
      </c>
      <c r="B53" s="39"/>
      <c r="C53" s="160" t="s">
        <v>472</v>
      </c>
      <c r="D53" s="760"/>
      <c r="E53" s="761"/>
      <c r="F53" s="659"/>
      <c r="G53" s="659"/>
    </row>
    <row r="54" spans="1:7" ht="165.75">
      <c r="A54" s="698"/>
      <c r="B54" s="39"/>
      <c r="C54" s="583" t="s">
        <v>1931</v>
      </c>
      <c r="D54" s="774" t="s">
        <v>260</v>
      </c>
      <c r="E54" s="761">
        <v>16</v>
      </c>
      <c r="F54" s="909">
        <v>0</v>
      </c>
      <c r="G54" s="627">
        <f>PRODUCT(E54*F54)</f>
        <v>0</v>
      </c>
    </row>
    <row r="55" spans="1:7">
      <c r="A55" s="698"/>
      <c r="B55" s="39"/>
      <c r="C55" s="583"/>
      <c r="D55" s="774"/>
      <c r="E55" s="761"/>
      <c r="F55" s="659"/>
      <c r="G55" s="627"/>
    </row>
    <row r="56" spans="1:7">
      <c r="A56" s="47" t="s">
        <v>473</v>
      </c>
      <c r="B56" s="39"/>
      <c r="C56" s="762" t="s">
        <v>475</v>
      </c>
      <c r="D56" s="760"/>
      <c r="E56" s="761"/>
      <c r="F56" s="659"/>
      <c r="G56" s="659"/>
    </row>
    <row r="57" spans="1:7">
      <c r="A57" s="698"/>
      <c r="B57" s="39"/>
      <c r="C57" s="773" t="s">
        <v>476</v>
      </c>
      <c r="D57" s="774" t="s">
        <v>260</v>
      </c>
      <c r="E57" s="761">
        <v>2</v>
      </c>
      <c r="F57" s="909">
        <v>0</v>
      </c>
      <c r="G57" s="627">
        <f>PRODUCT(E57*F57)</f>
        <v>0</v>
      </c>
    </row>
    <row r="58" spans="1:7">
      <c r="A58" s="698"/>
      <c r="B58" s="39"/>
      <c r="C58" s="773"/>
      <c r="D58" s="774"/>
      <c r="E58" s="761"/>
      <c r="F58" s="659"/>
      <c r="G58" s="627"/>
    </row>
    <row r="59" spans="1:7">
      <c r="A59" s="47" t="s">
        <v>474</v>
      </c>
      <c r="B59" s="39"/>
      <c r="C59" s="160" t="s">
        <v>1932</v>
      </c>
      <c r="D59" s="760"/>
      <c r="E59" s="761"/>
      <c r="F59" s="659"/>
      <c r="G59" s="659"/>
    </row>
    <row r="60" spans="1:7" ht="89.25">
      <c r="A60" s="698"/>
      <c r="B60" s="39"/>
      <c r="C60" s="582" t="s">
        <v>1933</v>
      </c>
      <c r="D60" s="774" t="s">
        <v>260</v>
      </c>
      <c r="E60" s="761">
        <v>16</v>
      </c>
      <c r="F60" s="909">
        <v>0</v>
      </c>
      <c r="G60" s="627">
        <f>PRODUCT(E60*F60)</f>
        <v>0</v>
      </c>
    </row>
    <row r="61" spans="1:7">
      <c r="A61" s="698"/>
      <c r="B61" s="39"/>
      <c r="C61" s="773"/>
      <c r="D61" s="760"/>
      <c r="E61" s="761"/>
      <c r="F61" s="659"/>
      <c r="G61" s="659"/>
    </row>
    <row r="62" spans="1:7">
      <c r="A62" s="47" t="s">
        <v>477</v>
      </c>
      <c r="B62" s="39"/>
      <c r="C62" s="160" t="s">
        <v>1934</v>
      </c>
      <c r="D62" s="760"/>
      <c r="E62" s="761"/>
      <c r="F62" s="659"/>
      <c r="G62" s="659"/>
    </row>
    <row r="63" spans="1:7" ht="63.75">
      <c r="A63" s="698"/>
      <c r="B63" s="39"/>
      <c r="C63" s="583" t="s">
        <v>1935</v>
      </c>
      <c r="D63" s="711" t="s">
        <v>260</v>
      </c>
      <c r="E63" s="711">
        <v>2</v>
      </c>
      <c r="F63" s="909">
        <v>0</v>
      </c>
      <c r="G63" s="627">
        <f>PRODUCT(E63*F63)</f>
        <v>0</v>
      </c>
    </row>
    <row r="64" spans="1:7">
      <c r="A64" s="698"/>
      <c r="B64" s="39"/>
      <c r="C64" s="698"/>
      <c r="D64" s="698"/>
      <c r="E64" s="698"/>
      <c r="F64" s="659"/>
      <c r="G64" s="659"/>
    </row>
    <row r="65" spans="1:7">
      <c r="A65" s="47" t="s">
        <v>478</v>
      </c>
      <c r="B65" s="39"/>
      <c r="C65" s="160" t="s">
        <v>1936</v>
      </c>
      <c r="D65" s="698"/>
      <c r="E65" s="698"/>
      <c r="F65" s="659"/>
      <c r="G65" s="659"/>
    </row>
    <row r="66" spans="1:7" ht="38.25">
      <c r="A66" s="698"/>
      <c r="B66" s="39"/>
      <c r="C66" s="583" t="s">
        <v>1937</v>
      </c>
      <c r="D66" s="711" t="s">
        <v>260</v>
      </c>
      <c r="E66" s="711">
        <v>1</v>
      </c>
      <c r="F66" s="909">
        <v>0</v>
      </c>
      <c r="G66" s="627">
        <f>PRODUCT(E66*F66)</f>
        <v>0</v>
      </c>
    </row>
    <row r="67" spans="1:7">
      <c r="A67" s="698"/>
      <c r="B67" s="39"/>
      <c r="C67" s="439"/>
      <c r="D67" s="760"/>
      <c r="E67" s="761"/>
      <c r="F67" s="659"/>
      <c r="G67" s="659"/>
    </row>
    <row r="68" spans="1:7">
      <c r="A68" s="47" t="s">
        <v>479</v>
      </c>
      <c r="B68" s="39"/>
      <c r="C68" s="160" t="s">
        <v>1938</v>
      </c>
      <c r="D68" s="760"/>
      <c r="E68" s="761"/>
      <c r="F68" s="659"/>
      <c r="G68" s="659"/>
    </row>
    <row r="69" spans="1:7" ht="51">
      <c r="A69" s="698"/>
      <c r="B69" s="39"/>
      <c r="C69" s="583" t="s">
        <v>1939</v>
      </c>
      <c r="D69" s="711" t="s">
        <v>260</v>
      </c>
      <c r="E69" s="711">
        <v>1</v>
      </c>
      <c r="F69" s="909">
        <v>0</v>
      </c>
      <c r="G69" s="627">
        <f>PRODUCT(E69*F69)</f>
        <v>0</v>
      </c>
    </row>
    <row r="70" spans="1:7">
      <c r="A70" s="698"/>
      <c r="B70" s="39"/>
      <c r="C70" s="698"/>
      <c r="D70" s="698"/>
      <c r="E70" s="698"/>
      <c r="F70" s="659"/>
      <c r="G70" s="659"/>
    </row>
    <row r="71" spans="1:7">
      <c r="A71" s="47" t="s">
        <v>335</v>
      </c>
      <c r="B71" s="39"/>
      <c r="C71" s="160" t="s">
        <v>1940</v>
      </c>
      <c r="D71" s="698"/>
      <c r="E71" s="698"/>
      <c r="F71" s="659"/>
      <c r="G71" s="659"/>
    </row>
    <row r="72" spans="1:7" ht="63.75">
      <c r="A72" s="698"/>
      <c r="B72" s="39"/>
      <c r="C72" s="583" t="s">
        <v>1941</v>
      </c>
      <c r="D72" s="711" t="s">
        <v>423</v>
      </c>
      <c r="E72" s="711">
        <v>1</v>
      </c>
      <c r="F72" s="909">
        <v>0</v>
      </c>
      <c r="G72" s="627">
        <f>PRODUCT(E72*F72)</f>
        <v>0</v>
      </c>
    </row>
    <row r="73" spans="1:7">
      <c r="A73" s="698"/>
      <c r="B73" s="39"/>
      <c r="C73" s="698"/>
      <c r="D73" s="698"/>
      <c r="E73" s="698"/>
      <c r="F73" s="659"/>
      <c r="G73" s="659"/>
    </row>
    <row r="74" spans="1:7">
      <c r="A74" s="47" t="s">
        <v>336</v>
      </c>
      <c r="B74" s="39"/>
      <c r="C74" s="160" t="s">
        <v>1942</v>
      </c>
      <c r="D74" s="698"/>
      <c r="E74" s="698"/>
      <c r="F74" s="659"/>
      <c r="G74" s="659"/>
    </row>
    <row r="75" spans="1:7" ht="102">
      <c r="A75" s="698"/>
      <c r="B75" s="39"/>
      <c r="C75" s="583" t="s">
        <v>1943</v>
      </c>
      <c r="D75" s="711" t="s">
        <v>260</v>
      </c>
      <c r="E75" s="711">
        <v>1</v>
      </c>
      <c r="F75" s="909">
        <v>0</v>
      </c>
      <c r="G75" s="627">
        <f>PRODUCT(E75*F75)</f>
        <v>0</v>
      </c>
    </row>
    <row r="76" spans="1:7">
      <c r="A76" s="698"/>
      <c r="B76" s="39"/>
      <c r="C76" s="439"/>
      <c r="D76" s="760"/>
      <c r="E76" s="761"/>
      <c r="F76" s="659"/>
      <c r="G76" s="659"/>
    </row>
    <row r="77" spans="1:7">
      <c r="A77" s="47" t="s">
        <v>337</v>
      </c>
      <c r="B77" s="39"/>
      <c r="C77" s="160" t="s">
        <v>1942</v>
      </c>
      <c r="D77" s="760"/>
      <c r="E77" s="761"/>
      <c r="F77" s="659"/>
      <c r="G77" s="659"/>
    </row>
    <row r="78" spans="1:7" ht="63.75">
      <c r="A78" s="698"/>
      <c r="B78" s="39"/>
      <c r="C78" s="714" t="s">
        <v>1944</v>
      </c>
      <c r="D78" s="711" t="s">
        <v>260</v>
      </c>
      <c r="E78" s="711">
        <v>1</v>
      </c>
      <c r="F78" s="909">
        <v>0</v>
      </c>
      <c r="G78" s="627">
        <f>PRODUCT(E78*F78)</f>
        <v>0</v>
      </c>
    </row>
    <row r="79" spans="1:7">
      <c r="A79" s="698"/>
      <c r="B79" s="39"/>
      <c r="C79" s="698"/>
      <c r="D79" s="711"/>
      <c r="E79" s="711"/>
      <c r="F79" s="659"/>
      <c r="G79" s="659"/>
    </row>
    <row r="80" spans="1:7">
      <c r="A80" s="47" t="s">
        <v>338</v>
      </c>
      <c r="B80" s="39"/>
      <c r="C80" s="160" t="s">
        <v>1945</v>
      </c>
      <c r="D80" s="711"/>
      <c r="E80" s="711"/>
      <c r="F80" s="659"/>
      <c r="G80" s="659"/>
    </row>
    <row r="81" spans="1:7" ht="25.5">
      <c r="A81" s="698"/>
      <c r="B81" s="39"/>
      <c r="C81" s="714" t="s">
        <v>1946</v>
      </c>
      <c r="D81" s="711" t="s">
        <v>260</v>
      </c>
      <c r="E81" s="711">
        <v>59</v>
      </c>
      <c r="F81" s="909">
        <v>0</v>
      </c>
      <c r="G81" s="627">
        <f>PRODUCT(E81*F81)</f>
        <v>0</v>
      </c>
    </row>
    <row r="82" spans="1:7">
      <c r="A82" s="698"/>
      <c r="B82" s="39"/>
      <c r="C82" s="698"/>
      <c r="D82" s="711"/>
      <c r="E82" s="711"/>
      <c r="F82" s="659"/>
      <c r="G82" s="659"/>
    </row>
    <row r="83" spans="1:7">
      <c r="A83" s="47" t="s">
        <v>339</v>
      </c>
      <c r="B83" s="39"/>
      <c r="C83" s="160" t="s">
        <v>1947</v>
      </c>
      <c r="D83" s="711"/>
      <c r="E83" s="711"/>
      <c r="F83" s="659"/>
      <c r="G83" s="659"/>
    </row>
    <row r="84" spans="1:7" ht="25.5">
      <c r="A84" s="698"/>
      <c r="B84" s="39"/>
      <c r="C84" s="714" t="s">
        <v>1948</v>
      </c>
      <c r="D84" s="711" t="s">
        <v>260</v>
      </c>
      <c r="E84" s="711">
        <v>59</v>
      </c>
      <c r="F84" s="909">
        <v>0</v>
      </c>
      <c r="G84" s="627">
        <f>PRODUCT(E84*F84)</f>
        <v>0</v>
      </c>
    </row>
    <row r="85" spans="1:7">
      <c r="A85" s="698"/>
      <c r="B85" s="39"/>
      <c r="C85" s="698"/>
      <c r="D85" s="711"/>
      <c r="E85" s="711"/>
      <c r="F85" s="659"/>
      <c r="G85" s="659"/>
    </row>
    <row r="86" spans="1:7">
      <c r="A86" s="47" t="s">
        <v>340</v>
      </c>
      <c r="B86" s="39"/>
      <c r="C86" s="160" t="s">
        <v>1949</v>
      </c>
      <c r="D86" s="711"/>
      <c r="E86" s="711"/>
      <c r="F86" s="659"/>
      <c r="G86" s="659"/>
    </row>
    <row r="87" spans="1:7">
      <c r="A87" s="698"/>
      <c r="B87" s="39"/>
      <c r="C87" s="714" t="s">
        <v>1950</v>
      </c>
      <c r="D87" s="711" t="s">
        <v>260</v>
      </c>
      <c r="E87" s="711">
        <v>32</v>
      </c>
      <c r="F87" s="909">
        <v>0</v>
      </c>
      <c r="G87" s="627">
        <f>PRODUCT(E87*F87)</f>
        <v>0</v>
      </c>
    </row>
    <row r="88" spans="1:7">
      <c r="A88" s="698"/>
      <c r="B88" s="39"/>
      <c r="C88" s="698"/>
      <c r="D88" s="698"/>
      <c r="E88" s="698"/>
      <c r="F88" s="659"/>
      <c r="G88" s="659"/>
    </row>
    <row r="89" spans="1:7">
      <c r="A89" s="47" t="s">
        <v>341</v>
      </c>
      <c r="B89" s="39"/>
      <c r="C89" s="160" t="s">
        <v>1951</v>
      </c>
      <c r="D89" s="698"/>
      <c r="E89" s="698"/>
      <c r="F89" s="659"/>
      <c r="G89" s="659"/>
    </row>
    <row r="90" spans="1:7">
      <c r="A90" s="698"/>
      <c r="B90" s="39"/>
      <c r="C90" s="714" t="s">
        <v>1952</v>
      </c>
      <c r="D90" s="711" t="s">
        <v>260</v>
      </c>
      <c r="E90" s="711">
        <v>2</v>
      </c>
      <c r="F90" s="909">
        <v>0</v>
      </c>
      <c r="G90" s="627">
        <f>PRODUCT(E90*F90)</f>
        <v>0</v>
      </c>
    </row>
    <row r="91" spans="1:7">
      <c r="A91" s="698"/>
      <c r="B91" s="39"/>
      <c r="C91" s="698"/>
      <c r="D91" s="698"/>
      <c r="E91" s="698"/>
      <c r="F91" s="659"/>
      <c r="G91" s="659"/>
    </row>
    <row r="92" spans="1:7" ht="25.5">
      <c r="A92" s="47" t="s">
        <v>342</v>
      </c>
      <c r="B92" s="39"/>
      <c r="C92" s="160" t="s">
        <v>1953</v>
      </c>
      <c r="D92" s="698"/>
      <c r="E92" s="698"/>
      <c r="F92" s="659"/>
      <c r="G92" s="659"/>
    </row>
    <row r="93" spans="1:7" ht="25.5">
      <c r="A93" s="698"/>
      <c r="B93" s="39"/>
      <c r="C93" s="714" t="s">
        <v>1954</v>
      </c>
      <c r="D93" s="711" t="s">
        <v>260</v>
      </c>
      <c r="E93" s="711">
        <v>16</v>
      </c>
      <c r="F93" s="909">
        <v>0</v>
      </c>
      <c r="G93" s="627">
        <f>PRODUCT(E93*F93)</f>
        <v>0</v>
      </c>
    </row>
    <row r="94" spans="1:7">
      <c r="A94" s="698"/>
      <c r="B94" s="39"/>
      <c r="C94" s="698"/>
      <c r="D94" s="711"/>
      <c r="E94" s="711"/>
      <c r="F94" s="659"/>
      <c r="G94" s="659"/>
    </row>
    <row r="95" spans="1:7" ht="25.5">
      <c r="A95" s="47" t="s">
        <v>343</v>
      </c>
      <c r="B95" s="39"/>
      <c r="C95" s="160" t="s">
        <v>1955</v>
      </c>
      <c r="D95" s="698"/>
      <c r="E95" s="698"/>
      <c r="F95" s="659"/>
      <c r="G95" s="659"/>
    </row>
    <row r="96" spans="1:7" ht="25.5">
      <c r="A96" s="698"/>
      <c r="B96" s="39"/>
      <c r="C96" s="714" t="s">
        <v>1956</v>
      </c>
      <c r="D96" s="711" t="s">
        <v>260</v>
      </c>
      <c r="E96" s="711">
        <v>9</v>
      </c>
      <c r="F96" s="909">
        <v>0</v>
      </c>
      <c r="G96" s="627">
        <f>PRODUCT(E96*F96)</f>
        <v>0</v>
      </c>
    </row>
    <row r="97" spans="1:7">
      <c r="A97" s="698"/>
      <c r="B97" s="39"/>
      <c r="C97" s="714"/>
      <c r="D97" s="711"/>
      <c r="E97" s="711"/>
      <c r="F97" s="659"/>
      <c r="G97" s="659"/>
    </row>
    <row r="98" spans="1:7">
      <c r="A98" s="47" t="s">
        <v>1957</v>
      </c>
      <c r="B98" s="39"/>
      <c r="C98" s="160" t="s">
        <v>1958</v>
      </c>
      <c r="D98" s="698"/>
      <c r="E98" s="698"/>
      <c r="F98" s="659"/>
      <c r="G98" s="659"/>
    </row>
    <row r="99" spans="1:7">
      <c r="A99" s="698"/>
      <c r="B99" s="39"/>
      <c r="C99" s="714" t="s">
        <v>1959</v>
      </c>
      <c r="D99" s="711" t="s">
        <v>260</v>
      </c>
      <c r="E99" s="711">
        <v>3</v>
      </c>
      <c r="F99" s="909">
        <v>0</v>
      </c>
      <c r="G99" s="627">
        <f>PRODUCT(E99*F99)</f>
        <v>0</v>
      </c>
    </row>
    <row r="100" spans="1:7">
      <c r="A100" s="698"/>
      <c r="B100" s="39"/>
      <c r="C100" s="698"/>
      <c r="D100" s="698"/>
      <c r="E100" s="698"/>
      <c r="F100" s="659"/>
      <c r="G100" s="659"/>
    </row>
    <row r="101" spans="1:7">
      <c r="A101" s="47" t="s">
        <v>1960</v>
      </c>
      <c r="B101" s="39"/>
      <c r="C101" s="160" t="s">
        <v>1961</v>
      </c>
      <c r="D101" s="698"/>
      <c r="E101" s="698"/>
      <c r="F101" s="659"/>
      <c r="G101" s="659"/>
    </row>
    <row r="102" spans="1:7">
      <c r="A102" s="698"/>
      <c r="B102" s="39"/>
      <c r="C102" s="714" t="s">
        <v>1962</v>
      </c>
      <c r="D102" s="711" t="s">
        <v>260</v>
      </c>
      <c r="E102" s="711">
        <v>1</v>
      </c>
      <c r="F102" s="909">
        <v>0</v>
      </c>
      <c r="G102" s="627">
        <f>PRODUCT(E102*F102)</f>
        <v>0</v>
      </c>
    </row>
    <row r="103" spans="1:7">
      <c r="A103" s="698"/>
      <c r="B103" s="39"/>
      <c r="C103" s="698"/>
      <c r="D103" s="698"/>
      <c r="E103" s="698"/>
      <c r="F103" s="659"/>
      <c r="G103" s="659"/>
    </row>
    <row r="104" spans="1:7">
      <c r="A104" s="47" t="s">
        <v>1963</v>
      </c>
      <c r="B104" s="39"/>
      <c r="C104" s="160" t="s">
        <v>1964</v>
      </c>
      <c r="D104" s="698"/>
      <c r="E104" s="698"/>
      <c r="F104" s="659"/>
      <c r="G104" s="659"/>
    </row>
    <row r="105" spans="1:7" ht="63.75">
      <c r="A105" s="698"/>
      <c r="B105" s="39"/>
      <c r="C105" s="714" t="s">
        <v>1965</v>
      </c>
      <c r="D105" s="711" t="s">
        <v>260</v>
      </c>
      <c r="E105" s="711">
        <v>1</v>
      </c>
      <c r="F105" s="909">
        <v>0</v>
      </c>
      <c r="G105" s="627">
        <f>PRODUCT(E105*F105)</f>
        <v>0</v>
      </c>
    </row>
    <row r="106" spans="1:7">
      <c r="A106" s="698"/>
      <c r="B106" s="39"/>
      <c r="C106" s="698"/>
      <c r="D106" s="698"/>
      <c r="E106" s="698"/>
      <c r="F106" s="659"/>
      <c r="G106" s="659"/>
    </row>
    <row r="107" spans="1:7">
      <c r="A107" s="47" t="s">
        <v>1966</v>
      </c>
      <c r="B107" s="39"/>
      <c r="C107" s="160" t="s">
        <v>1967</v>
      </c>
      <c r="D107" s="698"/>
      <c r="E107" s="698"/>
      <c r="F107" s="659"/>
      <c r="G107" s="659"/>
    </row>
    <row r="108" spans="1:7" ht="51">
      <c r="A108" s="47"/>
      <c r="B108" s="39"/>
      <c r="C108" s="714" t="s">
        <v>1968</v>
      </c>
      <c r="D108" s="711" t="s">
        <v>260</v>
      </c>
      <c r="E108" s="711">
        <v>107</v>
      </c>
      <c r="F108" s="909">
        <v>0</v>
      </c>
      <c r="G108" s="627">
        <f>PRODUCT(E108*F108)</f>
        <v>0</v>
      </c>
    </row>
    <row r="109" spans="1:7">
      <c r="A109" s="698"/>
      <c r="B109" s="39"/>
      <c r="C109" s="698"/>
      <c r="D109" s="711"/>
      <c r="E109" s="711"/>
      <c r="F109" s="659"/>
      <c r="G109" s="659"/>
    </row>
    <row r="110" spans="1:7">
      <c r="A110" s="47" t="s">
        <v>1969</v>
      </c>
      <c r="B110" s="39"/>
      <c r="C110" s="160" t="s">
        <v>1970</v>
      </c>
      <c r="D110" s="711"/>
      <c r="E110" s="711"/>
      <c r="F110" s="659"/>
      <c r="G110" s="659"/>
    </row>
    <row r="111" spans="1:7" ht="38.25">
      <c r="A111" s="47"/>
      <c r="B111" s="39"/>
      <c r="C111" s="714" t="s">
        <v>1971</v>
      </c>
      <c r="D111" s="711" t="s">
        <v>260</v>
      </c>
      <c r="E111" s="711">
        <v>109</v>
      </c>
      <c r="F111" s="909">
        <v>0</v>
      </c>
      <c r="G111" s="627">
        <f>PRODUCT(E111*F111)</f>
        <v>0</v>
      </c>
    </row>
    <row r="112" spans="1:7">
      <c r="A112" s="698"/>
      <c r="B112" s="39"/>
      <c r="C112" s="698"/>
      <c r="D112" s="698"/>
      <c r="E112" s="698"/>
      <c r="F112" s="659"/>
      <c r="G112" s="659"/>
    </row>
    <row r="113" spans="1:7">
      <c r="A113" s="47" t="s">
        <v>1972</v>
      </c>
      <c r="B113" s="39"/>
      <c r="C113" s="160" t="s">
        <v>1973</v>
      </c>
      <c r="D113" s="698"/>
      <c r="E113" s="698"/>
      <c r="F113" s="659"/>
      <c r="G113" s="659"/>
    </row>
    <row r="114" spans="1:7" ht="63.75">
      <c r="A114" s="47"/>
      <c r="B114" s="39"/>
      <c r="C114" s="714" t="s">
        <v>1974</v>
      </c>
      <c r="D114" s="711" t="s">
        <v>423</v>
      </c>
      <c r="E114" s="711">
        <v>4</v>
      </c>
      <c r="F114" s="909">
        <v>0</v>
      </c>
      <c r="G114" s="627">
        <f>PRODUCT(E114*F114)</f>
        <v>0</v>
      </c>
    </row>
    <row r="115" spans="1:7">
      <c r="A115" s="698"/>
      <c r="B115" s="39"/>
      <c r="C115" s="698"/>
      <c r="D115" s="698"/>
      <c r="E115" s="698"/>
      <c r="F115" s="659"/>
      <c r="G115" s="627"/>
    </row>
    <row r="116" spans="1:7">
      <c r="A116" s="47" t="s">
        <v>1975</v>
      </c>
      <c r="B116" s="39"/>
      <c r="C116" s="160" t="s">
        <v>1976</v>
      </c>
      <c r="D116" s="698"/>
      <c r="E116" s="698"/>
      <c r="F116" s="659"/>
      <c r="G116" s="659"/>
    </row>
    <row r="117" spans="1:7" ht="42" customHeight="1">
      <c r="A117" s="47"/>
      <c r="B117" s="39"/>
      <c r="C117" s="714" t="s">
        <v>1977</v>
      </c>
      <c r="D117" s="711" t="s">
        <v>260</v>
      </c>
      <c r="E117" s="711">
        <v>1</v>
      </c>
      <c r="F117" s="909">
        <v>0</v>
      </c>
      <c r="G117" s="627">
        <f>PRODUCT(E117*F117)</f>
        <v>0</v>
      </c>
    </row>
    <row r="118" spans="1:7">
      <c r="A118" s="698"/>
      <c r="B118" s="39"/>
      <c r="C118" s="698"/>
      <c r="D118" s="698"/>
      <c r="E118" s="698"/>
      <c r="F118" s="659"/>
      <c r="G118" s="627"/>
    </row>
    <row r="119" spans="1:7">
      <c r="A119" s="47" t="s">
        <v>1978</v>
      </c>
      <c r="B119" s="39"/>
      <c r="C119" s="160" t="s">
        <v>1979</v>
      </c>
      <c r="D119" s="698"/>
      <c r="E119" s="698"/>
      <c r="F119" s="659"/>
      <c r="G119" s="659"/>
    </row>
    <row r="120" spans="1:7" ht="25.5">
      <c r="A120" s="47"/>
      <c r="B120" s="39"/>
      <c r="C120" s="714" t="s">
        <v>1980</v>
      </c>
      <c r="D120" s="711" t="s">
        <v>260</v>
      </c>
      <c r="E120" s="711">
        <v>1</v>
      </c>
      <c r="F120" s="909">
        <v>0</v>
      </c>
      <c r="G120" s="627">
        <f>PRODUCT(E120*F120)</f>
        <v>0</v>
      </c>
    </row>
    <row r="121" spans="1:7">
      <c r="A121" s="698"/>
      <c r="B121" s="39"/>
      <c r="C121" s="698"/>
      <c r="D121" s="698"/>
      <c r="E121" s="698"/>
      <c r="F121" s="659"/>
      <c r="G121" s="627"/>
    </row>
    <row r="122" spans="1:7">
      <c r="A122" s="47" t="s">
        <v>1981</v>
      </c>
      <c r="B122" s="39"/>
      <c r="C122" s="160" t="s">
        <v>1982</v>
      </c>
      <c r="D122" s="698"/>
      <c r="E122" s="698"/>
      <c r="F122" s="659"/>
      <c r="G122" s="627"/>
    </row>
    <row r="123" spans="1:7" ht="51">
      <c r="A123" s="47"/>
      <c r="B123" s="39"/>
      <c r="C123" s="714" t="s">
        <v>1983</v>
      </c>
      <c r="D123" s="711" t="s">
        <v>260</v>
      </c>
      <c r="E123" s="711">
        <v>109</v>
      </c>
      <c r="F123" s="909">
        <v>0</v>
      </c>
      <c r="G123" s="627">
        <f>PRODUCT(E123*F123)</f>
        <v>0</v>
      </c>
    </row>
    <row r="124" spans="1:7">
      <c r="A124" s="698"/>
      <c r="B124" s="39"/>
      <c r="C124" s="698"/>
      <c r="D124" s="698"/>
      <c r="E124" s="698"/>
      <c r="F124" s="659"/>
      <c r="G124" s="627"/>
    </row>
    <row r="125" spans="1:7">
      <c r="A125" s="47" t="s">
        <v>1984</v>
      </c>
      <c r="B125" s="39"/>
      <c r="C125" s="160" t="s">
        <v>1985</v>
      </c>
      <c r="D125" s="698"/>
      <c r="E125" s="698"/>
      <c r="F125" s="659"/>
      <c r="G125" s="659"/>
    </row>
    <row r="126" spans="1:7" ht="51">
      <c r="A126" s="47"/>
      <c r="B126" s="39"/>
      <c r="C126" s="714" t="s">
        <v>1986</v>
      </c>
      <c r="D126" s="711" t="s">
        <v>423</v>
      </c>
      <c r="E126" s="711">
        <v>1</v>
      </c>
      <c r="F126" s="909">
        <v>0</v>
      </c>
      <c r="G126" s="627">
        <f>PRODUCT(E126*F126)</f>
        <v>0</v>
      </c>
    </row>
    <row r="127" spans="1:7">
      <c r="A127" s="698"/>
      <c r="B127" s="39"/>
      <c r="C127" s="698"/>
      <c r="D127" s="698"/>
      <c r="E127" s="698"/>
      <c r="F127" s="659"/>
      <c r="G127" s="627"/>
    </row>
    <row r="128" spans="1:7">
      <c r="A128" s="47" t="s">
        <v>1987</v>
      </c>
      <c r="B128" s="39"/>
      <c r="C128" s="160" t="s">
        <v>1988</v>
      </c>
      <c r="D128" s="698"/>
      <c r="E128" s="698"/>
      <c r="F128" s="659"/>
      <c r="G128" s="659"/>
    </row>
    <row r="129" spans="1:7" ht="38.25">
      <c r="A129" s="47"/>
      <c r="B129" s="39"/>
      <c r="C129" s="714" t="s">
        <v>1989</v>
      </c>
      <c r="D129" s="711" t="s">
        <v>260</v>
      </c>
      <c r="E129" s="711">
        <v>2</v>
      </c>
      <c r="F129" s="909">
        <v>0</v>
      </c>
      <c r="G129" s="627">
        <f>PRODUCT(E129*F129)</f>
        <v>0</v>
      </c>
    </row>
    <row r="130" spans="1:7">
      <c r="A130" s="698"/>
      <c r="B130" s="39"/>
      <c r="C130" s="698"/>
      <c r="D130" s="711"/>
      <c r="E130" s="711"/>
      <c r="F130" s="659"/>
      <c r="G130" s="627"/>
    </row>
    <row r="131" spans="1:7">
      <c r="A131" s="47" t="s">
        <v>1990</v>
      </c>
      <c r="B131" s="39"/>
      <c r="C131" s="160" t="s">
        <v>1991</v>
      </c>
      <c r="D131" s="711"/>
      <c r="E131" s="711"/>
      <c r="F131" s="659"/>
      <c r="G131" s="659"/>
    </row>
    <row r="132" spans="1:7" ht="38.25">
      <c r="A132" s="47"/>
      <c r="B132" s="39"/>
      <c r="C132" s="714" t="s">
        <v>1992</v>
      </c>
      <c r="D132" s="711" t="s">
        <v>260</v>
      </c>
      <c r="E132" s="711">
        <v>1</v>
      </c>
      <c r="F132" s="909">
        <v>0</v>
      </c>
      <c r="G132" s="627">
        <f>PRODUCT(E132*F132)</f>
        <v>0</v>
      </c>
    </row>
    <row r="133" spans="1:7">
      <c r="A133" s="698"/>
      <c r="B133" s="39"/>
      <c r="C133" s="773"/>
      <c r="D133" s="760"/>
      <c r="E133" s="761"/>
      <c r="F133" s="659"/>
      <c r="G133" s="627"/>
    </row>
    <row r="134" spans="1:7">
      <c r="A134" s="47" t="s">
        <v>1993</v>
      </c>
      <c r="B134" s="39"/>
      <c r="C134" s="160" t="s">
        <v>1994</v>
      </c>
      <c r="D134" s="775"/>
      <c r="E134" s="726"/>
      <c r="F134" s="659"/>
      <c r="G134" s="659"/>
    </row>
    <row r="135" spans="1:7" ht="51">
      <c r="A135" s="47"/>
      <c r="B135" s="39"/>
      <c r="C135" s="714" t="s">
        <v>1995</v>
      </c>
      <c r="D135" s="711" t="s">
        <v>563</v>
      </c>
      <c r="E135" s="711">
        <v>75</v>
      </c>
      <c r="F135" s="909">
        <v>0</v>
      </c>
      <c r="G135" s="627">
        <f>PRODUCT(E135*F135)</f>
        <v>0</v>
      </c>
    </row>
    <row r="136" spans="1:7">
      <c r="A136" s="47" t="s">
        <v>1996</v>
      </c>
      <c r="B136" s="39"/>
      <c r="C136" s="698"/>
      <c r="D136" s="711"/>
      <c r="E136" s="711"/>
      <c r="F136" s="659"/>
      <c r="G136" s="627"/>
    </row>
    <row r="137" spans="1:7">
      <c r="A137" s="698"/>
      <c r="B137" s="39"/>
      <c r="C137" s="160" t="s">
        <v>1997</v>
      </c>
      <c r="D137" s="698"/>
      <c r="E137" s="698"/>
      <c r="F137" s="659"/>
      <c r="G137" s="659"/>
    </row>
    <row r="138" spans="1:7" ht="38.25">
      <c r="A138" s="47"/>
      <c r="B138" s="39"/>
      <c r="C138" s="714" t="s">
        <v>1998</v>
      </c>
      <c r="D138" s="711" t="s">
        <v>563</v>
      </c>
      <c r="E138" s="711">
        <v>40</v>
      </c>
      <c r="F138" s="909">
        <v>0</v>
      </c>
      <c r="G138" s="627">
        <f>PRODUCT(E138*F138)</f>
        <v>0</v>
      </c>
    </row>
    <row r="139" spans="1:7">
      <c r="A139" s="47" t="s">
        <v>1999</v>
      </c>
      <c r="B139" s="39"/>
      <c r="C139" s="698"/>
      <c r="D139" s="698"/>
      <c r="E139" s="698"/>
      <c r="F139" s="659"/>
      <c r="G139" s="627"/>
    </row>
    <row r="140" spans="1:7">
      <c r="A140" s="698"/>
      <c r="B140" s="39"/>
      <c r="C140" s="160" t="s">
        <v>2000</v>
      </c>
      <c r="D140" s="698"/>
      <c r="E140" s="698"/>
      <c r="F140" s="659"/>
      <c r="G140" s="659"/>
    </row>
    <row r="141" spans="1:7" ht="114.75">
      <c r="A141" s="47"/>
      <c r="B141" s="39"/>
      <c r="C141" s="714" t="s">
        <v>2001</v>
      </c>
      <c r="D141" s="711" t="s">
        <v>563</v>
      </c>
      <c r="E141" s="711">
        <v>1200</v>
      </c>
      <c r="F141" s="909">
        <v>0</v>
      </c>
      <c r="G141" s="627">
        <f>PRODUCT(E141*F141)</f>
        <v>0</v>
      </c>
    </row>
    <row r="142" spans="1:7">
      <c r="A142" s="47" t="s">
        <v>2002</v>
      </c>
      <c r="B142" s="39"/>
      <c r="C142" s="160" t="s">
        <v>2003</v>
      </c>
      <c r="D142" s="760"/>
      <c r="E142" s="761"/>
      <c r="F142" s="659"/>
      <c r="G142" s="627"/>
    </row>
    <row r="143" spans="1:7" ht="76.5">
      <c r="A143" s="698"/>
      <c r="B143" s="39"/>
      <c r="C143" s="714" t="s">
        <v>2004</v>
      </c>
      <c r="D143" s="711" t="s">
        <v>563</v>
      </c>
      <c r="E143" s="711">
        <v>60</v>
      </c>
      <c r="F143" s="909">
        <v>0</v>
      </c>
      <c r="G143" s="627">
        <f>PRODUCT(E143*F143)</f>
        <v>0</v>
      </c>
    </row>
    <row r="144" spans="1:7">
      <c r="A144" s="47"/>
      <c r="B144" s="39"/>
      <c r="C144" s="698"/>
      <c r="D144" s="711"/>
      <c r="E144" s="711"/>
      <c r="F144" s="659"/>
      <c r="G144" s="659"/>
    </row>
    <row r="145" spans="1:10">
      <c r="A145" s="47" t="s">
        <v>2005</v>
      </c>
      <c r="B145" s="39"/>
      <c r="C145" s="160" t="s">
        <v>2006</v>
      </c>
      <c r="D145" s="711"/>
      <c r="E145" s="711"/>
      <c r="F145" s="659"/>
      <c r="G145" s="627"/>
    </row>
    <row r="146" spans="1:10" ht="76.5">
      <c r="A146" s="698"/>
      <c r="B146" s="39"/>
      <c r="C146" s="714" t="s">
        <v>2007</v>
      </c>
      <c r="D146" s="711" t="s">
        <v>563</v>
      </c>
      <c r="E146" s="711">
        <v>650</v>
      </c>
      <c r="F146" s="909">
        <v>0</v>
      </c>
      <c r="G146" s="627">
        <f>PRODUCT(E146*F146)</f>
        <v>0</v>
      </c>
    </row>
    <row r="147" spans="1:10">
      <c r="A147" s="698"/>
      <c r="B147" s="39"/>
      <c r="C147" s="698"/>
      <c r="D147" s="711"/>
      <c r="E147" s="711"/>
      <c r="F147" s="659"/>
      <c r="G147" s="659"/>
    </row>
    <row r="148" spans="1:10" ht="14.25" customHeight="1">
      <c r="A148" s="47" t="s">
        <v>2008</v>
      </c>
      <c r="B148" s="39"/>
      <c r="C148" s="160" t="s">
        <v>2009</v>
      </c>
      <c r="D148" s="711"/>
      <c r="E148" s="711"/>
      <c r="F148" s="659"/>
      <c r="G148" s="627"/>
    </row>
    <row r="149" spans="1:10" ht="76.5">
      <c r="A149" s="698"/>
      <c r="B149" s="39"/>
      <c r="C149" s="714" t="s">
        <v>2010</v>
      </c>
      <c r="D149" s="711" t="s">
        <v>563</v>
      </c>
      <c r="E149" s="711">
        <v>550</v>
      </c>
      <c r="F149" s="909">
        <v>0</v>
      </c>
      <c r="G149" s="627">
        <f>PRODUCT(E149*F149)</f>
        <v>0</v>
      </c>
    </row>
    <row r="150" spans="1:10">
      <c r="A150" s="698"/>
      <c r="B150" s="39"/>
      <c r="C150" s="698"/>
      <c r="D150" s="711"/>
      <c r="E150" s="711"/>
      <c r="F150" s="659"/>
      <c r="G150" s="659"/>
    </row>
    <row r="151" spans="1:10" ht="25.5">
      <c r="A151" s="47" t="s">
        <v>2011</v>
      </c>
      <c r="B151" s="39"/>
      <c r="C151" s="160" t="s">
        <v>2012</v>
      </c>
      <c r="D151" s="711"/>
      <c r="E151" s="711"/>
      <c r="F151" s="659"/>
      <c r="G151" s="627"/>
    </row>
    <row r="152" spans="1:10" ht="25.5">
      <c r="A152" s="698"/>
      <c r="B152" s="39"/>
      <c r="C152" s="714" t="s">
        <v>2013</v>
      </c>
      <c r="D152" s="711" t="s">
        <v>260</v>
      </c>
      <c r="E152" s="711">
        <v>20</v>
      </c>
      <c r="F152" s="909">
        <v>0</v>
      </c>
      <c r="G152" s="627">
        <f>PRODUCT(E152*F152)</f>
        <v>0</v>
      </c>
    </row>
    <row r="153" spans="1:10">
      <c r="A153" s="698"/>
      <c r="B153" s="39"/>
      <c r="C153" s="714"/>
      <c r="D153" s="711"/>
      <c r="E153" s="711"/>
      <c r="F153" s="659"/>
      <c r="G153" s="659"/>
    </row>
    <row r="154" spans="1:10">
      <c r="A154" s="47" t="s">
        <v>2014</v>
      </c>
      <c r="B154" s="39"/>
      <c r="C154" s="160" t="s">
        <v>2015</v>
      </c>
      <c r="D154" s="711"/>
      <c r="E154" s="711"/>
      <c r="F154" s="659"/>
      <c r="G154" s="659"/>
    </row>
    <row r="155" spans="1:10">
      <c r="A155" s="698"/>
      <c r="B155" s="39"/>
      <c r="C155" s="714" t="s">
        <v>2016</v>
      </c>
      <c r="D155" s="711" t="s">
        <v>563</v>
      </c>
      <c r="E155" s="711">
        <v>765</v>
      </c>
      <c r="F155" s="909">
        <v>0</v>
      </c>
      <c r="G155" s="627">
        <f>PRODUCT(E155*F155)</f>
        <v>0</v>
      </c>
    </row>
    <row r="156" spans="1:10">
      <c r="A156" s="698"/>
      <c r="B156" s="39"/>
      <c r="C156" s="698"/>
      <c r="D156" s="711"/>
      <c r="E156" s="711"/>
      <c r="F156" s="659"/>
      <c r="G156" s="627"/>
    </row>
    <row r="157" spans="1:10">
      <c r="A157" s="47" t="s">
        <v>2017</v>
      </c>
      <c r="B157" s="39"/>
      <c r="C157" s="160" t="s">
        <v>2018</v>
      </c>
      <c r="D157" s="711"/>
      <c r="E157" s="711"/>
      <c r="F157" s="659"/>
      <c r="G157" s="627"/>
    </row>
    <row r="158" spans="1:10" ht="63.75">
      <c r="A158" s="698"/>
      <c r="B158" s="39"/>
      <c r="C158" s="714" t="s">
        <v>2019</v>
      </c>
      <c r="D158" s="711" t="s">
        <v>260</v>
      </c>
      <c r="E158" s="711">
        <v>1</v>
      </c>
      <c r="F158" s="909">
        <v>0</v>
      </c>
      <c r="G158" s="627">
        <f>PRODUCT(E158*F158)</f>
        <v>0</v>
      </c>
    </row>
    <row r="159" spans="1:10">
      <c r="A159" s="698"/>
      <c r="B159" s="39"/>
      <c r="C159" s="773"/>
      <c r="D159" s="760"/>
      <c r="E159" s="761"/>
      <c r="F159" s="659"/>
      <c r="G159" s="659"/>
    </row>
    <row r="160" spans="1:10" ht="15.75">
      <c r="A160" s="135" t="s">
        <v>459</v>
      </c>
      <c r="B160" s="136"/>
      <c r="C160" s="137" t="s">
        <v>2020</v>
      </c>
      <c r="D160" s="235"/>
      <c r="E160" s="224"/>
      <c r="F160" s="138"/>
      <c r="G160" s="370">
        <f>SUM(G30:G158)</f>
        <v>0</v>
      </c>
      <c r="J160" s="698"/>
    </row>
    <row r="161" spans="1:7">
      <c r="A161" s="698"/>
    </row>
    <row r="162" spans="1:7">
      <c r="A162" s="698"/>
    </row>
    <row r="163" spans="1:7" ht="18">
      <c r="A163" s="776" t="s">
        <v>2021</v>
      </c>
      <c r="B163" s="777"/>
      <c r="C163" s="270" t="s">
        <v>2022</v>
      </c>
      <c r="D163" s="280"/>
      <c r="E163" s="694"/>
      <c r="F163" s="695"/>
      <c r="G163" s="693"/>
    </row>
    <row r="164" spans="1:7">
      <c r="A164" s="698"/>
    </row>
    <row r="165" spans="1:7" ht="51">
      <c r="A165" s="698"/>
      <c r="C165" s="715" t="s">
        <v>2023</v>
      </c>
    </row>
    <row r="166" spans="1:7">
      <c r="A166" s="47" t="s">
        <v>2024</v>
      </c>
      <c r="C166" s="715"/>
    </row>
    <row r="167" spans="1:7" ht="63.75">
      <c r="A167" s="47"/>
      <c r="C167" s="399" t="s">
        <v>2025</v>
      </c>
    </row>
    <row r="168" spans="1:7">
      <c r="A168" s="698"/>
    </row>
    <row r="169" spans="1:7">
      <c r="A169" s="47" t="s">
        <v>2026</v>
      </c>
      <c r="B169" s="39"/>
      <c r="C169" s="296" t="s">
        <v>2027</v>
      </c>
    </row>
    <row r="170" spans="1:7" ht="63.75">
      <c r="A170" s="698"/>
      <c r="C170" s="583" t="s">
        <v>2028</v>
      </c>
      <c r="D170" s="392" t="s">
        <v>260</v>
      </c>
      <c r="E170" s="392">
        <v>2</v>
      </c>
      <c r="F170" s="907">
        <v>0</v>
      </c>
      <c r="G170" s="689">
        <f>E170*F170</f>
        <v>0</v>
      </c>
    </row>
    <row r="171" spans="1:7">
      <c r="A171" s="698"/>
      <c r="F171" s="689"/>
      <c r="G171" s="689"/>
    </row>
    <row r="172" spans="1:7">
      <c r="A172" s="47" t="s">
        <v>2029</v>
      </c>
      <c r="B172" s="39"/>
      <c r="C172" s="296" t="s">
        <v>2030</v>
      </c>
      <c r="F172" s="689"/>
      <c r="G172" s="689"/>
    </row>
    <row r="173" spans="1:7" ht="25.5">
      <c r="A173" s="47"/>
      <c r="C173" s="583" t="s">
        <v>2031</v>
      </c>
      <c r="D173" s="392" t="s">
        <v>260</v>
      </c>
      <c r="E173" s="392">
        <v>4</v>
      </c>
      <c r="F173" s="907">
        <v>0</v>
      </c>
      <c r="G173" s="689">
        <f t="shared" ref="G173:G212" si="0">E173*F173</f>
        <v>0</v>
      </c>
    </row>
    <row r="174" spans="1:7">
      <c r="A174" s="698"/>
      <c r="C174" s="583"/>
      <c r="D174" s="392"/>
      <c r="E174" s="392"/>
      <c r="F174" s="689"/>
      <c r="G174" s="689"/>
    </row>
    <row r="175" spans="1:7">
      <c r="A175" s="47" t="s">
        <v>2032</v>
      </c>
      <c r="B175" s="39"/>
      <c r="C175" s="296" t="s">
        <v>2033</v>
      </c>
      <c r="D175" s="392"/>
      <c r="E175" s="392"/>
      <c r="F175" s="689"/>
      <c r="G175" s="689"/>
    </row>
    <row r="176" spans="1:7" ht="25.5">
      <c r="A176" s="698"/>
      <c r="C176" s="583" t="s">
        <v>2034</v>
      </c>
      <c r="D176" s="392" t="s">
        <v>260</v>
      </c>
      <c r="E176" s="392">
        <v>4</v>
      </c>
      <c r="F176" s="907">
        <v>0</v>
      </c>
      <c r="G176" s="689">
        <f t="shared" si="0"/>
        <v>0</v>
      </c>
    </row>
    <row r="177" spans="1:7">
      <c r="A177" s="698"/>
      <c r="C177" s="583"/>
      <c r="D177" s="392"/>
      <c r="E177" s="392"/>
      <c r="F177" s="689"/>
      <c r="G177" s="689"/>
    </row>
    <row r="178" spans="1:7">
      <c r="A178" s="47" t="s">
        <v>2035</v>
      </c>
      <c r="B178" s="39"/>
      <c r="C178" s="296" t="s">
        <v>2036</v>
      </c>
      <c r="D178" s="392"/>
      <c r="E178" s="392"/>
      <c r="F178" s="689"/>
      <c r="G178" s="689"/>
    </row>
    <row r="179" spans="1:7">
      <c r="A179" s="698"/>
      <c r="C179" s="583" t="s">
        <v>2037</v>
      </c>
      <c r="D179" s="392" t="s">
        <v>260</v>
      </c>
      <c r="E179" s="392">
        <v>4</v>
      </c>
      <c r="F179" s="907">
        <v>0</v>
      </c>
      <c r="G179" s="689">
        <f t="shared" si="0"/>
        <v>0</v>
      </c>
    </row>
    <row r="180" spans="1:7">
      <c r="A180" s="698"/>
      <c r="C180" s="583"/>
      <c r="D180" s="392"/>
      <c r="E180" s="392"/>
      <c r="F180" s="689"/>
      <c r="G180" s="689"/>
    </row>
    <row r="181" spans="1:7">
      <c r="A181" s="47" t="s">
        <v>2038</v>
      </c>
      <c r="B181" s="39"/>
      <c r="C181" s="296" t="s">
        <v>2039</v>
      </c>
      <c r="D181" s="392"/>
      <c r="E181" s="392"/>
      <c r="F181" s="689"/>
      <c r="G181" s="689"/>
    </row>
    <row r="182" spans="1:7">
      <c r="A182" s="698"/>
      <c r="C182" s="583" t="s">
        <v>2040</v>
      </c>
      <c r="D182" s="392" t="s">
        <v>260</v>
      </c>
      <c r="E182" s="392">
        <v>1</v>
      </c>
      <c r="F182" s="907">
        <v>0</v>
      </c>
      <c r="G182" s="689">
        <f t="shared" si="0"/>
        <v>0</v>
      </c>
    </row>
    <row r="183" spans="1:7">
      <c r="A183" s="698"/>
      <c r="C183" s="583"/>
      <c r="D183" s="392"/>
      <c r="E183" s="392"/>
      <c r="F183" s="689"/>
      <c r="G183" s="689"/>
    </row>
    <row r="184" spans="1:7">
      <c r="A184" s="47" t="s">
        <v>2041</v>
      </c>
      <c r="B184" s="39"/>
      <c r="C184" s="296" t="s">
        <v>2042</v>
      </c>
      <c r="F184" s="689"/>
      <c r="G184" s="689"/>
    </row>
    <row r="185" spans="1:7">
      <c r="A185" s="698"/>
      <c r="C185" s="716" t="s">
        <v>2043</v>
      </c>
      <c r="D185" s="392" t="s">
        <v>563</v>
      </c>
      <c r="E185" s="392">
        <v>100</v>
      </c>
      <c r="F185" s="907">
        <v>0</v>
      </c>
      <c r="G185" s="689">
        <f t="shared" si="0"/>
        <v>0</v>
      </c>
    </row>
    <row r="186" spans="1:7">
      <c r="A186" s="698"/>
      <c r="D186" s="392"/>
      <c r="E186" s="392"/>
      <c r="F186" s="689"/>
      <c r="G186" s="689"/>
    </row>
    <row r="187" spans="1:7">
      <c r="A187" s="47" t="s">
        <v>2044</v>
      </c>
      <c r="B187" s="39"/>
      <c r="C187" s="296" t="s">
        <v>2045</v>
      </c>
      <c r="D187" s="392"/>
      <c r="E187" s="392"/>
      <c r="F187" s="689"/>
      <c r="G187" s="689"/>
    </row>
    <row r="188" spans="1:7">
      <c r="A188" s="698"/>
      <c r="C188" s="424" t="s">
        <v>2046</v>
      </c>
      <c r="D188" s="392" t="s">
        <v>563</v>
      </c>
      <c r="E188" s="392">
        <v>100</v>
      </c>
      <c r="F188" s="907">
        <v>0</v>
      </c>
      <c r="G188" s="689">
        <f t="shared" si="0"/>
        <v>0</v>
      </c>
    </row>
    <row r="189" spans="1:7">
      <c r="A189" s="698"/>
      <c r="D189" s="392"/>
      <c r="E189" s="392"/>
      <c r="F189" s="689"/>
      <c r="G189" s="689"/>
    </row>
    <row r="190" spans="1:7">
      <c r="A190" s="47" t="s">
        <v>2047</v>
      </c>
      <c r="B190" s="39"/>
      <c r="C190" s="296" t="s">
        <v>2048</v>
      </c>
      <c r="D190" s="392"/>
      <c r="E190" s="392"/>
      <c r="F190" s="689"/>
      <c r="G190" s="689"/>
    </row>
    <row r="191" spans="1:7">
      <c r="A191" s="698"/>
      <c r="C191" s="424" t="s">
        <v>2049</v>
      </c>
      <c r="D191" s="392" t="s">
        <v>563</v>
      </c>
      <c r="E191" s="392">
        <v>200</v>
      </c>
      <c r="F191" s="907">
        <v>0</v>
      </c>
      <c r="G191" s="689">
        <f t="shared" si="0"/>
        <v>0</v>
      </c>
    </row>
    <row r="192" spans="1:7">
      <c r="A192" s="698"/>
      <c r="F192" s="689"/>
      <c r="G192" s="689"/>
    </row>
    <row r="193" spans="1:7" ht="25.5">
      <c r="A193" s="47" t="s">
        <v>2050</v>
      </c>
      <c r="B193" s="39"/>
      <c r="C193" s="296" t="s">
        <v>2051</v>
      </c>
      <c r="F193" s="689"/>
      <c r="G193" s="689"/>
    </row>
    <row r="194" spans="1:7">
      <c r="A194" s="698"/>
      <c r="C194" s="424" t="s">
        <v>2052</v>
      </c>
      <c r="D194" s="392" t="s">
        <v>563</v>
      </c>
      <c r="E194" s="392">
        <v>400</v>
      </c>
      <c r="F194" s="907">
        <v>0</v>
      </c>
      <c r="G194" s="689">
        <f t="shared" si="0"/>
        <v>0</v>
      </c>
    </row>
    <row r="195" spans="1:7">
      <c r="A195" s="698"/>
      <c r="D195" s="392"/>
      <c r="E195" s="392"/>
      <c r="F195" s="689"/>
      <c r="G195" s="689"/>
    </row>
    <row r="196" spans="1:7">
      <c r="A196" s="47" t="s">
        <v>2053</v>
      </c>
      <c r="B196" s="39"/>
      <c r="C196" s="296" t="s">
        <v>2054</v>
      </c>
      <c r="D196" s="392"/>
      <c r="E196" s="392"/>
      <c r="F196" s="689"/>
      <c r="G196" s="689"/>
    </row>
    <row r="197" spans="1:7">
      <c r="A197" s="698"/>
      <c r="C197" s="424" t="s">
        <v>2055</v>
      </c>
      <c r="D197" s="392" t="s">
        <v>563</v>
      </c>
      <c r="E197" s="392">
        <v>50</v>
      </c>
      <c r="F197" s="907">
        <v>0</v>
      </c>
      <c r="G197" s="689">
        <f t="shared" si="0"/>
        <v>0</v>
      </c>
    </row>
    <row r="198" spans="1:7">
      <c r="A198" s="698"/>
      <c r="F198" s="689"/>
      <c r="G198" s="689"/>
    </row>
    <row r="199" spans="1:7">
      <c r="A199" s="47" t="s">
        <v>2056</v>
      </c>
      <c r="B199" s="39"/>
      <c r="C199" s="296" t="s">
        <v>2057</v>
      </c>
      <c r="F199" s="689"/>
      <c r="G199" s="689"/>
    </row>
    <row r="200" spans="1:7">
      <c r="A200" s="698"/>
      <c r="C200" s="424" t="s">
        <v>2058</v>
      </c>
      <c r="D200" s="392" t="s">
        <v>423</v>
      </c>
      <c r="E200" s="392">
        <v>1</v>
      </c>
      <c r="F200" s="907">
        <v>0</v>
      </c>
      <c r="G200" s="689">
        <f t="shared" si="0"/>
        <v>0</v>
      </c>
    </row>
    <row r="201" spans="1:7">
      <c r="A201" s="698"/>
      <c r="D201" s="392"/>
      <c r="E201" s="392"/>
      <c r="F201" s="689"/>
      <c r="G201" s="689"/>
    </row>
    <row r="202" spans="1:7">
      <c r="A202" s="47" t="s">
        <v>2059</v>
      </c>
      <c r="B202" s="39"/>
      <c r="C202" s="296" t="s">
        <v>2060</v>
      </c>
      <c r="D202" s="392"/>
      <c r="E202" s="392"/>
      <c r="F202" s="689"/>
      <c r="G202" s="689"/>
    </row>
    <row r="203" spans="1:7">
      <c r="A203" s="698"/>
      <c r="C203" s="424" t="s">
        <v>2061</v>
      </c>
      <c r="D203" s="392" t="s">
        <v>423</v>
      </c>
      <c r="E203" s="392">
        <v>1</v>
      </c>
      <c r="F203" s="907">
        <v>0</v>
      </c>
      <c r="G203" s="689">
        <f t="shared" si="0"/>
        <v>0</v>
      </c>
    </row>
    <row r="204" spans="1:7">
      <c r="A204" s="698"/>
      <c r="D204" s="392"/>
      <c r="E204" s="392"/>
      <c r="F204" s="689"/>
      <c r="G204" s="689"/>
    </row>
    <row r="205" spans="1:7">
      <c r="A205" s="47" t="s">
        <v>2062</v>
      </c>
      <c r="B205" s="39"/>
      <c r="C205" s="296" t="s">
        <v>2063</v>
      </c>
      <c r="D205" s="392"/>
      <c r="E205" s="392"/>
      <c r="F205" s="689"/>
      <c r="G205" s="689"/>
    </row>
    <row r="206" spans="1:7">
      <c r="A206" s="698"/>
      <c r="C206" s="424" t="s">
        <v>2064</v>
      </c>
      <c r="D206" s="392" t="s">
        <v>423</v>
      </c>
      <c r="E206" s="392">
        <v>1</v>
      </c>
      <c r="F206" s="907">
        <v>0</v>
      </c>
      <c r="G206" s="689">
        <f t="shared" si="0"/>
        <v>0</v>
      </c>
    </row>
    <row r="207" spans="1:7">
      <c r="A207" s="698"/>
      <c r="D207" s="392"/>
      <c r="E207" s="392"/>
      <c r="F207" s="689"/>
      <c r="G207" s="689"/>
    </row>
    <row r="208" spans="1:7">
      <c r="A208" s="47" t="s">
        <v>2065</v>
      </c>
      <c r="B208" s="39"/>
      <c r="C208" s="296" t="s">
        <v>2066</v>
      </c>
      <c r="D208" s="392"/>
      <c r="E208" s="392"/>
      <c r="F208" s="689"/>
      <c r="G208" s="689"/>
    </row>
    <row r="209" spans="1:7">
      <c r="A209" s="698"/>
      <c r="C209" s="424" t="s">
        <v>2067</v>
      </c>
      <c r="D209" s="392" t="s">
        <v>423</v>
      </c>
      <c r="E209" s="392">
        <v>1</v>
      </c>
      <c r="F209" s="907">
        <v>0</v>
      </c>
      <c r="G209" s="689">
        <f t="shared" si="0"/>
        <v>0</v>
      </c>
    </row>
    <row r="210" spans="1:7">
      <c r="A210" s="698"/>
      <c r="D210" s="392"/>
      <c r="E210" s="392"/>
      <c r="F210" s="689"/>
      <c r="G210" s="689"/>
    </row>
    <row r="211" spans="1:7">
      <c r="A211" s="47" t="s">
        <v>2068</v>
      </c>
      <c r="B211" s="39"/>
      <c r="C211" s="296" t="s">
        <v>2069</v>
      </c>
      <c r="D211" s="392"/>
      <c r="E211" s="392"/>
      <c r="F211" s="689"/>
      <c r="G211" s="689"/>
    </row>
    <row r="212" spans="1:7">
      <c r="A212" s="698"/>
      <c r="C212" s="424" t="s">
        <v>2070</v>
      </c>
      <c r="D212" s="392" t="s">
        <v>423</v>
      </c>
      <c r="E212" s="392">
        <v>1</v>
      </c>
      <c r="F212" s="907">
        <v>0</v>
      </c>
      <c r="G212" s="689">
        <f t="shared" si="0"/>
        <v>0</v>
      </c>
    </row>
    <row r="213" spans="1:7">
      <c r="A213" s="698"/>
      <c r="D213" s="392"/>
      <c r="E213" s="392"/>
      <c r="F213" s="689"/>
      <c r="G213" s="689"/>
    </row>
    <row r="214" spans="1:7">
      <c r="A214" s="47" t="s">
        <v>2068</v>
      </c>
      <c r="B214" s="39"/>
      <c r="C214" s="296" t="s">
        <v>2071</v>
      </c>
      <c r="D214" s="392"/>
      <c r="E214" s="392"/>
      <c r="F214" s="689"/>
      <c r="G214" s="689"/>
    </row>
    <row r="215" spans="1:7">
      <c r="A215" s="698"/>
      <c r="C215" s="424" t="s">
        <v>2072</v>
      </c>
      <c r="D215" s="392" t="s">
        <v>423</v>
      </c>
      <c r="E215" s="392">
        <v>1</v>
      </c>
      <c r="F215" s="907">
        <v>0</v>
      </c>
      <c r="G215" s="689">
        <f>E215*F215</f>
        <v>0</v>
      </c>
    </row>
    <row r="216" spans="1:7">
      <c r="A216" s="698"/>
    </row>
    <row r="217" spans="1:7" ht="15.75">
      <c r="A217" s="135" t="s">
        <v>2021</v>
      </c>
      <c r="B217" s="136"/>
      <c r="C217" s="137" t="s">
        <v>2073</v>
      </c>
      <c r="D217" s="222"/>
      <c r="E217" s="223"/>
      <c r="F217" s="784"/>
      <c r="G217" s="370">
        <f>SUM(G170:G215)</f>
        <v>0</v>
      </c>
    </row>
    <row r="220" spans="1:7" ht="15.75">
      <c r="A220" s="779" t="s">
        <v>2084</v>
      </c>
      <c r="B220" s="780"/>
      <c r="C220" s="780" t="s">
        <v>2085</v>
      </c>
      <c r="D220" s="783"/>
      <c r="E220" s="783"/>
      <c r="F220" s="783"/>
      <c r="G220" s="370">
        <f>G160+G217</f>
        <v>0</v>
      </c>
    </row>
    <row r="229" spans="1:7" ht="15.75">
      <c r="A229" s="109"/>
      <c r="B229" s="110"/>
      <c r="C229" s="781"/>
      <c r="D229" s="227"/>
      <c r="E229" s="229"/>
      <c r="F229" s="112"/>
      <c r="G229" s="782"/>
    </row>
  </sheetData>
  <sheetProtection password="EBEA" sheet="1" objects="1" scenarios="1" selectLockedCells="1"/>
  <mergeCells count="4">
    <mergeCell ref="A2:B3"/>
    <mergeCell ref="C2:C3"/>
    <mergeCell ref="D2:F2"/>
    <mergeCell ref="G2:G3"/>
  </mergeCells>
  <pageMargins left="0.75" right="0.75" top="1" bottom="1" header="0.5" footer="0.5"/>
  <pageSetup paperSize="9" scale="98" orientation="portrait" horizontalDpi="4294967293" verticalDpi="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928"/>
  <sheetViews>
    <sheetView workbookViewId="0">
      <selection activeCell="F29" sqref="F29"/>
    </sheetView>
  </sheetViews>
  <sheetFormatPr defaultColWidth="9.28515625" defaultRowHeight="12.75"/>
  <cols>
    <col min="1" max="1" width="7" style="1" customWidth="1"/>
    <col min="2" max="2" width="3.28515625" style="1" customWidth="1"/>
    <col min="3" max="3" width="45.7109375" style="29" customWidth="1"/>
    <col min="4" max="4" width="7.140625" style="210" customWidth="1"/>
    <col min="5" max="5" width="9.28515625" style="217" customWidth="1"/>
    <col min="6" max="6" width="9.85546875" style="30" customWidth="1"/>
    <col min="7" max="7" width="11.42578125" style="1" customWidth="1"/>
    <col min="8" max="9" width="9.28515625" style="1"/>
    <col min="10" max="10" width="9.5703125" style="30" customWidth="1"/>
    <col min="11" max="16384" width="9.28515625" style="1"/>
  </cols>
  <sheetData>
    <row r="1" spans="1:10" ht="14.25" customHeight="1" thickBot="1">
      <c r="A1" s="53"/>
      <c r="D1" s="33"/>
      <c r="E1" s="33"/>
      <c r="F1" s="1"/>
      <c r="H1" s="33"/>
      <c r="I1" s="33"/>
      <c r="J1" s="32"/>
    </row>
    <row r="2" spans="1:10" ht="16.5" customHeight="1">
      <c r="A2" s="1021" t="s">
        <v>656</v>
      </c>
      <c r="B2" s="1022"/>
      <c r="C2" s="1025" t="s">
        <v>680</v>
      </c>
      <c r="D2" s="1027" t="s">
        <v>571</v>
      </c>
      <c r="E2" s="1027"/>
      <c r="F2" s="1028"/>
      <c r="G2" s="1019" t="s">
        <v>660</v>
      </c>
      <c r="H2" s="33"/>
      <c r="I2" s="33"/>
      <c r="J2" s="32"/>
    </row>
    <row r="3" spans="1:10" ht="22.5" customHeight="1" thickBot="1">
      <c r="A3" s="1023"/>
      <c r="B3" s="1024"/>
      <c r="C3" s="1026"/>
      <c r="D3" s="98" t="s">
        <v>657</v>
      </c>
      <c r="E3" s="98" t="s">
        <v>658</v>
      </c>
      <c r="F3" s="101" t="s">
        <v>659</v>
      </c>
      <c r="G3" s="1020"/>
      <c r="H3" s="33"/>
      <c r="I3" s="33"/>
      <c r="J3" s="32"/>
    </row>
    <row r="4" spans="1:10" ht="14.25" customHeight="1">
      <c r="A4" s="230"/>
      <c r="B4" s="230"/>
      <c r="C4" s="231"/>
      <c r="D4" s="234"/>
      <c r="E4" s="236"/>
      <c r="F4" s="233"/>
      <c r="G4" s="232"/>
      <c r="H4" s="33"/>
      <c r="I4" s="33"/>
      <c r="J4" s="32"/>
    </row>
    <row r="5" spans="1:10" ht="12.75" customHeight="1">
      <c r="A5" s="55"/>
      <c r="B5" s="54"/>
      <c r="C5" s="54"/>
      <c r="D5" s="33"/>
      <c r="E5" s="67"/>
      <c r="F5" s="23"/>
      <c r="G5" s="32"/>
      <c r="H5" s="33"/>
      <c r="I5" s="33"/>
      <c r="J5" s="32"/>
    </row>
    <row r="6" spans="1:10" ht="18.75" customHeight="1">
      <c r="A6" s="277" t="s">
        <v>662</v>
      </c>
      <c r="B6" s="278"/>
      <c r="C6" s="279" t="s">
        <v>661</v>
      </c>
      <c r="D6" s="273"/>
      <c r="E6" s="274"/>
      <c r="F6" s="275"/>
      <c r="G6" s="276"/>
      <c r="H6" s="33"/>
      <c r="I6" s="33"/>
      <c r="J6" s="32"/>
    </row>
    <row r="7" spans="1:10" ht="15" customHeight="1">
      <c r="A7" s="277"/>
      <c r="B7" s="278"/>
      <c r="C7" s="279"/>
      <c r="D7" s="273"/>
      <c r="E7" s="274"/>
      <c r="F7" s="275"/>
      <c r="G7" s="276"/>
      <c r="H7" s="33"/>
      <c r="I7" s="33"/>
      <c r="J7" s="32"/>
    </row>
    <row r="8" spans="1:10" ht="14.25" customHeight="1">
      <c r="H8" s="33"/>
      <c r="I8" s="33"/>
      <c r="J8" s="32"/>
    </row>
    <row r="9" spans="1:10" ht="18" hidden="1">
      <c r="A9" s="34"/>
      <c r="B9" s="35"/>
      <c r="E9" s="67"/>
      <c r="F9" s="32"/>
      <c r="G9" s="32"/>
      <c r="J9" s="32"/>
    </row>
    <row r="10" spans="1:10" hidden="1">
      <c r="E10" s="67"/>
      <c r="F10" s="32"/>
      <c r="G10" s="32"/>
      <c r="J10" s="32"/>
    </row>
    <row r="11" spans="1:10" ht="12.75" hidden="1" customHeight="1">
      <c r="C11" s="37" t="s">
        <v>332</v>
      </c>
      <c r="E11" s="67"/>
      <c r="F11" s="32"/>
      <c r="G11" s="32"/>
      <c r="J11" s="42"/>
    </row>
    <row r="12" spans="1:10" ht="63.75" hidden="1">
      <c r="A12" s="38"/>
      <c r="B12" s="39"/>
      <c r="C12" s="29" t="s">
        <v>333</v>
      </c>
      <c r="D12" s="206"/>
      <c r="E12" s="215"/>
      <c r="F12" s="42"/>
      <c r="G12" s="32"/>
      <c r="H12" s="43"/>
      <c r="I12" s="20"/>
      <c r="J12" s="32"/>
    </row>
    <row r="13" spans="1:10" ht="12.75" hidden="1" customHeight="1">
      <c r="A13" s="38"/>
      <c r="B13" s="39"/>
      <c r="C13" s="29" t="s">
        <v>334</v>
      </c>
      <c r="D13" s="33" t="s">
        <v>176</v>
      </c>
      <c r="E13" s="215"/>
      <c r="F13" s="32"/>
      <c r="G13" s="32"/>
      <c r="H13" s="43"/>
      <c r="I13" s="20"/>
      <c r="J13" s="32"/>
    </row>
    <row r="14" spans="1:10" hidden="1">
      <c r="A14" s="44"/>
      <c r="B14" s="39"/>
      <c r="C14" s="37"/>
      <c r="D14" s="206"/>
      <c r="E14" s="215"/>
      <c r="F14" s="32"/>
      <c r="G14" s="32"/>
      <c r="H14" s="43"/>
      <c r="I14" s="20"/>
      <c r="J14" s="32"/>
    </row>
    <row r="15" spans="1:10" hidden="1">
      <c r="A15" s="44" t="s">
        <v>177</v>
      </c>
      <c r="B15" s="39"/>
      <c r="C15" s="37" t="s">
        <v>178</v>
      </c>
      <c r="D15" s="206"/>
      <c r="E15" s="215"/>
      <c r="F15" s="32"/>
      <c r="G15" s="32"/>
      <c r="H15" s="43"/>
      <c r="I15" s="20"/>
      <c r="J15" s="32"/>
    </row>
    <row r="16" spans="1:10" ht="38.25" hidden="1">
      <c r="A16" s="38"/>
      <c r="B16" s="39"/>
      <c r="C16" s="45" t="s">
        <v>179</v>
      </c>
      <c r="D16" s="206"/>
      <c r="E16" s="215"/>
      <c r="F16" s="32"/>
      <c r="G16" s="32"/>
      <c r="H16" s="43"/>
      <c r="I16" s="20"/>
      <c r="J16" s="32"/>
    </row>
    <row r="17" spans="1:10" ht="25.5" hidden="1">
      <c r="A17" s="44"/>
      <c r="B17" s="39"/>
      <c r="C17" s="29" t="s">
        <v>180</v>
      </c>
      <c r="D17" s="33" t="s">
        <v>176</v>
      </c>
      <c r="E17" s="215"/>
      <c r="F17" s="32"/>
      <c r="G17" s="32"/>
      <c r="H17" s="43"/>
      <c r="I17" s="20"/>
      <c r="J17" s="32"/>
    </row>
    <row r="18" spans="1:10" ht="18">
      <c r="A18" s="271" t="s">
        <v>562</v>
      </c>
      <c r="B18" s="272"/>
      <c r="C18" s="270" t="s">
        <v>164</v>
      </c>
      <c r="D18" s="280"/>
      <c r="E18" s="281"/>
      <c r="F18" s="282"/>
      <c r="G18" s="283"/>
      <c r="H18" s="43"/>
      <c r="I18" s="20"/>
      <c r="J18" s="32"/>
    </row>
    <row r="19" spans="1:10" ht="13.5" customHeight="1">
      <c r="A19" s="44"/>
      <c r="B19" s="39"/>
      <c r="C19" s="37"/>
      <c r="D19" s="206"/>
      <c r="E19" s="215"/>
      <c r="F19" s="32"/>
      <c r="G19" s="32"/>
      <c r="H19" s="46"/>
      <c r="I19" s="20"/>
      <c r="J19" s="32"/>
    </row>
    <row r="20" spans="1:10" ht="13.5" customHeight="1">
      <c r="A20" s="44"/>
      <c r="B20" s="39"/>
      <c r="C20" s="37" t="s">
        <v>454</v>
      </c>
      <c r="D20" s="206"/>
      <c r="E20" s="215"/>
      <c r="F20" s="32"/>
      <c r="G20" s="32"/>
      <c r="H20" s="46"/>
      <c r="I20" s="20"/>
      <c r="J20" s="32"/>
    </row>
    <row r="21" spans="1:10" ht="335.25" customHeight="1">
      <c r="A21" s="44"/>
      <c r="B21" s="39"/>
      <c r="C21" s="308" t="s">
        <v>455</v>
      </c>
      <c r="D21" s="206"/>
      <c r="E21" s="215"/>
      <c r="F21" s="32"/>
      <c r="G21" s="32"/>
      <c r="H21" s="46"/>
      <c r="I21" s="20"/>
      <c r="J21" s="32"/>
    </row>
    <row r="22" spans="1:10" ht="195" customHeight="1">
      <c r="A22" s="44"/>
      <c r="B22" s="39"/>
      <c r="C22" s="45" t="s">
        <v>456</v>
      </c>
      <c r="D22" s="206"/>
      <c r="E22" s="215"/>
      <c r="F22" s="32"/>
      <c r="G22" s="32"/>
      <c r="H22" s="46"/>
      <c r="I22" s="20"/>
      <c r="J22" s="32"/>
    </row>
    <row r="23" spans="1:10" ht="68.25" customHeight="1">
      <c r="A23" s="44"/>
      <c r="B23" s="39"/>
      <c r="C23" s="45"/>
      <c r="D23" s="206"/>
      <c r="E23" s="215"/>
      <c r="F23" s="32"/>
      <c r="G23" s="32"/>
      <c r="H23" s="46"/>
      <c r="I23" s="20"/>
      <c r="J23" s="32"/>
    </row>
    <row r="24" spans="1:10" ht="30.75" customHeight="1">
      <c r="A24" s="44"/>
      <c r="B24" s="39"/>
      <c r="C24" s="45"/>
      <c r="D24" s="206"/>
      <c r="E24" s="215"/>
      <c r="F24" s="32"/>
      <c r="G24" s="32"/>
      <c r="H24" s="46"/>
      <c r="I24" s="20"/>
      <c r="J24" s="32"/>
    </row>
    <row r="25" spans="1:10" ht="51.75" customHeight="1">
      <c r="A25" s="44"/>
      <c r="B25" s="39"/>
      <c r="C25" s="322" t="s">
        <v>655</v>
      </c>
      <c r="D25" s="206"/>
      <c r="E25" s="215"/>
      <c r="F25" s="32"/>
      <c r="G25" s="32"/>
      <c r="H25" s="46"/>
      <c r="I25" s="20"/>
      <c r="J25" s="32"/>
    </row>
    <row r="26" spans="1:10" ht="75" customHeight="1">
      <c r="A26" s="44"/>
      <c r="B26" s="39"/>
      <c r="C26" s="130" t="s">
        <v>165</v>
      </c>
      <c r="D26" s="206"/>
      <c r="E26" s="215"/>
      <c r="F26" s="32"/>
      <c r="G26" s="32"/>
      <c r="H26" s="46"/>
      <c r="I26" s="20"/>
      <c r="J26" s="32"/>
    </row>
    <row r="27" spans="1:10" ht="26.25" customHeight="1">
      <c r="A27" s="44"/>
      <c r="B27" s="39"/>
      <c r="C27" s="130" t="s">
        <v>166</v>
      </c>
      <c r="D27" s="206"/>
      <c r="E27" s="215"/>
      <c r="F27" s="32"/>
      <c r="G27" s="32"/>
      <c r="H27" s="46"/>
      <c r="I27" s="20"/>
      <c r="J27" s="32"/>
    </row>
    <row r="28" spans="1:10" ht="25.5" customHeight="1">
      <c r="A28" s="44"/>
      <c r="B28" s="39"/>
      <c r="C28" s="130" t="s">
        <v>167</v>
      </c>
      <c r="D28" s="206"/>
      <c r="E28" s="215"/>
      <c r="F28" s="32"/>
      <c r="G28" s="32"/>
      <c r="H28" s="46"/>
      <c r="I28" s="20"/>
      <c r="J28" s="32"/>
    </row>
    <row r="29" spans="1:10" ht="13.5" customHeight="1">
      <c r="A29" s="44"/>
      <c r="B29" s="39"/>
      <c r="C29" s="300" t="s">
        <v>168</v>
      </c>
      <c r="D29" s="301" t="s">
        <v>169</v>
      </c>
      <c r="E29" s="369">
        <v>30</v>
      </c>
      <c r="F29" s="906">
        <v>0</v>
      </c>
      <c r="G29" s="304">
        <f>E29*F29</f>
        <v>0</v>
      </c>
      <c r="H29" s="46"/>
      <c r="I29" s="20"/>
      <c r="J29" s="32"/>
    </row>
    <row r="30" spans="1:10" ht="12.75" customHeight="1">
      <c r="A30" s="44"/>
      <c r="B30" s="39"/>
      <c r="C30" s="300" t="s">
        <v>170</v>
      </c>
      <c r="D30" s="301" t="s">
        <v>169</v>
      </c>
      <c r="E30" s="369">
        <v>50</v>
      </c>
      <c r="F30" s="906">
        <v>0</v>
      </c>
      <c r="G30" s="304">
        <f t="shared" ref="G30:G46" si="0">E30*F30</f>
        <v>0</v>
      </c>
      <c r="H30" s="46"/>
      <c r="I30" s="20"/>
      <c r="J30" s="32"/>
    </row>
    <row r="31" spans="1:10" ht="13.5" customHeight="1">
      <c r="A31" s="44"/>
      <c r="B31" s="39"/>
      <c r="C31" s="300" t="s">
        <v>171</v>
      </c>
      <c r="D31" s="301" t="s">
        <v>169</v>
      </c>
      <c r="E31" s="369">
        <v>50</v>
      </c>
      <c r="F31" s="906">
        <v>0</v>
      </c>
      <c r="G31" s="304">
        <f t="shared" si="0"/>
        <v>0</v>
      </c>
      <c r="H31" s="46"/>
      <c r="I31" s="20"/>
      <c r="J31" s="32"/>
    </row>
    <row r="32" spans="1:10" ht="21" customHeight="1">
      <c r="A32" s="44"/>
      <c r="B32" s="39"/>
      <c r="C32" s="300"/>
      <c r="D32" s="301"/>
      <c r="E32" s="369"/>
      <c r="F32" s="303"/>
      <c r="G32" s="304"/>
      <c r="H32" s="46"/>
      <c r="I32" s="20"/>
      <c r="J32" s="32"/>
    </row>
    <row r="33" spans="1:10" ht="13.5" customHeight="1">
      <c r="A33" s="44" t="s">
        <v>663</v>
      </c>
      <c r="B33" s="39"/>
      <c r="C33" s="37" t="s">
        <v>332</v>
      </c>
      <c r="D33" s="301"/>
      <c r="E33" s="369"/>
      <c r="F33" s="303"/>
      <c r="G33" s="304"/>
      <c r="H33" s="46"/>
      <c r="I33" s="20"/>
      <c r="J33" s="32"/>
    </row>
    <row r="34" spans="1:10" ht="126" customHeight="1">
      <c r="A34" s="44"/>
      <c r="B34" s="39"/>
      <c r="C34" s="130" t="s">
        <v>236</v>
      </c>
      <c r="D34" s="301"/>
      <c r="E34" s="369"/>
      <c r="F34" s="303"/>
      <c r="G34" s="304"/>
      <c r="H34" s="46"/>
      <c r="I34" s="20"/>
      <c r="J34" s="32"/>
    </row>
    <row r="35" spans="1:10" ht="27" customHeight="1">
      <c r="A35" s="44"/>
      <c r="B35" s="39"/>
      <c r="C35" s="130" t="s">
        <v>237</v>
      </c>
      <c r="D35" s="301"/>
      <c r="E35" s="302"/>
      <c r="F35" s="303"/>
      <c r="G35" s="304"/>
      <c r="H35" s="46"/>
      <c r="I35" s="20"/>
      <c r="J35" s="32"/>
    </row>
    <row r="36" spans="1:10" ht="13.5" customHeight="1">
      <c r="A36" s="44"/>
      <c r="B36" s="39"/>
      <c r="C36" s="130" t="s">
        <v>238</v>
      </c>
      <c r="D36" s="214" t="s">
        <v>172</v>
      </c>
      <c r="E36" s="215">
        <v>4320</v>
      </c>
      <c r="F36" s="906">
        <v>0</v>
      </c>
      <c r="G36" s="304">
        <f t="shared" si="0"/>
        <v>0</v>
      </c>
      <c r="H36" s="46"/>
      <c r="I36" s="20"/>
      <c r="J36" s="32"/>
    </row>
    <row r="37" spans="1:10" ht="13.5" customHeight="1">
      <c r="A37" s="44"/>
      <c r="B37" s="39"/>
      <c r="C37" s="130"/>
      <c r="D37" s="214"/>
      <c r="E37" s="215"/>
      <c r="F37" s="32"/>
      <c r="G37" s="304"/>
      <c r="H37" s="46"/>
      <c r="I37" s="20"/>
      <c r="J37" s="32"/>
    </row>
    <row r="38" spans="1:10" ht="13.5" customHeight="1">
      <c r="A38" s="44" t="s">
        <v>177</v>
      </c>
      <c r="B38" s="39"/>
      <c r="C38" s="37" t="s">
        <v>200</v>
      </c>
      <c r="D38" s="301"/>
      <c r="E38" s="302"/>
      <c r="F38" s="303"/>
      <c r="G38" s="304"/>
      <c r="H38" s="46"/>
      <c r="I38" s="20"/>
      <c r="J38" s="32"/>
    </row>
    <row r="39" spans="1:10" ht="75" customHeight="1">
      <c r="B39" s="39"/>
      <c r="C39" s="320" t="s">
        <v>538</v>
      </c>
      <c r="D39" s="206"/>
      <c r="E39" s="215"/>
      <c r="F39" s="32"/>
      <c r="G39" s="304"/>
      <c r="H39" s="46"/>
      <c r="I39" s="20"/>
      <c r="J39" s="32"/>
    </row>
    <row r="40" spans="1:10" ht="26.25" customHeight="1">
      <c r="A40" s="44"/>
      <c r="B40" s="39"/>
      <c r="C40" s="321" t="s">
        <v>652</v>
      </c>
      <c r="D40" s="206"/>
      <c r="E40" s="215"/>
      <c r="F40" s="32"/>
      <c r="G40" s="304"/>
      <c r="H40" s="46"/>
      <c r="I40" s="20"/>
      <c r="J40" s="32"/>
    </row>
    <row r="41" spans="1:10" ht="39.75" customHeight="1">
      <c r="A41" s="44"/>
      <c r="B41" s="39"/>
      <c r="C41" s="29" t="s">
        <v>653</v>
      </c>
      <c r="D41" s="206"/>
      <c r="E41" s="215"/>
      <c r="F41" s="32"/>
      <c r="G41" s="304"/>
      <c r="H41" s="46"/>
      <c r="I41" s="20"/>
      <c r="J41" s="32"/>
    </row>
    <row r="42" spans="1:10" ht="78.75" customHeight="1">
      <c r="A42" s="44"/>
      <c r="B42" s="39"/>
      <c r="C42" s="308" t="s">
        <v>654</v>
      </c>
      <c r="D42" s="337" t="s">
        <v>423</v>
      </c>
      <c r="E42" s="215">
        <v>1</v>
      </c>
      <c r="F42" s="907">
        <v>0</v>
      </c>
      <c r="G42" s="304">
        <f t="shared" si="0"/>
        <v>0</v>
      </c>
      <c r="H42" s="46"/>
      <c r="I42" s="20"/>
      <c r="J42" s="32"/>
    </row>
    <row r="43" spans="1:10" ht="15" customHeight="1">
      <c r="A43" s="44"/>
      <c r="B43" s="39"/>
      <c r="C43" s="308"/>
      <c r="D43" s="206"/>
      <c r="E43" s="215"/>
      <c r="F43" s="32"/>
      <c r="G43" s="304"/>
      <c r="H43" s="46"/>
      <c r="I43" s="20"/>
      <c r="J43" s="32"/>
    </row>
    <row r="44" spans="1:10" ht="14.25" customHeight="1">
      <c r="A44" s="44" t="s">
        <v>242</v>
      </c>
      <c r="B44" s="39"/>
      <c r="C44" s="37" t="s">
        <v>173</v>
      </c>
      <c r="D44" s="206"/>
      <c r="E44" s="215"/>
      <c r="F44" s="32"/>
      <c r="G44" s="304"/>
      <c r="H44" s="46"/>
      <c r="I44" s="20"/>
      <c r="J44" s="32"/>
    </row>
    <row r="45" spans="1:10" ht="51" customHeight="1">
      <c r="A45" s="44"/>
      <c r="B45" s="39"/>
      <c r="C45" s="130" t="s">
        <v>300</v>
      </c>
      <c r="D45" s="206"/>
      <c r="E45" s="302"/>
      <c r="F45" s="32"/>
      <c r="G45" s="304"/>
      <c r="H45" s="46"/>
      <c r="I45" s="20"/>
      <c r="J45" s="32"/>
    </row>
    <row r="46" spans="1:10" ht="27.75" customHeight="1">
      <c r="A46" s="44"/>
      <c r="B46" s="39"/>
      <c r="C46" s="130" t="s">
        <v>223</v>
      </c>
      <c r="D46" s="214" t="s">
        <v>222</v>
      </c>
      <c r="E46" s="215">
        <v>320</v>
      </c>
      <c r="F46" s="908">
        <v>0</v>
      </c>
      <c r="G46" s="304">
        <f t="shared" si="0"/>
        <v>0</v>
      </c>
      <c r="H46" s="46"/>
      <c r="I46" s="20"/>
      <c r="J46" s="32"/>
    </row>
    <row r="47" spans="1:10" ht="13.5" customHeight="1">
      <c r="A47" s="44"/>
      <c r="B47" s="39"/>
      <c r="C47" s="130"/>
      <c r="D47" s="214"/>
      <c r="E47" s="215"/>
      <c r="F47" s="67"/>
      <c r="G47" s="67"/>
      <c r="H47" s="46"/>
      <c r="I47" s="20"/>
      <c r="J47" s="32"/>
    </row>
    <row r="48" spans="1:10" ht="12.75" customHeight="1">
      <c r="A48" s="44"/>
      <c r="B48" s="39"/>
      <c r="C48" s="308"/>
      <c r="D48" s="206"/>
      <c r="E48" s="215"/>
      <c r="F48" s="32"/>
      <c r="G48" s="32"/>
      <c r="H48" s="46"/>
      <c r="I48" s="20"/>
      <c r="J48" s="32"/>
    </row>
    <row r="49" spans="1:10" ht="12" customHeight="1">
      <c r="A49" s="44"/>
      <c r="B49" s="39"/>
      <c r="C49" s="308"/>
      <c r="D49" s="206"/>
      <c r="E49" s="215"/>
      <c r="F49" s="32"/>
      <c r="G49" s="32"/>
      <c r="H49" s="46"/>
      <c r="I49" s="20"/>
      <c r="J49" s="32"/>
    </row>
    <row r="50" spans="1:10" ht="15" customHeight="1">
      <c r="A50" s="135" t="s">
        <v>562</v>
      </c>
      <c r="B50" s="136"/>
      <c r="C50" s="137" t="s">
        <v>221</v>
      </c>
      <c r="D50" s="235"/>
      <c r="E50" s="224"/>
      <c r="F50" s="138"/>
      <c r="G50" s="370">
        <f>SUM(G29:G49)</f>
        <v>0</v>
      </c>
      <c r="H50" s="46"/>
      <c r="I50" s="20"/>
      <c r="J50" s="32"/>
    </row>
    <row r="51" spans="1:10" ht="17.25" customHeight="1">
      <c r="A51" s="44"/>
      <c r="B51" s="39"/>
      <c r="D51" s="206"/>
      <c r="E51" s="215"/>
      <c r="F51" s="32"/>
      <c r="G51" s="32"/>
      <c r="H51" s="46"/>
      <c r="I51" s="20"/>
      <c r="J51" s="32"/>
    </row>
    <row r="52" spans="1:10" ht="16.5" customHeight="1">
      <c r="A52" s="46"/>
      <c r="B52" s="20"/>
      <c r="C52" s="32"/>
      <c r="D52" s="206"/>
      <c r="E52" s="206"/>
      <c r="F52" s="1"/>
      <c r="G52" s="424"/>
      <c r="J52" s="1"/>
    </row>
    <row r="53" spans="1:10" ht="12.75" customHeight="1">
      <c r="A53" s="46"/>
      <c r="B53" s="20"/>
      <c r="C53" s="32"/>
      <c r="D53" s="206"/>
      <c r="E53" s="206"/>
      <c r="F53" s="1"/>
      <c r="J53" s="1"/>
    </row>
    <row r="54" spans="1:10" ht="171" customHeight="1">
      <c r="A54" s="46"/>
      <c r="B54" s="20"/>
      <c r="C54" s="32"/>
      <c r="D54" s="206"/>
      <c r="E54" s="206"/>
      <c r="F54" s="1"/>
      <c r="J54" s="1"/>
    </row>
    <row r="55" spans="1:10" ht="237" customHeight="1">
      <c r="A55" s="46"/>
      <c r="B55" s="20"/>
      <c r="C55" s="32"/>
      <c r="D55" s="206"/>
      <c r="E55" s="206"/>
      <c r="F55" s="1"/>
      <c r="J55" s="1"/>
    </row>
    <row r="56" spans="1:10" ht="136.5" customHeight="1">
      <c r="A56" s="46"/>
      <c r="B56" s="20"/>
      <c r="C56" s="32"/>
      <c r="D56" s="206"/>
      <c r="E56" s="206"/>
      <c r="F56" s="1"/>
      <c r="J56" s="1"/>
    </row>
    <row r="57" spans="1:10" ht="238.5" customHeight="1">
      <c r="A57" s="46"/>
      <c r="B57" s="20"/>
      <c r="C57" s="32"/>
      <c r="D57" s="206"/>
      <c r="E57" s="206"/>
      <c r="F57" s="1"/>
      <c r="J57" s="1"/>
    </row>
    <row r="58" spans="1:10" ht="137.25" customHeight="1">
      <c r="A58" s="46"/>
      <c r="B58" s="20"/>
      <c r="C58" s="32"/>
      <c r="D58" s="206"/>
      <c r="E58" s="206"/>
      <c r="F58" s="1"/>
      <c r="J58" s="1"/>
    </row>
    <row r="59" spans="1:10" ht="14.25" customHeight="1">
      <c r="A59" s="46"/>
      <c r="B59" s="20"/>
      <c r="C59" s="32"/>
      <c r="D59" s="206"/>
      <c r="E59" s="206"/>
      <c r="F59" s="1"/>
      <c r="J59" s="1"/>
    </row>
    <row r="60" spans="1:10" ht="14.25" customHeight="1">
      <c r="A60" s="46"/>
      <c r="B60" s="20"/>
      <c r="C60" s="32"/>
      <c r="D60" s="206"/>
      <c r="E60" s="206"/>
      <c r="F60" s="1"/>
      <c r="J60" s="1"/>
    </row>
    <row r="61" spans="1:10" ht="14.25" customHeight="1">
      <c r="A61" s="46"/>
      <c r="B61" s="20"/>
      <c r="C61" s="32"/>
      <c r="D61" s="206"/>
      <c r="E61" s="206"/>
      <c r="F61" s="1"/>
      <c r="J61" s="1"/>
    </row>
    <row r="62" spans="1:10" ht="93" customHeight="1">
      <c r="A62" s="46"/>
      <c r="B62" s="20"/>
      <c r="C62" s="32"/>
      <c r="D62" s="206"/>
      <c r="E62" s="206"/>
      <c r="F62" s="1"/>
      <c r="J62" s="1"/>
    </row>
    <row r="63" spans="1:10" ht="13.5" customHeight="1">
      <c r="A63" s="46"/>
      <c r="B63" s="20"/>
      <c r="C63" s="32"/>
      <c r="D63" s="206"/>
      <c r="E63" s="206"/>
      <c r="F63" s="1"/>
      <c r="J63" s="1"/>
    </row>
    <row r="64" spans="1:10" ht="12.75" customHeight="1">
      <c r="A64" s="46"/>
      <c r="B64" s="20"/>
      <c r="C64" s="32"/>
      <c r="D64" s="206"/>
      <c r="E64" s="206"/>
      <c r="F64" s="1"/>
      <c r="J64" s="1"/>
    </row>
    <row r="65" spans="1:10" ht="13.5" customHeight="1">
      <c r="A65" s="46"/>
      <c r="B65" s="20"/>
      <c r="C65" s="32"/>
      <c r="D65" s="206"/>
      <c r="E65" s="206"/>
      <c r="F65" s="1"/>
      <c r="J65" s="1"/>
    </row>
    <row r="66" spans="1:10" ht="157.5" customHeight="1">
      <c r="A66" s="46"/>
      <c r="B66" s="20"/>
      <c r="C66" s="32"/>
      <c r="D66" s="206"/>
      <c r="E66" s="206"/>
      <c r="F66" s="1"/>
      <c r="J66" s="1"/>
    </row>
    <row r="67" spans="1:10" ht="13.5" customHeight="1">
      <c r="A67" s="46"/>
      <c r="B67" s="20"/>
      <c r="C67" s="32"/>
      <c r="D67" s="206"/>
      <c r="E67" s="206"/>
      <c r="F67" s="1"/>
      <c r="J67" s="1"/>
    </row>
    <row r="68" spans="1:10" ht="12.75" customHeight="1">
      <c r="A68" s="46"/>
      <c r="B68" s="20"/>
      <c r="C68" s="32"/>
      <c r="D68" s="206"/>
      <c r="E68" s="206"/>
      <c r="F68" s="1"/>
      <c r="J68" s="1"/>
    </row>
    <row r="69" spans="1:10" ht="14.25" customHeight="1">
      <c r="A69" s="46"/>
      <c r="B69" s="20"/>
      <c r="C69" s="32"/>
      <c r="D69" s="206"/>
      <c r="E69" s="206"/>
      <c r="F69" s="1"/>
      <c r="J69" s="1"/>
    </row>
    <row r="70" spans="1:10" ht="56.25" customHeight="1">
      <c r="A70" s="46"/>
      <c r="B70" s="20"/>
      <c r="C70" s="32"/>
      <c r="D70" s="206"/>
      <c r="E70" s="206"/>
      <c r="F70" s="1"/>
      <c r="J70" s="1"/>
    </row>
    <row r="71" spans="1:10" ht="26.25" customHeight="1">
      <c r="A71" s="46"/>
      <c r="C71" s="32"/>
      <c r="D71" s="206"/>
      <c r="E71" s="206"/>
      <c r="F71" s="1"/>
      <c r="J71" s="1"/>
    </row>
    <row r="72" spans="1:10" ht="14.25" customHeight="1">
      <c r="C72" s="18"/>
      <c r="D72" s="206"/>
      <c r="E72" s="206"/>
      <c r="F72" s="1"/>
      <c r="J72" s="1"/>
    </row>
    <row r="73" spans="1:10" ht="13.5" thickBot="1">
      <c r="C73" s="52"/>
      <c r="D73" s="206"/>
      <c r="E73" s="206"/>
      <c r="F73" s="1"/>
      <c r="J73" s="1"/>
    </row>
    <row r="74" spans="1:10">
      <c r="C74" s="100"/>
      <c r="D74" s="206"/>
      <c r="E74" s="206"/>
      <c r="F74" s="1"/>
      <c r="J74" s="1"/>
    </row>
    <row r="75" spans="1:10" ht="66.75" customHeight="1">
      <c r="C75" s="30"/>
      <c r="D75" s="206"/>
      <c r="E75" s="206"/>
      <c r="F75" s="1"/>
      <c r="J75" s="1"/>
    </row>
    <row r="76" spans="1:10">
      <c r="C76" s="30"/>
      <c r="D76" s="206"/>
      <c r="E76" s="206"/>
      <c r="F76" s="1"/>
      <c r="J76" s="1"/>
    </row>
    <row r="77" spans="1:10">
      <c r="C77" s="30"/>
      <c r="D77" s="206"/>
      <c r="E77" s="206"/>
      <c r="F77" s="1"/>
      <c r="J77" s="1"/>
    </row>
    <row r="78" spans="1:10">
      <c r="C78" s="30"/>
      <c r="D78" s="206"/>
      <c r="E78" s="206"/>
      <c r="F78" s="1"/>
      <c r="J78" s="1"/>
    </row>
    <row r="79" spans="1:10">
      <c r="C79" s="30"/>
      <c r="D79" s="206"/>
      <c r="E79" s="206"/>
      <c r="F79" s="1"/>
      <c r="J79" s="1"/>
    </row>
    <row r="80" spans="1:10">
      <c r="C80" s="30"/>
      <c r="D80" s="206"/>
      <c r="E80" s="206"/>
      <c r="F80" s="1"/>
      <c r="J80" s="1"/>
    </row>
    <row r="81" spans="3:10" ht="14.25" customHeight="1">
      <c r="C81" s="30"/>
      <c r="D81" s="206"/>
      <c r="E81" s="206"/>
      <c r="F81" s="1"/>
      <c r="J81" s="1"/>
    </row>
    <row r="82" spans="3:10">
      <c r="C82" s="30"/>
      <c r="D82" s="206"/>
      <c r="E82" s="206"/>
      <c r="F82" s="1"/>
      <c r="J82" s="1"/>
    </row>
    <row r="83" spans="3:10" ht="14.25" customHeight="1">
      <c r="C83" s="30"/>
      <c r="D83" s="206"/>
      <c r="E83" s="206"/>
      <c r="F83" s="1"/>
      <c r="J83" s="1"/>
    </row>
    <row r="84" spans="3:10">
      <c r="C84" s="30"/>
      <c r="D84" s="206"/>
      <c r="E84" s="206"/>
      <c r="F84" s="1"/>
      <c r="J84" s="1"/>
    </row>
    <row r="85" spans="3:10" ht="14.25" customHeight="1">
      <c r="C85" s="30"/>
      <c r="D85" s="206"/>
      <c r="E85" s="206"/>
      <c r="F85" s="1"/>
      <c r="J85" s="1"/>
    </row>
    <row r="86" spans="3:10">
      <c r="C86" s="30"/>
      <c r="D86" s="206"/>
      <c r="E86" s="206"/>
      <c r="F86" s="1"/>
      <c r="J86" s="1"/>
    </row>
    <row r="87" spans="3:10" ht="17.25" customHeight="1">
      <c r="C87" s="30"/>
      <c r="D87" s="206"/>
      <c r="E87" s="206"/>
      <c r="F87" s="1"/>
      <c r="J87" s="1"/>
    </row>
    <row r="88" spans="3:10">
      <c r="C88" s="30"/>
      <c r="D88" s="206"/>
      <c r="E88" s="206"/>
      <c r="F88" s="1"/>
      <c r="J88" s="1"/>
    </row>
    <row r="89" spans="3:10" ht="12.75" customHeight="1">
      <c r="C89" s="30"/>
      <c r="D89" s="206"/>
      <c r="E89" s="206"/>
      <c r="F89" s="1"/>
      <c r="J89" s="1"/>
    </row>
    <row r="90" spans="3:10">
      <c r="C90" s="30"/>
      <c r="D90" s="206"/>
      <c r="E90" s="206"/>
      <c r="F90" s="1"/>
      <c r="J90" s="1"/>
    </row>
    <row r="91" spans="3:10" ht="13.5" customHeight="1">
      <c r="C91" s="30"/>
      <c r="D91" s="206"/>
      <c r="E91" s="206"/>
      <c r="F91" s="1"/>
      <c r="J91" s="1"/>
    </row>
    <row r="92" spans="3:10">
      <c r="C92" s="30"/>
      <c r="D92" s="206"/>
      <c r="E92" s="206"/>
      <c r="F92" s="1"/>
      <c r="J92" s="1"/>
    </row>
    <row r="93" spans="3:10" ht="26.25" customHeight="1">
      <c r="C93" s="30"/>
      <c r="D93" s="206"/>
      <c r="E93" s="206"/>
      <c r="F93" s="1"/>
      <c r="J93" s="1"/>
    </row>
    <row r="94" spans="3:10">
      <c r="C94" s="30"/>
      <c r="D94" s="206"/>
      <c r="E94" s="206"/>
      <c r="F94" s="1"/>
      <c r="J94" s="1"/>
    </row>
    <row r="95" spans="3:10" ht="12.75" customHeight="1">
      <c r="C95" s="30"/>
      <c r="D95" s="206"/>
      <c r="E95" s="206"/>
      <c r="F95" s="1"/>
      <c r="J95" s="1"/>
    </row>
    <row r="96" spans="3:10" ht="51" customHeight="1">
      <c r="C96" s="30"/>
      <c r="D96" s="206"/>
      <c r="E96" s="206"/>
      <c r="F96" s="1"/>
      <c r="J96" s="1"/>
    </row>
    <row r="97" spans="3:10">
      <c r="C97" s="30"/>
      <c r="D97" s="206"/>
      <c r="E97" s="206"/>
      <c r="F97" s="1"/>
      <c r="J97" s="1"/>
    </row>
    <row r="98" spans="3:10">
      <c r="C98" s="30"/>
      <c r="D98" s="206"/>
      <c r="E98" s="206"/>
      <c r="F98" s="1"/>
      <c r="J98" s="1"/>
    </row>
    <row r="99" spans="3:10" ht="12.75" customHeight="1">
      <c r="C99" s="30"/>
      <c r="D99" s="206"/>
      <c r="E99" s="206"/>
      <c r="F99" s="1"/>
      <c r="J99" s="1"/>
    </row>
    <row r="100" spans="3:10" ht="43.5" customHeight="1">
      <c r="C100" s="30"/>
      <c r="D100" s="206"/>
      <c r="E100" s="206"/>
      <c r="F100" s="1"/>
      <c r="J100" s="1"/>
    </row>
    <row r="101" spans="3:10">
      <c r="C101" s="30"/>
      <c r="D101" s="206"/>
      <c r="E101" s="206"/>
      <c r="F101" s="1"/>
      <c r="J101" s="1"/>
    </row>
    <row r="102" spans="3:10">
      <c r="C102" s="30"/>
      <c r="D102" s="206"/>
      <c r="E102" s="206"/>
      <c r="F102" s="1"/>
      <c r="J102" s="1"/>
    </row>
    <row r="103" spans="3:10">
      <c r="C103" s="30"/>
      <c r="D103" s="206"/>
      <c r="E103" s="206"/>
      <c r="F103" s="1"/>
      <c r="J103" s="1"/>
    </row>
    <row r="104" spans="3:10" ht="53.25" customHeight="1">
      <c r="C104" s="30"/>
      <c r="D104" s="206"/>
      <c r="E104" s="206"/>
      <c r="F104" s="1"/>
      <c r="J104" s="1"/>
    </row>
    <row r="105" spans="3:10" ht="13.5" customHeight="1">
      <c r="C105" s="30"/>
      <c r="D105" s="206"/>
      <c r="E105" s="206"/>
      <c r="F105" s="1"/>
      <c r="J105" s="1"/>
    </row>
    <row r="106" spans="3:10" ht="15" customHeight="1">
      <c r="C106" s="30"/>
      <c r="D106" s="206"/>
      <c r="E106" s="206"/>
      <c r="F106" s="1"/>
      <c r="J106" s="1"/>
    </row>
    <row r="107" spans="3:10">
      <c r="C107" s="30"/>
      <c r="D107" s="206"/>
      <c r="E107" s="206"/>
      <c r="F107" s="1"/>
      <c r="J107" s="1"/>
    </row>
    <row r="108" spans="3:10" ht="88.5" customHeight="1">
      <c r="C108" s="30"/>
      <c r="D108" s="206"/>
      <c r="E108" s="206"/>
      <c r="F108" s="1"/>
      <c r="J108" s="1"/>
    </row>
    <row r="109" spans="3:10">
      <c r="C109" s="30"/>
      <c r="D109" s="206"/>
      <c r="E109" s="206"/>
      <c r="F109" s="1"/>
      <c r="J109" s="1"/>
    </row>
    <row r="110" spans="3:10">
      <c r="C110" s="30"/>
      <c r="D110" s="206"/>
      <c r="E110" s="206"/>
      <c r="F110" s="1"/>
      <c r="J110" s="1"/>
    </row>
    <row r="111" spans="3:10">
      <c r="C111" s="30"/>
      <c r="D111" s="206"/>
      <c r="E111" s="206"/>
      <c r="F111" s="1"/>
      <c r="J111" s="1"/>
    </row>
    <row r="112" spans="3:10" ht="50.25" customHeight="1">
      <c r="C112" s="30"/>
      <c r="D112" s="206"/>
      <c r="E112" s="206"/>
      <c r="F112" s="1"/>
      <c r="J112" s="1"/>
    </row>
    <row r="113" spans="3:10" ht="15.75" customHeight="1">
      <c r="C113" s="30"/>
      <c r="D113" s="206"/>
      <c r="E113" s="206"/>
      <c r="F113" s="1"/>
      <c r="J113" s="1"/>
    </row>
    <row r="114" spans="3:10" ht="14.25" customHeight="1">
      <c r="C114" s="30"/>
      <c r="D114" s="206"/>
      <c r="E114" s="206"/>
      <c r="F114" s="1"/>
      <c r="J114" s="1"/>
    </row>
    <row r="115" spans="3:10" ht="14.25" customHeight="1">
      <c r="C115" s="30"/>
      <c r="D115" s="206"/>
      <c r="E115" s="206"/>
      <c r="F115" s="1"/>
      <c r="J115" s="1"/>
    </row>
    <row r="116" spans="3:10" ht="15" customHeight="1">
      <c r="C116" s="30"/>
      <c r="D116" s="206"/>
      <c r="E116" s="206"/>
      <c r="F116" s="1"/>
      <c r="J116" s="1"/>
    </row>
    <row r="117" spans="3:10" ht="15" customHeight="1">
      <c r="C117" s="30"/>
      <c r="D117" s="206"/>
      <c r="E117" s="206"/>
      <c r="F117" s="1"/>
      <c r="J117" s="1"/>
    </row>
    <row r="118" spans="3:10" ht="15" customHeight="1">
      <c r="C118" s="30"/>
      <c r="D118" s="206"/>
      <c r="E118" s="206"/>
      <c r="F118" s="1"/>
      <c r="J118" s="1"/>
    </row>
    <row r="119" spans="3:10" ht="13.5" customHeight="1">
      <c r="C119" s="30"/>
      <c r="D119" s="206"/>
      <c r="E119" s="206"/>
      <c r="F119" s="1"/>
      <c r="J119" s="1"/>
    </row>
    <row r="120" spans="3:10" ht="78.75" customHeight="1">
      <c r="C120" s="30"/>
      <c r="D120" s="206"/>
      <c r="E120" s="206"/>
      <c r="F120" s="1"/>
      <c r="J120" s="1"/>
    </row>
    <row r="121" spans="3:10" ht="24" customHeight="1">
      <c r="C121" s="30"/>
      <c r="D121" s="206"/>
      <c r="E121" s="206"/>
      <c r="F121" s="1"/>
      <c r="J121" s="1"/>
    </row>
    <row r="122" spans="3:10" ht="15" customHeight="1">
      <c r="C122" s="30"/>
      <c r="D122" s="206"/>
      <c r="E122" s="206"/>
      <c r="F122" s="1"/>
      <c r="J122" s="1"/>
    </row>
    <row r="123" spans="3:10" ht="213" customHeight="1">
      <c r="C123" s="30"/>
      <c r="D123" s="206"/>
      <c r="E123" s="206"/>
      <c r="F123" s="1"/>
      <c r="J123" s="1"/>
    </row>
    <row r="124" spans="3:10">
      <c r="C124" s="30"/>
      <c r="D124" s="206"/>
      <c r="E124" s="206"/>
      <c r="F124" s="1"/>
      <c r="J124" s="1"/>
    </row>
    <row r="125" spans="3:10">
      <c r="C125" s="30"/>
      <c r="D125" s="206"/>
      <c r="E125" s="206"/>
      <c r="F125" s="1"/>
      <c r="J125" s="1"/>
    </row>
    <row r="126" spans="3:10" ht="140.25" customHeight="1">
      <c r="C126" s="30"/>
      <c r="D126" s="206"/>
      <c r="E126" s="206"/>
      <c r="F126" s="1"/>
      <c r="J126" s="1"/>
    </row>
    <row r="127" spans="3:10" ht="82.5" customHeight="1">
      <c r="C127" s="30"/>
      <c r="D127" s="206"/>
      <c r="E127" s="206"/>
      <c r="F127" s="1"/>
      <c r="J127" s="1"/>
    </row>
    <row r="128" spans="3:10">
      <c r="C128" s="30"/>
      <c r="D128" s="206"/>
      <c r="E128" s="206"/>
      <c r="F128" s="1"/>
      <c r="J128" s="1"/>
    </row>
    <row r="129" spans="3:10">
      <c r="C129" s="30"/>
      <c r="D129" s="206"/>
      <c r="E129" s="206"/>
      <c r="F129" s="1"/>
      <c r="J129" s="1"/>
    </row>
    <row r="130" spans="3:10" ht="53.25" customHeight="1">
      <c r="C130" s="30"/>
      <c r="D130" s="206"/>
      <c r="E130" s="206"/>
      <c r="F130" s="1"/>
      <c r="J130" s="1"/>
    </row>
    <row r="131" spans="3:10">
      <c r="C131" s="30"/>
      <c r="D131" s="206"/>
      <c r="E131" s="206"/>
      <c r="F131" s="1"/>
      <c r="J131" s="1"/>
    </row>
    <row r="132" spans="3:10">
      <c r="C132" s="30"/>
      <c r="D132" s="206"/>
      <c r="E132" s="206"/>
      <c r="F132" s="1"/>
      <c r="J132" s="1"/>
    </row>
    <row r="133" spans="3:10">
      <c r="C133" s="30"/>
      <c r="D133" s="206"/>
      <c r="E133" s="206"/>
      <c r="F133" s="1"/>
      <c r="J133" s="1"/>
    </row>
    <row r="134" spans="3:10">
      <c r="C134" s="30"/>
      <c r="D134" s="206"/>
      <c r="E134" s="206"/>
      <c r="F134" s="1"/>
      <c r="J134" s="1"/>
    </row>
    <row r="135" spans="3:10" ht="13.5" customHeight="1">
      <c r="C135" s="30"/>
      <c r="D135" s="206"/>
      <c r="E135" s="206"/>
      <c r="F135" s="1"/>
      <c r="J135" s="1"/>
    </row>
    <row r="136" spans="3:10" ht="12.75" customHeight="1">
      <c r="C136" s="30"/>
      <c r="D136" s="206"/>
      <c r="E136" s="206"/>
      <c r="F136" s="1"/>
      <c r="J136" s="1"/>
    </row>
    <row r="137" spans="3:10" ht="15" customHeight="1">
      <c r="C137" s="30"/>
      <c r="D137" s="206"/>
      <c r="E137" s="206"/>
      <c r="F137" s="1"/>
      <c r="J137" s="1"/>
    </row>
    <row r="138" spans="3:10">
      <c r="C138" s="30"/>
      <c r="D138" s="206"/>
      <c r="E138" s="206"/>
      <c r="F138" s="1"/>
      <c r="J138" s="1"/>
    </row>
    <row r="139" spans="3:10" ht="12" customHeight="1">
      <c r="C139" s="30"/>
      <c r="D139" s="206"/>
      <c r="E139" s="206"/>
      <c r="F139" s="1"/>
      <c r="J139" s="1"/>
    </row>
    <row r="140" spans="3:10">
      <c r="C140" s="30"/>
      <c r="D140" s="206"/>
      <c r="E140" s="206"/>
      <c r="F140" s="1"/>
      <c r="J140" s="1"/>
    </row>
    <row r="141" spans="3:10">
      <c r="C141" s="30"/>
      <c r="D141" s="206"/>
      <c r="E141" s="206"/>
      <c r="F141" s="1"/>
      <c r="J141" s="1"/>
    </row>
    <row r="142" spans="3:10" ht="37.5" customHeight="1">
      <c r="C142" s="30"/>
      <c r="D142" s="206"/>
      <c r="E142" s="206"/>
      <c r="F142" s="1"/>
      <c r="J142" s="1"/>
    </row>
    <row r="143" spans="3:10" ht="12.75" customHeight="1">
      <c r="C143" s="30"/>
      <c r="D143" s="206"/>
      <c r="E143" s="206"/>
      <c r="F143" s="1"/>
      <c r="J143" s="1"/>
    </row>
    <row r="144" spans="3:10">
      <c r="C144" s="30"/>
      <c r="D144" s="206"/>
      <c r="E144" s="206"/>
      <c r="F144" s="1"/>
      <c r="J144" s="1"/>
    </row>
    <row r="145" spans="3:10" ht="13.5" customHeight="1">
      <c r="C145" s="30"/>
      <c r="D145" s="206"/>
      <c r="E145" s="206"/>
      <c r="F145" s="1"/>
      <c r="J145" s="1"/>
    </row>
    <row r="146" spans="3:10" ht="90" customHeight="1">
      <c r="C146" s="30"/>
      <c r="D146" s="206"/>
      <c r="E146" s="206"/>
      <c r="F146" s="1"/>
      <c r="J146" s="1"/>
    </row>
    <row r="147" spans="3:10">
      <c r="C147" s="30"/>
      <c r="D147" s="206"/>
      <c r="E147" s="206"/>
      <c r="F147" s="1"/>
      <c r="J147" s="1"/>
    </row>
    <row r="148" spans="3:10">
      <c r="C148" s="30"/>
      <c r="D148" s="206"/>
      <c r="E148" s="206"/>
      <c r="F148" s="1"/>
      <c r="J148" s="1"/>
    </row>
    <row r="149" spans="3:10" ht="15.75" customHeight="1">
      <c r="C149" s="30"/>
      <c r="D149" s="206"/>
      <c r="E149" s="206"/>
      <c r="F149" s="1"/>
      <c r="J149" s="1"/>
    </row>
    <row r="150" spans="3:10">
      <c r="C150" s="30"/>
      <c r="D150" s="206"/>
      <c r="E150" s="206"/>
      <c r="F150" s="1"/>
      <c r="J150" s="1"/>
    </row>
    <row r="151" spans="3:10">
      <c r="C151" s="30"/>
      <c r="D151" s="206"/>
      <c r="E151" s="206"/>
      <c r="F151" s="1"/>
      <c r="J151" s="1"/>
    </row>
    <row r="152" spans="3:10">
      <c r="C152" s="30"/>
      <c r="D152" s="206"/>
      <c r="E152" s="206"/>
      <c r="F152" s="1"/>
      <c r="J152" s="1"/>
    </row>
    <row r="153" spans="3:10" ht="14.25" customHeight="1">
      <c r="C153" s="30"/>
      <c r="D153" s="206"/>
      <c r="E153" s="206"/>
      <c r="F153" s="1"/>
      <c r="J153" s="1"/>
    </row>
    <row r="154" spans="3:10" ht="66.75" customHeight="1">
      <c r="C154" s="30"/>
      <c r="D154" s="206"/>
      <c r="E154" s="206"/>
      <c r="F154" s="1"/>
      <c r="J154" s="1"/>
    </row>
    <row r="155" spans="3:10">
      <c r="C155" s="30"/>
      <c r="D155" s="206"/>
      <c r="E155" s="206"/>
      <c r="F155" s="1"/>
      <c r="J155" s="1"/>
    </row>
    <row r="156" spans="3:10">
      <c r="C156" s="30"/>
      <c r="D156" s="206"/>
      <c r="E156" s="206"/>
      <c r="F156" s="1"/>
      <c r="J156" s="1"/>
    </row>
    <row r="157" spans="3:10">
      <c r="C157" s="30"/>
      <c r="D157" s="206"/>
      <c r="E157" s="206"/>
      <c r="F157" s="1"/>
      <c r="J157" s="1"/>
    </row>
    <row r="158" spans="3:10" ht="66" customHeight="1">
      <c r="C158" s="30"/>
      <c r="D158" s="206"/>
      <c r="E158" s="206"/>
      <c r="F158" s="1"/>
      <c r="J158" s="1"/>
    </row>
    <row r="159" spans="3:10">
      <c r="C159" s="30"/>
      <c r="D159" s="206"/>
      <c r="E159" s="206"/>
      <c r="F159" s="1"/>
      <c r="J159" s="1"/>
    </row>
    <row r="160" spans="3:10">
      <c r="C160" s="30"/>
      <c r="D160" s="206"/>
      <c r="E160" s="206"/>
      <c r="F160" s="1"/>
      <c r="J160" s="1"/>
    </row>
    <row r="161" spans="3:10">
      <c r="C161" s="30"/>
      <c r="D161" s="206"/>
      <c r="E161" s="206"/>
      <c r="F161" s="1"/>
      <c r="J161" s="1"/>
    </row>
    <row r="162" spans="3:10">
      <c r="C162" s="30"/>
      <c r="D162" s="206"/>
      <c r="E162" s="206"/>
      <c r="F162" s="1"/>
      <c r="J162" s="1"/>
    </row>
    <row r="163" spans="3:10">
      <c r="C163" s="30"/>
      <c r="D163" s="206"/>
      <c r="E163" s="206"/>
      <c r="F163" s="1"/>
      <c r="J163" s="1"/>
    </row>
    <row r="164" spans="3:10">
      <c r="C164" s="30"/>
      <c r="D164" s="206"/>
      <c r="E164" s="206"/>
      <c r="F164" s="1"/>
      <c r="J164" s="1"/>
    </row>
    <row r="165" spans="3:10">
      <c r="C165" s="30"/>
      <c r="D165" s="206"/>
      <c r="E165" s="206"/>
      <c r="F165" s="1"/>
      <c r="J165" s="1"/>
    </row>
    <row r="166" spans="3:10">
      <c r="C166" s="30"/>
      <c r="D166" s="206"/>
      <c r="E166" s="206"/>
      <c r="F166" s="1"/>
      <c r="J166" s="1"/>
    </row>
    <row r="167" spans="3:10">
      <c r="C167" s="30"/>
      <c r="D167" s="206"/>
      <c r="E167" s="206"/>
      <c r="F167" s="1"/>
      <c r="J167" s="1"/>
    </row>
    <row r="168" spans="3:10">
      <c r="C168" s="30"/>
      <c r="D168" s="206"/>
      <c r="E168" s="206"/>
      <c r="F168" s="1"/>
      <c r="J168" s="1"/>
    </row>
    <row r="169" spans="3:10">
      <c r="C169" s="30"/>
      <c r="D169" s="206"/>
      <c r="E169" s="206"/>
      <c r="F169" s="1"/>
      <c r="J169" s="1"/>
    </row>
    <row r="170" spans="3:10">
      <c r="C170" s="30"/>
      <c r="D170" s="206"/>
      <c r="E170" s="206"/>
      <c r="F170" s="1"/>
      <c r="J170" s="1"/>
    </row>
    <row r="171" spans="3:10">
      <c r="C171" s="30"/>
      <c r="D171" s="206"/>
      <c r="E171" s="206"/>
      <c r="F171" s="1"/>
      <c r="J171" s="1"/>
    </row>
    <row r="172" spans="3:10">
      <c r="C172" s="30"/>
      <c r="D172" s="206"/>
      <c r="E172" s="206"/>
      <c r="F172" s="1"/>
      <c r="J172" s="1"/>
    </row>
    <row r="173" spans="3:10">
      <c r="C173" s="30"/>
      <c r="D173" s="206"/>
      <c r="E173" s="206"/>
      <c r="F173" s="1"/>
      <c r="J173" s="1"/>
    </row>
    <row r="174" spans="3:10">
      <c r="C174" s="30"/>
      <c r="D174" s="206"/>
      <c r="E174" s="206"/>
      <c r="F174" s="1"/>
      <c r="J174" s="1"/>
    </row>
    <row r="175" spans="3:10">
      <c r="C175" s="30"/>
      <c r="D175" s="206"/>
      <c r="E175" s="206"/>
      <c r="F175" s="1"/>
      <c r="J175" s="1"/>
    </row>
    <row r="176" spans="3:10">
      <c r="C176" s="30"/>
      <c r="D176" s="206"/>
      <c r="E176" s="206"/>
      <c r="F176" s="1"/>
      <c r="J176" s="1"/>
    </row>
    <row r="177" spans="3:10">
      <c r="C177" s="30"/>
      <c r="D177" s="206"/>
      <c r="E177" s="206"/>
      <c r="F177" s="1"/>
      <c r="J177" s="1"/>
    </row>
    <row r="178" spans="3:10">
      <c r="C178" s="30"/>
      <c r="D178" s="206"/>
      <c r="E178" s="206"/>
      <c r="F178" s="1"/>
      <c r="J178" s="1"/>
    </row>
    <row r="179" spans="3:10">
      <c r="C179" s="30"/>
      <c r="D179" s="206"/>
      <c r="E179" s="206"/>
      <c r="F179" s="1"/>
      <c r="J179" s="1"/>
    </row>
    <row r="180" spans="3:10">
      <c r="C180" s="30"/>
      <c r="D180" s="206"/>
      <c r="E180" s="206"/>
      <c r="F180" s="1"/>
      <c r="J180" s="1"/>
    </row>
    <row r="181" spans="3:10">
      <c r="C181" s="30"/>
      <c r="D181" s="206"/>
      <c r="E181" s="206"/>
      <c r="F181" s="1"/>
      <c r="J181" s="1"/>
    </row>
    <row r="182" spans="3:10" ht="37.5" customHeight="1">
      <c r="C182" s="30"/>
      <c r="D182" s="206"/>
      <c r="E182" s="206"/>
      <c r="F182" s="1"/>
      <c r="J182" s="1"/>
    </row>
    <row r="183" spans="3:10">
      <c r="C183" s="30"/>
      <c r="D183" s="206"/>
      <c r="E183" s="206"/>
      <c r="F183" s="1"/>
      <c r="J183" s="1"/>
    </row>
    <row r="184" spans="3:10">
      <c r="C184" s="30"/>
      <c r="D184" s="206"/>
      <c r="E184" s="206"/>
      <c r="F184" s="1"/>
      <c r="J184" s="1"/>
    </row>
    <row r="185" spans="3:10">
      <c r="C185" s="30"/>
      <c r="D185" s="206"/>
      <c r="E185" s="206"/>
      <c r="F185" s="1"/>
      <c r="J185" s="1"/>
    </row>
    <row r="186" spans="3:10">
      <c r="C186" s="30"/>
      <c r="D186" s="206"/>
      <c r="E186" s="206"/>
      <c r="F186" s="1"/>
      <c r="J186" s="1"/>
    </row>
    <row r="187" spans="3:10">
      <c r="C187" s="30"/>
      <c r="D187" s="206"/>
      <c r="E187" s="206"/>
      <c r="F187" s="1"/>
      <c r="J187" s="1"/>
    </row>
    <row r="188" spans="3:10">
      <c r="C188" s="30"/>
      <c r="D188" s="206"/>
      <c r="E188" s="206"/>
      <c r="F188" s="1"/>
      <c r="J188" s="1"/>
    </row>
    <row r="189" spans="3:10">
      <c r="C189" s="30"/>
      <c r="D189" s="206"/>
      <c r="E189" s="206"/>
      <c r="F189" s="1"/>
      <c r="J189" s="1"/>
    </row>
    <row r="190" spans="3:10" ht="40.5" customHeight="1">
      <c r="C190" s="30"/>
      <c r="D190" s="206"/>
      <c r="E190" s="206"/>
      <c r="F190" s="1"/>
      <c r="J190" s="1"/>
    </row>
    <row r="191" spans="3:10">
      <c r="C191" s="30"/>
      <c r="D191" s="206"/>
      <c r="E191" s="206"/>
      <c r="F191" s="1"/>
      <c r="J191" s="1"/>
    </row>
    <row r="192" spans="3:10">
      <c r="C192" s="30"/>
      <c r="D192" s="206"/>
      <c r="E192" s="206"/>
      <c r="F192" s="1"/>
      <c r="J192" s="1"/>
    </row>
    <row r="193" spans="3:10">
      <c r="C193" s="30"/>
      <c r="D193" s="206"/>
      <c r="E193" s="206"/>
      <c r="F193" s="1"/>
      <c r="J193" s="1"/>
    </row>
    <row r="194" spans="3:10" ht="53.25" customHeight="1">
      <c r="C194" s="30"/>
      <c r="D194" s="206"/>
      <c r="E194" s="206"/>
      <c r="F194" s="1"/>
      <c r="J194" s="1"/>
    </row>
    <row r="195" spans="3:10">
      <c r="C195" s="30"/>
      <c r="D195" s="206"/>
      <c r="E195" s="206"/>
      <c r="F195" s="1"/>
      <c r="J195" s="1"/>
    </row>
    <row r="196" spans="3:10">
      <c r="C196" s="30"/>
      <c r="D196" s="206"/>
      <c r="E196" s="206"/>
      <c r="F196" s="1"/>
      <c r="J196" s="1"/>
    </row>
    <row r="197" spans="3:10" ht="15" customHeight="1">
      <c r="C197" s="30"/>
      <c r="D197" s="206"/>
      <c r="E197" s="206"/>
      <c r="F197" s="1"/>
      <c r="J197" s="1"/>
    </row>
    <row r="198" spans="3:10">
      <c r="C198" s="30"/>
      <c r="D198" s="206"/>
      <c r="E198" s="206"/>
      <c r="F198" s="1"/>
      <c r="J198" s="1"/>
    </row>
    <row r="199" spans="3:10">
      <c r="C199" s="30"/>
      <c r="D199" s="206"/>
      <c r="E199" s="206"/>
      <c r="F199" s="1"/>
      <c r="J199" s="1"/>
    </row>
    <row r="200" spans="3:10" ht="14.25" customHeight="1">
      <c r="C200" s="30"/>
      <c r="D200" s="206"/>
      <c r="E200" s="206"/>
      <c r="F200" s="1"/>
      <c r="J200" s="1"/>
    </row>
    <row r="201" spans="3:10">
      <c r="C201" s="30"/>
      <c r="D201" s="206"/>
      <c r="E201" s="206"/>
      <c r="F201" s="1"/>
      <c r="J201" s="1"/>
    </row>
    <row r="202" spans="3:10">
      <c r="C202" s="30"/>
      <c r="D202" s="206"/>
      <c r="E202" s="206"/>
      <c r="F202" s="1"/>
      <c r="J202" s="1"/>
    </row>
    <row r="203" spans="3:10">
      <c r="C203" s="30"/>
      <c r="D203" s="206"/>
      <c r="E203" s="206"/>
      <c r="F203" s="1"/>
      <c r="J203" s="1"/>
    </row>
    <row r="204" spans="3:10">
      <c r="C204" s="30"/>
      <c r="D204" s="206"/>
      <c r="E204" s="206"/>
      <c r="F204" s="1"/>
      <c r="J204" s="1"/>
    </row>
    <row r="205" spans="3:10">
      <c r="C205" s="30"/>
      <c r="D205" s="206"/>
      <c r="E205" s="206"/>
      <c r="F205" s="1"/>
      <c r="J205" s="1"/>
    </row>
    <row r="206" spans="3:10">
      <c r="C206" s="30"/>
      <c r="D206" s="206"/>
      <c r="E206" s="206"/>
      <c r="F206" s="1"/>
      <c r="J206" s="1"/>
    </row>
    <row r="207" spans="3:10">
      <c r="C207" s="30"/>
      <c r="D207" s="206"/>
      <c r="E207" s="206"/>
      <c r="F207" s="1"/>
      <c r="J207" s="1"/>
    </row>
    <row r="208" spans="3:10">
      <c r="C208" s="30"/>
      <c r="D208" s="206"/>
      <c r="E208" s="206"/>
      <c r="F208" s="1"/>
      <c r="J208" s="1"/>
    </row>
    <row r="209" spans="3:10">
      <c r="C209" s="30"/>
      <c r="D209" s="206"/>
      <c r="E209" s="206"/>
      <c r="F209" s="1"/>
      <c r="J209" s="1"/>
    </row>
    <row r="210" spans="3:10" ht="12.75" customHeight="1">
      <c r="C210" s="30"/>
      <c r="D210" s="206"/>
      <c r="E210" s="206"/>
      <c r="F210" s="1"/>
      <c r="J210" s="1"/>
    </row>
    <row r="211" spans="3:10">
      <c r="C211" s="30"/>
      <c r="D211" s="206"/>
      <c r="E211" s="206"/>
      <c r="F211" s="1"/>
      <c r="J211" s="1"/>
    </row>
    <row r="212" spans="3:10" ht="14.25" customHeight="1">
      <c r="C212" s="30"/>
      <c r="D212" s="206"/>
      <c r="E212" s="206"/>
      <c r="F212" s="1"/>
      <c r="J212" s="1"/>
    </row>
    <row r="213" spans="3:10">
      <c r="C213" s="30"/>
      <c r="D213" s="206"/>
      <c r="E213" s="206"/>
      <c r="F213" s="1"/>
      <c r="J213" s="1"/>
    </row>
    <row r="214" spans="3:10" ht="51" customHeight="1">
      <c r="C214" s="30"/>
      <c r="D214" s="206"/>
      <c r="E214" s="206"/>
      <c r="F214" s="1"/>
      <c r="J214" s="1"/>
    </row>
    <row r="215" spans="3:10" ht="12.75" customHeight="1">
      <c r="C215" s="30"/>
      <c r="D215" s="206"/>
      <c r="E215" s="206"/>
      <c r="F215" s="1"/>
      <c r="J215" s="1"/>
    </row>
    <row r="216" spans="3:10">
      <c r="C216" s="30"/>
      <c r="D216" s="206"/>
      <c r="E216" s="206"/>
      <c r="F216" s="1"/>
      <c r="J216" s="1"/>
    </row>
    <row r="217" spans="3:10">
      <c r="C217" s="30"/>
      <c r="D217" s="206"/>
      <c r="E217" s="206"/>
      <c r="F217" s="1"/>
      <c r="J217" s="1"/>
    </row>
    <row r="218" spans="3:10">
      <c r="C218" s="30"/>
      <c r="D218" s="206"/>
      <c r="E218" s="206"/>
      <c r="F218" s="1"/>
      <c r="J218" s="1"/>
    </row>
    <row r="219" spans="3:10">
      <c r="C219" s="30"/>
      <c r="D219" s="206"/>
      <c r="E219" s="206"/>
      <c r="F219" s="1"/>
      <c r="J219" s="1"/>
    </row>
    <row r="220" spans="3:10">
      <c r="C220" s="30"/>
      <c r="D220" s="206"/>
      <c r="E220" s="206"/>
      <c r="F220" s="1"/>
      <c r="J220" s="1"/>
    </row>
    <row r="221" spans="3:10">
      <c r="C221" s="30"/>
      <c r="D221" s="206"/>
      <c r="E221" s="206"/>
      <c r="F221" s="1"/>
      <c r="J221" s="1"/>
    </row>
    <row r="222" spans="3:10">
      <c r="C222" s="30"/>
      <c r="D222" s="206"/>
      <c r="E222" s="206"/>
      <c r="F222" s="1"/>
      <c r="J222" s="1"/>
    </row>
    <row r="223" spans="3:10">
      <c r="C223" s="30"/>
      <c r="D223" s="206"/>
      <c r="E223" s="206"/>
      <c r="F223" s="1"/>
      <c r="J223" s="1"/>
    </row>
    <row r="224" spans="3:10" ht="15" customHeight="1">
      <c r="C224" s="30"/>
      <c r="D224" s="206"/>
      <c r="E224" s="206"/>
      <c r="F224" s="1"/>
      <c r="J224" s="1"/>
    </row>
    <row r="225" spans="3:10">
      <c r="C225" s="30"/>
      <c r="D225" s="206"/>
      <c r="E225" s="206"/>
      <c r="F225" s="1"/>
      <c r="J225" s="1"/>
    </row>
    <row r="226" spans="3:10" ht="147.75" customHeight="1">
      <c r="C226" s="30"/>
      <c r="D226" s="206"/>
      <c r="E226" s="206"/>
      <c r="F226" s="1"/>
      <c r="J226" s="1"/>
    </row>
    <row r="227" spans="3:10" ht="82.5" customHeight="1">
      <c r="C227" s="30"/>
      <c r="D227" s="206"/>
      <c r="E227" s="206"/>
      <c r="F227" s="1"/>
      <c r="J227" s="1"/>
    </row>
    <row r="228" spans="3:10" ht="12.75" customHeight="1">
      <c r="C228" s="30"/>
      <c r="D228" s="206"/>
      <c r="E228" s="206"/>
      <c r="F228" s="1"/>
      <c r="J228" s="1"/>
    </row>
    <row r="229" spans="3:10" ht="106.5" customHeight="1">
      <c r="C229" s="30"/>
      <c r="D229" s="206"/>
      <c r="E229" s="206"/>
      <c r="F229" s="1"/>
      <c r="J229" s="1"/>
    </row>
    <row r="230" spans="3:10" ht="227.25" customHeight="1">
      <c r="C230" s="30"/>
      <c r="D230" s="206"/>
      <c r="E230" s="206"/>
      <c r="F230" s="1"/>
      <c r="J230" s="1"/>
    </row>
    <row r="231" spans="3:10" ht="135" customHeight="1">
      <c r="C231" s="30"/>
      <c r="D231" s="206"/>
      <c r="E231" s="206"/>
      <c r="F231" s="1"/>
      <c r="J231" s="1"/>
    </row>
    <row r="232" spans="3:10" ht="81" customHeight="1">
      <c r="C232" s="30"/>
      <c r="D232" s="206"/>
      <c r="E232" s="206"/>
      <c r="F232" s="1"/>
      <c r="J232" s="1"/>
    </row>
    <row r="233" spans="3:10" ht="14.25" customHeight="1">
      <c r="C233" s="30"/>
      <c r="D233" s="206"/>
      <c r="E233" s="206"/>
      <c r="F233" s="1"/>
      <c r="J233" s="1"/>
    </row>
    <row r="234" spans="3:10" ht="13.5" customHeight="1">
      <c r="C234" s="30"/>
      <c r="D234" s="206"/>
      <c r="E234" s="206"/>
      <c r="F234" s="1"/>
      <c r="J234" s="1"/>
    </row>
    <row r="235" spans="3:10" ht="39" customHeight="1">
      <c r="C235" s="30"/>
      <c r="D235" s="206"/>
      <c r="E235" s="206"/>
      <c r="F235" s="1"/>
      <c r="J235" s="1"/>
    </row>
    <row r="236" spans="3:10" ht="27" customHeight="1">
      <c r="C236" s="30"/>
      <c r="D236" s="206"/>
      <c r="E236" s="206"/>
      <c r="F236" s="1"/>
      <c r="J236" s="1"/>
    </row>
    <row r="237" spans="3:10">
      <c r="C237" s="30"/>
      <c r="D237" s="206"/>
      <c r="E237" s="206"/>
      <c r="F237" s="1"/>
      <c r="J237" s="1"/>
    </row>
    <row r="238" spans="3:10">
      <c r="C238" s="30"/>
      <c r="D238" s="206"/>
      <c r="E238" s="206"/>
      <c r="F238" s="1"/>
      <c r="J238" s="1"/>
    </row>
    <row r="239" spans="3:10">
      <c r="C239" s="30"/>
      <c r="D239" s="206"/>
      <c r="E239" s="206"/>
      <c r="F239" s="1"/>
      <c r="J239" s="1"/>
    </row>
    <row r="240" spans="3:10">
      <c r="C240" s="30"/>
      <c r="D240" s="206"/>
      <c r="E240" s="206"/>
      <c r="F240" s="1"/>
      <c r="J240" s="1"/>
    </row>
    <row r="241" spans="3:10">
      <c r="C241" s="30"/>
      <c r="D241" s="206"/>
      <c r="E241" s="206"/>
      <c r="F241" s="1"/>
      <c r="J241" s="1"/>
    </row>
    <row r="242" spans="3:10">
      <c r="C242" s="30"/>
      <c r="D242" s="206"/>
      <c r="E242" s="206"/>
      <c r="F242" s="1"/>
      <c r="J242" s="1"/>
    </row>
    <row r="243" spans="3:10">
      <c r="C243" s="30"/>
      <c r="D243" s="206"/>
      <c r="E243" s="206"/>
      <c r="F243" s="1"/>
      <c r="J243" s="1"/>
    </row>
    <row r="244" spans="3:10">
      <c r="C244" s="30"/>
      <c r="D244" s="206"/>
      <c r="E244" s="206"/>
      <c r="F244" s="1"/>
      <c r="J244" s="1"/>
    </row>
    <row r="245" spans="3:10" ht="12.75" customHeight="1">
      <c r="C245" s="30"/>
      <c r="D245" s="206"/>
      <c r="E245" s="206"/>
      <c r="F245" s="1"/>
      <c r="J245" s="1"/>
    </row>
    <row r="246" spans="3:10">
      <c r="C246" s="30"/>
      <c r="D246" s="206"/>
      <c r="E246" s="206"/>
      <c r="F246" s="1"/>
      <c r="J246" s="1"/>
    </row>
    <row r="247" spans="3:10">
      <c r="C247" s="30"/>
      <c r="D247" s="206"/>
      <c r="E247" s="206"/>
      <c r="F247" s="1"/>
      <c r="J247" s="1"/>
    </row>
    <row r="248" spans="3:10" ht="156.75" customHeight="1">
      <c r="C248" s="30"/>
      <c r="D248" s="206"/>
      <c r="E248" s="206"/>
      <c r="F248" s="1"/>
      <c r="J248" s="1"/>
    </row>
    <row r="249" spans="3:10" ht="169.5" customHeight="1">
      <c r="C249" s="30"/>
      <c r="D249" s="206"/>
      <c r="E249" s="206"/>
      <c r="F249" s="1"/>
      <c r="J249" s="1"/>
    </row>
    <row r="250" spans="3:10" ht="12.75" customHeight="1">
      <c r="C250" s="30"/>
      <c r="D250" s="206"/>
      <c r="E250" s="206"/>
      <c r="F250" s="1"/>
      <c r="J250" s="1"/>
    </row>
    <row r="251" spans="3:10" ht="168.75" customHeight="1">
      <c r="C251" s="30"/>
      <c r="D251" s="206"/>
      <c r="E251" s="206"/>
      <c r="F251" s="1"/>
      <c r="J251" s="1"/>
    </row>
    <row r="252" spans="3:10" ht="113.25" customHeight="1">
      <c r="C252" s="30"/>
      <c r="D252" s="206"/>
      <c r="E252" s="206"/>
      <c r="F252" s="1"/>
      <c r="J252" s="1"/>
    </row>
    <row r="253" spans="3:10" ht="123.75" customHeight="1">
      <c r="C253" s="30"/>
      <c r="D253" s="206"/>
      <c r="E253" s="206"/>
      <c r="F253" s="1"/>
      <c r="J253" s="1"/>
    </row>
    <row r="254" spans="3:10" ht="191.25" customHeight="1">
      <c r="C254" s="30"/>
      <c r="D254" s="206"/>
      <c r="E254" s="206"/>
      <c r="F254" s="1"/>
      <c r="J254" s="1"/>
    </row>
    <row r="255" spans="3:10" ht="13.5" customHeight="1">
      <c r="C255" s="30"/>
      <c r="D255" s="206"/>
      <c r="E255" s="206"/>
      <c r="F255" s="1"/>
      <c r="J255" s="1"/>
    </row>
    <row r="256" spans="3:10" ht="28.5" customHeight="1">
      <c r="C256" s="30"/>
      <c r="D256" s="206"/>
      <c r="E256" s="206"/>
      <c r="F256" s="1"/>
      <c r="J256" s="1"/>
    </row>
    <row r="257" spans="3:10" ht="39" customHeight="1">
      <c r="C257" s="30"/>
      <c r="D257" s="206"/>
      <c r="E257" s="206"/>
      <c r="F257" s="1"/>
      <c r="J257" s="1"/>
    </row>
    <row r="258" spans="3:10">
      <c r="C258" s="30"/>
      <c r="D258" s="206"/>
      <c r="E258" s="206"/>
      <c r="F258" s="1"/>
      <c r="J258" s="1"/>
    </row>
    <row r="259" spans="3:10">
      <c r="C259" s="30"/>
      <c r="D259" s="206"/>
      <c r="E259" s="206"/>
      <c r="F259" s="1"/>
      <c r="J259" s="1"/>
    </row>
    <row r="260" spans="3:10">
      <c r="C260" s="30"/>
      <c r="D260" s="206"/>
      <c r="E260" s="206"/>
      <c r="F260" s="1"/>
      <c r="J260" s="1"/>
    </row>
    <row r="261" spans="3:10">
      <c r="C261" s="30"/>
      <c r="D261" s="206"/>
      <c r="E261" s="206"/>
      <c r="F261" s="1"/>
      <c r="J261" s="1"/>
    </row>
    <row r="262" spans="3:10">
      <c r="C262" s="30"/>
      <c r="D262" s="206"/>
      <c r="E262" s="206"/>
      <c r="F262" s="1"/>
      <c r="J262" s="1"/>
    </row>
    <row r="263" spans="3:10">
      <c r="C263" s="30"/>
      <c r="D263" s="206"/>
      <c r="E263" s="206"/>
      <c r="F263" s="1"/>
      <c r="J263" s="1"/>
    </row>
    <row r="264" spans="3:10">
      <c r="C264" s="30"/>
      <c r="D264" s="206"/>
      <c r="E264" s="206"/>
      <c r="F264" s="1"/>
      <c r="J264" s="1"/>
    </row>
    <row r="265" spans="3:10">
      <c r="C265" s="30"/>
      <c r="D265" s="206"/>
      <c r="E265" s="206"/>
      <c r="F265" s="1"/>
      <c r="J265" s="1"/>
    </row>
    <row r="266" spans="3:10">
      <c r="C266" s="30"/>
      <c r="D266" s="206"/>
      <c r="E266" s="206"/>
      <c r="F266" s="1"/>
      <c r="J266" s="1"/>
    </row>
    <row r="267" spans="3:10">
      <c r="C267" s="30"/>
      <c r="D267" s="206"/>
      <c r="E267" s="206"/>
      <c r="F267" s="1"/>
      <c r="J267" s="1"/>
    </row>
    <row r="268" spans="3:10">
      <c r="C268" s="30"/>
      <c r="D268" s="206"/>
      <c r="E268" s="206"/>
      <c r="F268" s="1"/>
      <c r="J268" s="1"/>
    </row>
    <row r="269" spans="3:10">
      <c r="C269" s="30"/>
      <c r="D269" s="206"/>
      <c r="E269" s="206"/>
      <c r="F269" s="1"/>
      <c r="J269" s="1"/>
    </row>
    <row r="270" spans="3:10">
      <c r="C270" s="30"/>
      <c r="D270" s="206"/>
      <c r="E270" s="206"/>
      <c r="F270" s="1"/>
      <c r="J270" s="1"/>
    </row>
    <row r="271" spans="3:10">
      <c r="C271" s="30"/>
      <c r="D271" s="206"/>
      <c r="E271" s="206"/>
      <c r="F271" s="1"/>
      <c r="J271" s="1"/>
    </row>
    <row r="272" spans="3:10">
      <c r="C272" s="30"/>
      <c r="D272" s="206"/>
      <c r="E272" s="206"/>
      <c r="F272" s="1"/>
      <c r="J272" s="1"/>
    </row>
    <row r="273" spans="3:10">
      <c r="C273" s="30"/>
      <c r="D273" s="206"/>
      <c r="E273" s="206"/>
      <c r="F273" s="1"/>
      <c r="J273" s="1"/>
    </row>
    <row r="274" spans="3:10">
      <c r="C274" s="30"/>
      <c r="D274" s="206"/>
      <c r="E274" s="206"/>
      <c r="F274" s="1"/>
      <c r="J274" s="1"/>
    </row>
    <row r="275" spans="3:10">
      <c r="C275" s="30"/>
      <c r="D275" s="206"/>
      <c r="E275" s="206"/>
      <c r="F275" s="1"/>
      <c r="J275" s="1"/>
    </row>
    <row r="276" spans="3:10">
      <c r="C276" s="30"/>
      <c r="D276" s="206"/>
      <c r="E276" s="206"/>
      <c r="F276" s="1"/>
      <c r="J276" s="1"/>
    </row>
    <row r="277" spans="3:10">
      <c r="C277" s="30"/>
      <c r="D277" s="206"/>
      <c r="E277" s="206"/>
      <c r="F277" s="1"/>
      <c r="J277" s="1"/>
    </row>
    <row r="278" spans="3:10">
      <c r="C278" s="30"/>
      <c r="D278" s="206"/>
      <c r="E278" s="206"/>
      <c r="F278" s="1"/>
      <c r="J278" s="1"/>
    </row>
    <row r="279" spans="3:10">
      <c r="C279" s="30"/>
      <c r="D279" s="206"/>
      <c r="E279" s="206"/>
      <c r="F279" s="1"/>
      <c r="J279" s="1"/>
    </row>
    <row r="280" spans="3:10" ht="13.5" customHeight="1">
      <c r="C280" s="30"/>
      <c r="D280" s="206"/>
      <c r="E280" s="206"/>
      <c r="F280" s="1"/>
      <c r="J280" s="1"/>
    </row>
    <row r="281" spans="3:10">
      <c r="C281" s="30"/>
      <c r="D281" s="206"/>
      <c r="E281" s="206"/>
      <c r="F281" s="1"/>
      <c r="J281" s="1"/>
    </row>
    <row r="282" spans="3:10">
      <c r="C282" s="30"/>
      <c r="D282" s="206"/>
      <c r="E282" s="206"/>
      <c r="F282" s="1"/>
      <c r="J282" s="1"/>
    </row>
    <row r="283" spans="3:10">
      <c r="C283" s="30"/>
      <c r="D283" s="206"/>
      <c r="E283" s="206"/>
      <c r="F283" s="1"/>
      <c r="J283" s="1"/>
    </row>
    <row r="284" spans="3:10">
      <c r="C284" s="30"/>
      <c r="D284" s="206"/>
      <c r="E284" s="206"/>
      <c r="F284" s="1"/>
      <c r="J284" s="1"/>
    </row>
    <row r="285" spans="3:10">
      <c r="C285" s="30"/>
      <c r="D285" s="206"/>
      <c r="E285" s="206"/>
      <c r="F285" s="1"/>
      <c r="J285" s="1"/>
    </row>
    <row r="286" spans="3:10">
      <c r="C286" s="30"/>
      <c r="D286" s="206"/>
      <c r="E286" s="206"/>
      <c r="F286" s="1"/>
      <c r="J286" s="1"/>
    </row>
    <row r="287" spans="3:10">
      <c r="C287" s="30"/>
      <c r="D287" s="206"/>
      <c r="E287" s="206"/>
      <c r="F287" s="1"/>
      <c r="J287" s="1"/>
    </row>
    <row r="288" spans="3:10">
      <c r="C288" s="30"/>
      <c r="D288" s="206"/>
      <c r="E288" s="206"/>
      <c r="F288" s="1"/>
      <c r="J288" s="1"/>
    </row>
    <row r="289" spans="3:10">
      <c r="C289" s="30"/>
      <c r="D289" s="206"/>
      <c r="E289" s="206"/>
      <c r="F289" s="1"/>
      <c r="J289" s="1"/>
    </row>
    <row r="290" spans="3:10">
      <c r="C290" s="30"/>
      <c r="D290" s="206"/>
      <c r="E290" s="206"/>
      <c r="F290" s="1"/>
      <c r="J290" s="1"/>
    </row>
    <row r="291" spans="3:10">
      <c r="C291" s="30"/>
      <c r="D291" s="206"/>
      <c r="E291" s="206"/>
      <c r="F291" s="1"/>
      <c r="J291" s="1"/>
    </row>
    <row r="292" spans="3:10">
      <c r="C292" s="30"/>
      <c r="D292" s="206"/>
      <c r="E292" s="206"/>
      <c r="F292" s="1"/>
      <c r="J292" s="1"/>
    </row>
    <row r="293" spans="3:10">
      <c r="C293" s="30"/>
      <c r="D293" s="206"/>
      <c r="E293" s="206"/>
      <c r="F293" s="1"/>
      <c r="J293" s="1"/>
    </row>
    <row r="294" spans="3:10">
      <c r="C294" s="30"/>
      <c r="D294" s="206"/>
      <c r="E294" s="206"/>
      <c r="F294" s="1"/>
      <c r="J294" s="1"/>
    </row>
    <row r="295" spans="3:10">
      <c r="C295" s="30"/>
      <c r="D295" s="206"/>
      <c r="E295" s="206"/>
      <c r="F295" s="1"/>
      <c r="J295" s="1"/>
    </row>
    <row r="296" spans="3:10">
      <c r="C296" s="30"/>
      <c r="D296" s="206"/>
      <c r="E296" s="206"/>
      <c r="F296" s="1"/>
      <c r="J296" s="1"/>
    </row>
    <row r="297" spans="3:10">
      <c r="C297" s="30"/>
      <c r="D297" s="206"/>
      <c r="E297" s="206"/>
      <c r="F297" s="1"/>
      <c r="J297" s="1"/>
    </row>
    <row r="298" spans="3:10">
      <c r="C298" s="30"/>
      <c r="D298" s="206"/>
      <c r="E298" s="206"/>
      <c r="F298" s="1"/>
      <c r="J298" s="1"/>
    </row>
    <row r="299" spans="3:10">
      <c r="C299" s="30"/>
      <c r="D299" s="206"/>
      <c r="E299" s="206"/>
      <c r="F299" s="1"/>
      <c r="J299" s="1"/>
    </row>
    <row r="300" spans="3:10">
      <c r="C300" s="30"/>
      <c r="D300" s="206"/>
      <c r="E300" s="206"/>
      <c r="F300" s="1"/>
      <c r="J300" s="1"/>
    </row>
    <row r="301" spans="3:10">
      <c r="C301" s="30"/>
      <c r="D301" s="206"/>
      <c r="E301" s="206"/>
      <c r="F301" s="1"/>
      <c r="J301" s="1"/>
    </row>
    <row r="302" spans="3:10">
      <c r="C302" s="30"/>
      <c r="D302" s="206"/>
      <c r="E302" s="206"/>
      <c r="F302" s="1"/>
      <c r="J302" s="1"/>
    </row>
    <row r="303" spans="3:10">
      <c r="C303" s="30"/>
      <c r="D303" s="206"/>
      <c r="E303" s="206"/>
      <c r="F303" s="1"/>
      <c r="J303" s="1"/>
    </row>
    <row r="304" spans="3:10">
      <c r="C304" s="30"/>
      <c r="D304" s="206"/>
      <c r="E304" s="206"/>
      <c r="F304" s="1"/>
      <c r="J304" s="1"/>
    </row>
    <row r="305" spans="3:10">
      <c r="C305" s="30"/>
      <c r="D305" s="206"/>
      <c r="E305" s="206"/>
      <c r="F305" s="1"/>
      <c r="J305" s="1"/>
    </row>
    <row r="306" spans="3:10">
      <c r="C306" s="30"/>
      <c r="D306" s="206"/>
      <c r="E306" s="206"/>
      <c r="F306" s="1"/>
      <c r="J306" s="1"/>
    </row>
    <row r="307" spans="3:10">
      <c r="C307" s="30"/>
      <c r="D307" s="206"/>
      <c r="E307" s="206"/>
      <c r="F307" s="1"/>
      <c r="J307" s="1"/>
    </row>
    <row r="308" spans="3:10">
      <c r="C308" s="30"/>
      <c r="D308" s="206"/>
      <c r="E308" s="206"/>
      <c r="F308" s="1"/>
      <c r="J308" s="1"/>
    </row>
    <row r="309" spans="3:10">
      <c r="C309" s="30"/>
      <c r="D309" s="206"/>
      <c r="E309" s="206"/>
      <c r="F309" s="1"/>
      <c r="J309" s="1"/>
    </row>
    <row r="310" spans="3:10">
      <c r="C310" s="30"/>
      <c r="D310" s="206"/>
      <c r="E310" s="206"/>
      <c r="F310" s="1"/>
      <c r="J310" s="1"/>
    </row>
    <row r="311" spans="3:10">
      <c r="C311" s="30"/>
      <c r="D311" s="206"/>
      <c r="E311" s="206"/>
      <c r="F311" s="1"/>
      <c r="J311" s="1"/>
    </row>
    <row r="312" spans="3:10">
      <c r="C312" s="30"/>
      <c r="D312" s="206"/>
      <c r="E312" s="206"/>
      <c r="F312" s="1"/>
      <c r="J312" s="1"/>
    </row>
    <row r="313" spans="3:10" ht="15" customHeight="1">
      <c r="C313" s="30"/>
      <c r="D313" s="206"/>
      <c r="E313" s="206"/>
      <c r="F313" s="1"/>
      <c r="J313" s="1"/>
    </row>
    <row r="314" spans="3:10">
      <c r="C314" s="30"/>
      <c r="D314" s="206"/>
      <c r="E314" s="206"/>
      <c r="F314" s="1"/>
      <c r="J314" s="1"/>
    </row>
    <row r="315" spans="3:10">
      <c r="C315" s="30"/>
      <c r="D315" s="206"/>
      <c r="E315" s="206"/>
      <c r="F315" s="1"/>
      <c r="J315" s="1"/>
    </row>
    <row r="316" spans="3:10">
      <c r="C316" s="30"/>
      <c r="D316" s="206"/>
      <c r="E316" s="206"/>
      <c r="F316" s="1"/>
      <c r="J316" s="1"/>
    </row>
    <row r="317" spans="3:10" ht="12.75" customHeight="1">
      <c r="C317" s="30"/>
      <c r="D317" s="206"/>
      <c r="E317" s="206"/>
      <c r="F317" s="1"/>
      <c r="J317" s="1"/>
    </row>
    <row r="318" spans="3:10" ht="12.75" customHeight="1">
      <c r="C318" s="30"/>
      <c r="D318" s="206"/>
      <c r="E318" s="206"/>
      <c r="F318" s="1"/>
      <c r="J318" s="1"/>
    </row>
    <row r="319" spans="3:10" ht="129" customHeight="1">
      <c r="C319" s="30"/>
      <c r="D319" s="206"/>
      <c r="E319" s="206"/>
      <c r="F319" s="1"/>
      <c r="J319" s="1"/>
    </row>
    <row r="320" spans="3:10" ht="180" customHeight="1">
      <c r="C320" s="30"/>
      <c r="D320" s="206"/>
      <c r="E320" s="206"/>
      <c r="F320" s="1"/>
      <c r="J320" s="1"/>
    </row>
    <row r="321" spans="3:10" ht="80.25" customHeight="1">
      <c r="C321" s="30"/>
      <c r="D321" s="206"/>
      <c r="E321" s="206"/>
      <c r="F321" s="1"/>
      <c r="J321" s="1"/>
    </row>
    <row r="322" spans="3:10" ht="103.5" customHeight="1">
      <c r="C322" s="30"/>
      <c r="D322" s="206"/>
      <c r="E322" s="206"/>
      <c r="F322" s="1"/>
      <c r="J322" s="1"/>
    </row>
    <row r="323" spans="3:10" ht="15" customHeight="1">
      <c r="C323" s="30"/>
      <c r="D323" s="206"/>
      <c r="E323" s="206"/>
      <c r="F323" s="1"/>
      <c r="J323" s="1"/>
    </row>
    <row r="324" spans="3:10">
      <c r="C324" s="30"/>
      <c r="D324" s="206"/>
      <c r="E324" s="206"/>
      <c r="F324" s="1"/>
      <c r="J324" s="1"/>
    </row>
    <row r="325" spans="3:10" ht="27" customHeight="1">
      <c r="C325" s="30"/>
      <c r="D325" s="206"/>
      <c r="E325" s="206"/>
      <c r="F325" s="1"/>
      <c r="J325" s="1"/>
    </row>
    <row r="326" spans="3:10" ht="13.5" customHeight="1">
      <c r="C326" s="30"/>
      <c r="D326" s="206"/>
      <c r="E326" s="206"/>
      <c r="F326" s="1"/>
      <c r="J326" s="1"/>
    </row>
    <row r="327" spans="3:10" ht="53.25" customHeight="1">
      <c r="C327" s="30"/>
      <c r="D327" s="206"/>
      <c r="E327" s="206"/>
      <c r="F327" s="1"/>
      <c r="J327" s="1"/>
    </row>
    <row r="328" spans="3:10" ht="12.75" customHeight="1">
      <c r="C328" s="30"/>
      <c r="D328" s="206"/>
      <c r="E328" s="206"/>
      <c r="F328" s="1"/>
      <c r="J328" s="1"/>
    </row>
    <row r="329" spans="3:10" ht="13.5" customHeight="1">
      <c r="C329" s="30"/>
      <c r="D329" s="206"/>
      <c r="E329" s="206"/>
      <c r="F329" s="1"/>
      <c r="J329" s="1"/>
    </row>
    <row r="330" spans="3:10">
      <c r="C330" s="30"/>
      <c r="D330" s="206"/>
      <c r="E330" s="206"/>
      <c r="F330" s="1"/>
      <c r="J330" s="1"/>
    </row>
    <row r="331" spans="3:10">
      <c r="C331" s="30"/>
      <c r="D331" s="206"/>
      <c r="E331" s="206"/>
      <c r="F331" s="1"/>
      <c r="J331" s="1"/>
    </row>
    <row r="332" spans="3:10" ht="27" customHeight="1">
      <c r="C332" s="30"/>
      <c r="D332" s="206"/>
      <c r="E332" s="206"/>
      <c r="F332" s="1"/>
      <c r="J332" s="1"/>
    </row>
    <row r="333" spans="3:10" ht="12.75" customHeight="1">
      <c r="C333" s="30"/>
      <c r="D333" s="206"/>
      <c r="E333" s="206"/>
      <c r="F333" s="1"/>
      <c r="J333" s="1"/>
    </row>
    <row r="334" spans="3:10" ht="12" customHeight="1">
      <c r="C334" s="30"/>
      <c r="D334" s="206"/>
      <c r="E334" s="206"/>
      <c r="F334" s="1"/>
      <c r="J334" s="1"/>
    </row>
    <row r="335" spans="3:10">
      <c r="C335" s="30"/>
      <c r="D335" s="206"/>
      <c r="E335" s="206"/>
      <c r="F335" s="1"/>
      <c r="J335" s="1"/>
    </row>
    <row r="336" spans="3:10" ht="13.5" customHeight="1">
      <c r="C336" s="30"/>
      <c r="D336" s="206"/>
      <c r="E336" s="206"/>
      <c r="F336" s="1"/>
      <c r="J336" s="1"/>
    </row>
    <row r="337" spans="3:10">
      <c r="C337" s="30"/>
      <c r="D337" s="206"/>
      <c r="E337" s="206"/>
      <c r="F337" s="1"/>
      <c r="J337" s="1"/>
    </row>
    <row r="338" spans="3:10" ht="15.75" customHeight="1">
      <c r="C338" s="30"/>
      <c r="D338" s="206"/>
      <c r="E338" s="206"/>
      <c r="F338" s="1"/>
      <c r="J338" s="1"/>
    </row>
    <row r="339" spans="3:10">
      <c r="C339" s="30"/>
      <c r="D339" s="206"/>
      <c r="E339" s="206"/>
      <c r="F339" s="1"/>
      <c r="J339" s="1"/>
    </row>
    <row r="340" spans="3:10">
      <c r="C340" s="30"/>
      <c r="D340" s="206"/>
      <c r="E340" s="206"/>
      <c r="F340" s="1"/>
      <c r="J340" s="1"/>
    </row>
    <row r="341" spans="3:10">
      <c r="C341" s="30"/>
      <c r="D341" s="206"/>
      <c r="E341" s="206"/>
      <c r="F341" s="1"/>
      <c r="J341" s="1"/>
    </row>
    <row r="342" spans="3:10" ht="14.25" customHeight="1">
      <c r="C342" s="30"/>
      <c r="D342" s="206"/>
      <c r="E342" s="206"/>
      <c r="F342" s="1"/>
      <c r="J342" s="1"/>
    </row>
    <row r="343" spans="3:10" ht="54" customHeight="1">
      <c r="C343" s="30"/>
      <c r="D343" s="206"/>
      <c r="E343" s="206"/>
      <c r="F343" s="1"/>
      <c r="J343" s="1"/>
    </row>
    <row r="344" spans="3:10">
      <c r="C344" s="30"/>
      <c r="D344" s="206"/>
      <c r="E344" s="206"/>
      <c r="F344" s="1"/>
      <c r="J344" s="1"/>
    </row>
    <row r="345" spans="3:10">
      <c r="C345" s="30"/>
      <c r="D345" s="206"/>
      <c r="E345" s="206"/>
      <c r="F345" s="1"/>
      <c r="J345" s="1"/>
    </row>
    <row r="346" spans="3:10" ht="15" customHeight="1">
      <c r="C346" s="30"/>
      <c r="D346" s="206"/>
      <c r="E346" s="206"/>
      <c r="F346" s="1"/>
      <c r="J346" s="1"/>
    </row>
    <row r="347" spans="3:10">
      <c r="C347" s="30"/>
      <c r="D347" s="206"/>
      <c r="E347" s="206"/>
      <c r="F347" s="1"/>
      <c r="J347" s="1"/>
    </row>
    <row r="348" spans="3:10">
      <c r="C348" s="30"/>
      <c r="D348" s="206"/>
      <c r="E348" s="206"/>
      <c r="F348" s="1"/>
      <c r="J348" s="1"/>
    </row>
    <row r="349" spans="3:10">
      <c r="C349" s="30"/>
      <c r="D349" s="206"/>
      <c r="E349" s="206"/>
      <c r="F349" s="1"/>
      <c r="J349" s="1"/>
    </row>
    <row r="350" spans="3:10" ht="27.75" customHeight="1">
      <c r="C350" s="30"/>
      <c r="D350" s="206"/>
      <c r="E350" s="206"/>
      <c r="F350" s="1"/>
      <c r="J350" s="1"/>
    </row>
    <row r="351" spans="3:10">
      <c r="C351" s="30"/>
      <c r="D351" s="206"/>
      <c r="E351" s="206"/>
      <c r="F351" s="1"/>
      <c r="J351" s="1"/>
    </row>
    <row r="352" spans="3:10">
      <c r="C352" s="30"/>
      <c r="D352" s="206"/>
      <c r="E352" s="206"/>
      <c r="F352" s="1"/>
      <c r="J352" s="1"/>
    </row>
    <row r="353" spans="3:10" ht="13.5" customHeight="1">
      <c r="C353" s="30"/>
      <c r="D353" s="206"/>
      <c r="E353" s="206"/>
      <c r="F353" s="1"/>
      <c r="J353" s="1"/>
    </row>
    <row r="354" spans="3:10">
      <c r="C354" s="30"/>
      <c r="D354" s="206"/>
      <c r="E354" s="206"/>
      <c r="F354" s="1"/>
      <c r="J354" s="1"/>
    </row>
    <row r="355" spans="3:10">
      <c r="C355" s="30"/>
      <c r="D355" s="206"/>
      <c r="E355" s="206"/>
      <c r="F355" s="1"/>
      <c r="J355" s="1"/>
    </row>
    <row r="356" spans="3:10">
      <c r="C356" s="30"/>
      <c r="D356" s="206"/>
      <c r="E356" s="206"/>
      <c r="F356" s="1"/>
      <c r="J356" s="1"/>
    </row>
    <row r="357" spans="3:10">
      <c r="C357" s="30"/>
      <c r="D357" s="206"/>
      <c r="E357" s="206"/>
      <c r="F357" s="1"/>
      <c r="J357" s="1"/>
    </row>
    <row r="358" spans="3:10" ht="12.75" customHeight="1">
      <c r="C358" s="30"/>
      <c r="D358" s="206"/>
      <c r="E358" s="206"/>
      <c r="F358" s="1"/>
      <c r="J358" s="1"/>
    </row>
    <row r="359" spans="3:10">
      <c r="C359" s="30"/>
      <c r="D359" s="206"/>
      <c r="E359" s="206"/>
      <c r="F359" s="1"/>
      <c r="J359" s="1"/>
    </row>
    <row r="360" spans="3:10">
      <c r="C360" s="30"/>
      <c r="D360" s="206"/>
      <c r="E360" s="206"/>
      <c r="F360" s="1"/>
      <c r="J360" s="1"/>
    </row>
    <row r="361" spans="3:10">
      <c r="C361" s="30"/>
      <c r="D361" s="206"/>
      <c r="E361" s="206"/>
      <c r="F361" s="1"/>
      <c r="J361" s="1"/>
    </row>
    <row r="362" spans="3:10">
      <c r="C362" s="30"/>
      <c r="D362" s="206"/>
      <c r="E362" s="206"/>
      <c r="F362" s="1"/>
      <c r="J362" s="1"/>
    </row>
    <row r="363" spans="3:10">
      <c r="C363" s="30"/>
      <c r="D363" s="206"/>
      <c r="E363" s="206"/>
      <c r="F363" s="1"/>
      <c r="J363" s="1"/>
    </row>
    <row r="364" spans="3:10">
      <c r="C364" s="30"/>
      <c r="D364" s="206"/>
      <c r="E364" s="206"/>
      <c r="F364" s="1"/>
      <c r="J364" s="1"/>
    </row>
    <row r="365" spans="3:10">
      <c r="C365" s="30"/>
      <c r="D365" s="206"/>
      <c r="E365" s="206"/>
      <c r="F365" s="1"/>
      <c r="J365" s="1"/>
    </row>
    <row r="366" spans="3:10" ht="15" customHeight="1">
      <c r="C366" s="30"/>
      <c r="D366" s="206"/>
      <c r="E366" s="206"/>
      <c r="F366" s="1"/>
      <c r="J366" s="1"/>
    </row>
    <row r="367" spans="3:10">
      <c r="C367" s="30"/>
      <c r="D367" s="206"/>
      <c r="E367" s="206"/>
      <c r="F367" s="1"/>
      <c r="J367" s="1"/>
    </row>
    <row r="368" spans="3:10">
      <c r="C368" s="30"/>
      <c r="D368" s="206"/>
      <c r="E368" s="206"/>
      <c r="F368" s="1"/>
      <c r="J368" s="1"/>
    </row>
    <row r="369" spans="3:10">
      <c r="C369" s="30"/>
      <c r="D369" s="206"/>
      <c r="E369" s="206"/>
      <c r="F369" s="1"/>
      <c r="J369" s="1"/>
    </row>
    <row r="370" spans="3:10">
      <c r="C370" s="30"/>
      <c r="D370" s="206"/>
      <c r="E370" s="206"/>
      <c r="F370" s="1"/>
      <c r="J370" s="1"/>
    </row>
    <row r="371" spans="3:10">
      <c r="C371" s="30"/>
      <c r="D371" s="206"/>
      <c r="E371" s="206"/>
      <c r="F371" s="1"/>
      <c r="J371" s="1"/>
    </row>
    <row r="372" spans="3:10">
      <c r="C372" s="30"/>
      <c r="D372" s="206"/>
      <c r="E372" s="206"/>
      <c r="F372" s="1"/>
      <c r="J372" s="1"/>
    </row>
    <row r="373" spans="3:10">
      <c r="C373" s="30"/>
      <c r="D373" s="206"/>
      <c r="E373" s="206"/>
      <c r="F373" s="1"/>
      <c r="J373" s="1"/>
    </row>
    <row r="374" spans="3:10">
      <c r="C374" s="30"/>
      <c r="D374" s="206"/>
      <c r="E374" s="206"/>
      <c r="F374" s="1"/>
      <c r="J374" s="1"/>
    </row>
    <row r="375" spans="3:10">
      <c r="C375" s="30"/>
      <c r="D375" s="206"/>
      <c r="E375" s="206"/>
      <c r="F375" s="1"/>
      <c r="J375" s="1"/>
    </row>
    <row r="376" spans="3:10">
      <c r="C376" s="30"/>
      <c r="D376" s="206"/>
      <c r="E376" s="206"/>
      <c r="F376" s="1"/>
      <c r="J376" s="1"/>
    </row>
    <row r="377" spans="3:10">
      <c r="C377" s="30"/>
      <c r="D377" s="206"/>
      <c r="E377" s="206"/>
      <c r="F377" s="1"/>
      <c r="J377" s="1"/>
    </row>
    <row r="378" spans="3:10">
      <c r="C378" s="30"/>
      <c r="D378" s="206"/>
      <c r="E378" s="206"/>
      <c r="F378" s="1"/>
      <c r="J378" s="1"/>
    </row>
    <row r="379" spans="3:10">
      <c r="C379" s="30"/>
      <c r="D379" s="206"/>
      <c r="E379" s="206"/>
      <c r="F379" s="1"/>
      <c r="J379" s="1"/>
    </row>
    <row r="380" spans="3:10">
      <c r="C380" s="30"/>
      <c r="D380" s="206"/>
      <c r="E380" s="206"/>
      <c r="F380" s="1"/>
      <c r="J380" s="1"/>
    </row>
    <row r="381" spans="3:10">
      <c r="C381" s="30"/>
      <c r="D381" s="206"/>
      <c r="E381" s="206"/>
      <c r="F381" s="1"/>
      <c r="J381" s="1"/>
    </row>
    <row r="382" spans="3:10">
      <c r="C382" s="30"/>
      <c r="D382" s="206"/>
      <c r="E382" s="206"/>
      <c r="F382" s="1"/>
      <c r="J382" s="1"/>
    </row>
    <row r="383" spans="3:10">
      <c r="C383" s="30"/>
      <c r="D383" s="206"/>
      <c r="E383" s="206"/>
      <c r="F383" s="1"/>
      <c r="J383" s="1"/>
    </row>
    <row r="384" spans="3:10">
      <c r="C384" s="30"/>
      <c r="D384" s="206"/>
      <c r="E384" s="206"/>
      <c r="F384" s="1"/>
      <c r="J384" s="1"/>
    </row>
    <row r="385" spans="3:10">
      <c r="C385" s="30"/>
      <c r="D385" s="206"/>
      <c r="E385" s="206"/>
      <c r="F385" s="1"/>
      <c r="J385" s="1"/>
    </row>
    <row r="386" spans="3:10">
      <c r="C386" s="30"/>
      <c r="D386" s="206"/>
      <c r="E386" s="206"/>
      <c r="F386" s="1"/>
      <c r="J386" s="1"/>
    </row>
    <row r="387" spans="3:10">
      <c r="C387" s="30"/>
      <c r="D387" s="206"/>
      <c r="E387" s="206"/>
      <c r="F387" s="1"/>
      <c r="J387" s="1"/>
    </row>
    <row r="388" spans="3:10">
      <c r="C388" s="30"/>
      <c r="D388" s="206"/>
      <c r="E388" s="206"/>
      <c r="F388" s="1"/>
      <c r="J388" s="1"/>
    </row>
    <row r="389" spans="3:10">
      <c r="C389" s="30"/>
      <c r="D389" s="206"/>
      <c r="E389" s="206"/>
      <c r="F389" s="1"/>
      <c r="J389" s="1"/>
    </row>
    <row r="390" spans="3:10">
      <c r="C390" s="30"/>
      <c r="D390" s="206"/>
      <c r="E390" s="206"/>
      <c r="F390" s="1"/>
      <c r="J390" s="1"/>
    </row>
    <row r="391" spans="3:10">
      <c r="C391" s="30"/>
      <c r="D391" s="206"/>
      <c r="E391" s="206"/>
      <c r="F391" s="1"/>
      <c r="J391" s="1"/>
    </row>
    <row r="392" spans="3:10">
      <c r="C392" s="30"/>
      <c r="D392" s="206"/>
      <c r="E392" s="206"/>
      <c r="F392" s="1"/>
      <c r="J392" s="1"/>
    </row>
    <row r="393" spans="3:10">
      <c r="C393" s="30"/>
      <c r="D393" s="206"/>
      <c r="E393" s="206"/>
      <c r="F393" s="1"/>
      <c r="J393" s="1"/>
    </row>
    <row r="394" spans="3:10">
      <c r="C394" s="30"/>
      <c r="D394" s="206"/>
      <c r="E394" s="206"/>
      <c r="F394" s="1"/>
      <c r="J394" s="1"/>
    </row>
    <row r="395" spans="3:10">
      <c r="C395" s="30"/>
      <c r="D395" s="206"/>
      <c r="E395" s="206"/>
      <c r="F395" s="1"/>
      <c r="J395" s="1"/>
    </row>
    <row r="396" spans="3:10">
      <c r="C396" s="30"/>
      <c r="D396" s="206"/>
      <c r="E396" s="206"/>
      <c r="F396" s="1"/>
      <c r="J396" s="1"/>
    </row>
    <row r="397" spans="3:10">
      <c r="C397" s="30"/>
      <c r="D397" s="206"/>
      <c r="E397" s="206"/>
      <c r="F397" s="1"/>
      <c r="J397" s="1"/>
    </row>
    <row r="398" spans="3:10">
      <c r="C398" s="30"/>
      <c r="D398" s="206"/>
      <c r="E398" s="206"/>
      <c r="F398" s="1"/>
      <c r="J398" s="1"/>
    </row>
    <row r="399" spans="3:10">
      <c r="C399" s="30"/>
      <c r="D399" s="206"/>
      <c r="E399" s="206"/>
      <c r="F399" s="1"/>
      <c r="J399" s="1"/>
    </row>
    <row r="400" spans="3:10">
      <c r="C400" s="30"/>
      <c r="D400" s="206"/>
      <c r="E400" s="206"/>
      <c r="F400" s="1"/>
      <c r="J400" s="1"/>
    </row>
    <row r="401" spans="3:10">
      <c r="C401" s="30"/>
      <c r="D401" s="206"/>
      <c r="E401" s="206"/>
      <c r="F401" s="1"/>
      <c r="J401" s="1"/>
    </row>
    <row r="402" spans="3:10">
      <c r="C402" s="30"/>
      <c r="D402" s="206"/>
      <c r="E402" s="206"/>
      <c r="F402" s="1"/>
      <c r="J402" s="1"/>
    </row>
    <row r="403" spans="3:10">
      <c r="C403" s="30"/>
      <c r="D403" s="206"/>
      <c r="E403" s="206"/>
      <c r="F403" s="1"/>
      <c r="J403" s="1"/>
    </row>
    <row r="404" spans="3:10">
      <c r="C404" s="30"/>
      <c r="D404" s="206"/>
      <c r="E404" s="206"/>
      <c r="F404" s="1"/>
      <c r="J404" s="1"/>
    </row>
    <row r="405" spans="3:10" ht="52.5" customHeight="1">
      <c r="C405" s="30"/>
      <c r="D405" s="206"/>
      <c r="E405" s="206"/>
      <c r="F405" s="1"/>
      <c r="J405" s="1"/>
    </row>
    <row r="406" spans="3:10">
      <c r="C406" s="30"/>
      <c r="D406" s="206"/>
      <c r="E406" s="206"/>
      <c r="F406" s="1"/>
      <c r="J406" s="1"/>
    </row>
    <row r="407" spans="3:10">
      <c r="C407" s="30"/>
      <c r="D407" s="206"/>
      <c r="E407" s="206"/>
      <c r="F407" s="1"/>
      <c r="J407" s="1"/>
    </row>
    <row r="408" spans="3:10">
      <c r="C408" s="30"/>
      <c r="D408" s="206"/>
      <c r="E408" s="206"/>
      <c r="F408" s="1"/>
      <c r="J408" s="1"/>
    </row>
    <row r="409" spans="3:10">
      <c r="C409" s="30"/>
      <c r="D409" s="206"/>
      <c r="E409" s="206"/>
      <c r="F409" s="1"/>
      <c r="J409" s="1"/>
    </row>
    <row r="410" spans="3:10">
      <c r="C410" s="30"/>
      <c r="D410" s="206"/>
      <c r="E410" s="206"/>
      <c r="F410" s="1"/>
      <c r="J410" s="1"/>
    </row>
    <row r="411" spans="3:10" ht="51.75" customHeight="1">
      <c r="C411" s="30"/>
      <c r="D411" s="206"/>
      <c r="E411" s="206"/>
      <c r="F411" s="1"/>
      <c r="J411" s="1"/>
    </row>
    <row r="412" spans="3:10">
      <c r="C412" s="30"/>
      <c r="D412" s="206"/>
      <c r="E412" s="206"/>
      <c r="F412" s="1"/>
      <c r="J412" s="1"/>
    </row>
    <row r="413" spans="3:10">
      <c r="C413" s="30"/>
      <c r="D413" s="206"/>
      <c r="E413" s="206"/>
      <c r="F413" s="1"/>
      <c r="J413" s="1"/>
    </row>
    <row r="414" spans="3:10" ht="54.75" customHeight="1">
      <c r="C414" s="30"/>
      <c r="D414" s="206"/>
      <c r="E414" s="206"/>
      <c r="F414" s="1"/>
      <c r="J414" s="1"/>
    </row>
    <row r="415" spans="3:10" ht="13.5" customHeight="1">
      <c r="C415" s="30"/>
      <c r="D415" s="206"/>
      <c r="E415" s="206"/>
      <c r="F415" s="1"/>
      <c r="J415" s="1"/>
    </row>
    <row r="416" spans="3:10" ht="13.5" customHeight="1">
      <c r="C416" s="30"/>
      <c r="D416" s="206"/>
      <c r="E416" s="206"/>
      <c r="F416" s="1"/>
      <c r="J416" s="1"/>
    </row>
    <row r="417" spans="3:10">
      <c r="C417" s="30"/>
      <c r="D417" s="206"/>
      <c r="E417" s="206"/>
      <c r="F417" s="1"/>
      <c r="J417" s="1"/>
    </row>
    <row r="418" spans="3:10" ht="88.5" customHeight="1">
      <c r="C418" s="30"/>
      <c r="D418" s="206"/>
      <c r="E418" s="206"/>
      <c r="F418" s="1"/>
      <c r="J418" s="1"/>
    </row>
    <row r="419" spans="3:10" ht="54" customHeight="1">
      <c r="C419" s="30"/>
      <c r="D419" s="206"/>
      <c r="E419" s="206"/>
      <c r="F419" s="1"/>
      <c r="J419" s="1"/>
    </row>
    <row r="420" spans="3:10">
      <c r="C420" s="30"/>
      <c r="D420" s="206"/>
      <c r="E420" s="206"/>
      <c r="F420" s="1"/>
      <c r="J420" s="1"/>
    </row>
    <row r="421" spans="3:10">
      <c r="C421" s="30"/>
      <c r="D421" s="206"/>
      <c r="E421" s="206"/>
      <c r="F421" s="1"/>
      <c r="J421" s="1"/>
    </row>
    <row r="422" spans="3:10" ht="55.5" customHeight="1">
      <c r="C422" s="30"/>
      <c r="D422" s="206"/>
      <c r="E422" s="206"/>
      <c r="F422" s="1"/>
      <c r="J422" s="1"/>
    </row>
    <row r="423" spans="3:10">
      <c r="C423" s="30"/>
      <c r="D423" s="206"/>
      <c r="E423" s="206"/>
      <c r="F423" s="1"/>
      <c r="J423" s="1"/>
    </row>
    <row r="424" spans="3:10">
      <c r="C424" s="30"/>
      <c r="D424" s="206"/>
      <c r="E424" s="206"/>
      <c r="F424" s="1"/>
      <c r="J424" s="1"/>
    </row>
    <row r="425" spans="3:10">
      <c r="C425" s="30"/>
      <c r="D425" s="206"/>
      <c r="E425" s="206"/>
      <c r="F425" s="1"/>
      <c r="J425" s="1"/>
    </row>
    <row r="426" spans="3:10" ht="51" customHeight="1">
      <c r="C426" s="30"/>
      <c r="D426" s="206"/>
      <c r="E426" s="206"/>
      <c r="F426" s="1"/>
      <c r="J426" s="1"/>
    </row>
    <row r="427" spans="3:10" ht="56.25" customHeight="1">
      <c r="C427" s="30"/>
      <c r="D427" s="206"/>
      <c r="E427" s="206"/>
      <c r="F427" s="1"/>
      <c r="J427" s="1"/>
    </row>
    <row r="428" spans="3:10">
      <c r="C428" s="30"/>
      <c r="D428" s="206"/>
      <c r="E428" s="206"/>
      <c r="F428" s="1"/>
      <c r="J428" s="1"/>
    </row>
    <row r="429" spans="3:10">
      <c r="C429" s="30"/>
      <c r="D429" s="206"/>
      <c r="E429" s="206"/>
      <c r="F429" s="1"/>
      <c r="J429" s="1"/>
    </row>
    <row r="430" spans="3:10" ht="54.75" customHeight="1">
      <c r="C430" s="30"/>
      <c r="D430" s="206"/>
      <c r="E430" s="206"/>
      <c r="F430" s="1"/>
      <c r="J430" s="1"/>
    </row>
    <row r="431" spans="3:10">
      <c r="C431" s="30"/>
      <c r="D431" s="206"/>
      <c r="E431" s="206"/>
      <c r="F431" s="1"/>
      <c r="J431" s="1"/>
    </row>
    <row r="432" spans="3:10">
      <c r="C432" s="30"/>
      <c r="D432" s="206"/>
      <c r="E432" s="206"/>
      <c r="F432" s="1"/>
      <c r="J432" s="1"/>
    </row>
    <row r="433" spans="3:10" ht="15.75" customHeight="1">
      <c r="C433" s="30"/>
      <c r="D433" s="206"/>
      <c r="E433" s="206"/>
      <c r="F433" s="1"/>
      <c r="J433" s="1"/>
    </row>
    <row r="434" spans="3:10" ht="39.75" customHeight="1">
      <c r="C434" s="30"/>
      <c r="D434" s="206"/>
      <c r="E434" s="206"/>
      <c r="F434" s="1"/>
      <c r="J434" s="1"/>
    </row>
    <row r="435" spans="3:10">
      <c r="C435" s="30"/>
      <c r="D435" s="206"/>
      <c r="E435" s="206"/>
      <c r="F435" s="1"/>
      <c r="J435" s="1"/>
    </row>
    <row r="436" spans="3:10">
      <c r="C436" s="30"/>
      <c r="D436" s="206"/>
      <c r="E436" s="206"/>
      <c r="F436" s="1"/>
      <c r="J436" s="1"/>
    </row>
    <row r="437" spans="3:10">
      <c r="C437" s="30"/>
      <c r="D437" s="206"/>
      <c r="E437" s="206"/>
      <c r="F437" s="1"/>
      <c r="J437" s="1"/>
    </row>
    <row r="438" spans="3:10">
      <c r="C438" s="30"/>
      <c r="D438" s="206"/>
      <c r="E438" s="206"/>
      <c r="F438" s="1"/>
      <c r="J438" s="1"/>
    </row>
    <row r="439" spans="3:10">
      <c r="C439" s="30"/>
      <c r="D439" s="206"/>
      <c r="E439" s="206"/>
      <c r="F439" s="1"/>
      <c r="J439" s="1"/>
    </row>
    <row r="440" spans="3:10">
      <c r="C440" s="30"/>
      <c r="D440" s="206"/>
      <c r="E440" s="206"/>
      <c r="F440" s="1"/>
      <c r="J440" s="1"/>
    </row>
    <row r="441" spans="3:10">
      <c r="C441" s="30"/>
      <c r="D441" s="206"/>
      <c r="E441" s="206"/>
      <c r="F441" s="1"/>
      <c r="J441" s="1"/>
    </row>
    <row r="442" spans="3:10">
      <c r="C442" s="30"/>
      <c r="D442" s="206"/>
      <c r="E442" s="206"/>
      <c r="F442" s="1"/>
      <c r="J442" s="1"/>
    </row>
    <row r="443" spans="3:10">
      <c r="C443" s="30"/>
      <c r="D443" s="206"/>
      <c r="E443" s="206"/>
      <c r="F443" s="1"/>
      <c r="J443" s="1"/>
    </row>
    <row r="444" spans="3:10">
      <c r="C444" s="30"/>
      <c r="D444" s="206"/>
      <c r="E444" s="206"/>
      <c r="F444" s="1"/>
      <c r="J444" s="1"/>
    </row>
    <row r="445" spans="3:10">
      <c r="C445" s="30"/>
      <c r="D445" s="206"/>
      <c r="E445" s="206"/>
      <c r="F445" s="1"/>
      <c r="J445" s="1"/>
    </row>
    <row r="446" spans="3:10">
      <c r="C446" s="30"/>
      <c r="D446" s="206"/>
      <c r="E446" s="206"/>
      <c r="F446" s="1"/>
      <c r="J446" s="1"/>
    </row>
    <row r="447" spans="3:10">
      <c r="C447" s="30"/>
      <c r="D447" s="206"/>
      <c r="E447" s="206"/>
      <c r="F447" s="1"/>
      <c r="J447" s="1"/>
    </row>
    <row r="448" spans="3:10">
      <c r="C448" s="30"/>
      <c r="D448" s="206"/>
      <c r="E448" s="206"/>
      <c r="F448" s="1"/>
      <c r="J448" s="1"/>
    </row>
    <row r="449" spans="3:10">
      <c r="C449" s="30"/>
      <c r="D449" s="206"/>
      <c r="E449" s="206"/>
      <c r="F449" s="1"/>
      <c r="J449" s="1"/>
    </row>
    <row r="450" spans="3:10">
      <c r="C450" s="30"/>
      <c r="D450" s="206"/>
      <c r="E450" s="206"/>
      <c r="F450" s="1"/>
      <c r="J450" s="1"/>
    </row>
    <row r="451" spans="3:10">
      <c r="C451" s="30"/>
      <c r="D451" s="206"/>
      <c r="E451" s="206"/>
      <c r="F451" s="1"/>
      <c r="J451" s="1"/>
    </row>
    <row r="452" spans="3:10">
      <c r="C452" s="30"/>
      <c r="D452" s="206"/>
      <c r="E452" s="206"/>
      <c r="F452" s="1"/>
      <c r="J452" s="1"/>
    </row>
    <row r="453" spans="3:10">
      <c r="C453" s="30"/>
      <c r="D453" s="206"/>
      <c r="E453" s="206"/>
      <c r="F453" s="1"/>
      <c r="J453" s="1"/>
    </row>
    <row r="454" spans="3:10">
      <c r="C454" s="30"/>
      <c r="D454" s="206"/>
      <c r="E454" s="206"/>
      <c r="F454" s="1"/>
      <c r="J454" s="1"/>
    </row>
    <row r="455" spans="3:10">
      <c r="C455" s="30"/>
      <c r="D455" s="206"/>
      <c r="E455" s="206"/>
      <c r="F455" s="1"/>
      <c r="J455" s="1"/>
    </row>
    <row r="456" spans="3:10">
      <c r="C456" s="30"/>
      <c r="D456" s="206"/>
      <c r="E456" s="206"/>
      <c r="F456" s="1"/>
      <c r="J456" s="1"/>
    </row>
    <row r="457" spans="3:10">
      <c r="C457" s="30"/>
      <c r="D457" s="206"/>
      <c r="E457" s="206"/>
      <c r="F457" s="1"/>
      <c r="J457" s="1"/>
    </row>
    <row r="458" spans="3:10">
      <c r="C458" s="30"/>
      <c r="D458" s="206"/>
      <c r="E458" s="206"/>
      <c r="F458" s="1"/>
      <c r="J458" s="1"/>
    </row>
    <row r="459" spans="3:10">
      <c r="C459" s="30"/>
      <c r="D459" s="206"/>
      <c r="E459" s="206"/>
      <c r="F459" s="1"/>
      <c r="J459" s="1"/>
    </row>
    <row r="460" spans="3:10">
      <c r="C460" s="30"/>
      <c r="D460" s="206"/>
      <c r="E460" s="206"/>
      <c r="F460" s="1"/>
      <c r="J460" s="1"/>
    </row>
    <row r="461" spans="3:10">
      <c r="C461" s="30"/>
      <c r="D461" s="206"/>
      <c r="E461" s="206"/>
      <c r="F461" s="1"/>
      <c r="J461" s="1"/>
    </row>
    <row r="462" spans="3:10" ht="14.25" customHeight="1">
      <c r="C462" s="30"/>
      <c r="D462" s="206"/>
      <c r="E462" s="206"/>
      <c r="F462" s="1"/>
      <c r="J462" s="1"/>
    </row>
    <row r="463" spans="3:10">
      <c r="C463" s="30"/>
      <c r="D463" s="206"/>
      <c r="E463" s="206"/>
      <c r="F463" s="1"/>
      <c r="J463" s="1"/>
    </row>
    <row r="464" spans="3:10" ht="28.5" customHeight="1">
      <c r="C464" s="30"/>
      <c r="D464" s="206"/>
      <c r="E464" s="206"/>
      <c r="F464" s="1"/>
      <c r="J464" s="1"/>
    </row>
    <row r="465" spans="3:10">
      <c r="C465" s="30"/>
      <c r="D465" s="206"/>
      <c r="E465" s="206"/>
      <c r="F465" s="1"/>
      <c r="J465" s="1"/>
    </row>
    <row r="466" spans="3:10">
      <c r="C466" s="30"/>
      <c r="D466" s="206"/>
      <c r="E466" s="206"/>
      <c r="F466" s="1"/>
      <c r="J466" s="1"/>
    </row>
    <row r="467" spans="3:10" ht="15" customHeight="1">
      <c r="C467" s="30"/>
      <c r="D467" s="206"/>
      <c r="E467" s="206"/>
      <c r="F467" s="1"/>
      <c r="J467" s="1"/>
    </row>
    <row r="468" spans="3:10">
      <c r="C468" s="30"/>
      <c r="D468" s="206"/>
      <c r="E468" s="206"/>
      <c r="F468" s="1"/>
      <c r="J468" s="1"/>
    </row>
    <row r="469" spans="3:10">
      <c r="C469" s="30"/>
      <c r="D469" s="206"/>
      <c r="E469" s="206"/>
      <c r="F469" s="1"/>
      <c r="J469" s="1"/>
    </row>
    <row r="470" spans="3:10">
      <c r="C470" s="30"/>
      <c r="D470" s="206"/>
      <c r="E470" s="206"/>
      <c r="F470" s="1"/>
      <c r="J470" s="1"/>
    </row>
    <row r="471" spans="3:10">
      <c r="C471" s="30"/>
      <c r="D471" s="206"/>
      <c r="E471" s="206"/>
      <c r="F471" s="1"/>
      <c r="J471" s="1"/>
    </row>
    <row r="472" spans="3:10" ht="15" customHeight="1">
      <c r="C472" s="30"/>
      <c r="D472" s="206"/>
      <c r="E472" s="206"/>
      <c r="F472" s="1"/>
      <c r="J472" s="1"/>
    </row>
    <row r="473" spans="3:10" ht="26.25" customHeight="1">
      <c r="C473" s="30"/>
      <c r="D473" s="206"/>
      <c r="E473" s="206"/>
      <c r="F473" s="1"/>
      <c r="J473" s="1"/>
    </row>
    <row r="474" spans="3:10">
      <c r="C474" s="30"/>
      <c r="D474" s="206"/>
      <c r="E474" s="206"/>
      <c r="F474" s="1"/>
      <c r="J474" s="1"/>
    </row>
    <row r="475" spans="3:10">
      <c r="C475" s="30"/>
      <c r="D475" s="206"/>
      <c r="E475" s="206"/>
      <c r="F475" s="1"/>
      <c r="J475" s="1"/>
    </row>
    <row r="476" spans="3:10">
      <c r="C476" s="30"/>
      <c r="D476" s="206"/>
      <c r="E476" s="206"/>
      <c r="F476" s="1"/>
      <c r="J476" s="1"/>
    </row>
    <row r="477" spans="3:10">
      <c r="C477" s="30"/>
      <c r="D477" s="206"/>
      <c r="E477" s="206"/>
      <c r="F477" s="1"/>
      <c r="J477" s="1"/>
    </row>
    <row r="478" spans="3:10">
      <c r="C478" s="30"/>
      <c r="D478" s="206"/>
      <c r="E478" s="206"/>
      <c r="F478" s="1"/>
      <c r="J478" s="1"/>
    </row>
    <row r="479" spans="3:10">
      <c r="C479" s="30"/>
      <c r="D479" s="206"/>
      <c r="E479" s="206"/>
      <c r="F479" s="1"/>
      <c r="J479" s="1"/>
    </row>
    <row r="480" spans="3:10">
      <c r="C480" s="30"/>
      <c r="D480" s="206"/>
      <c r="E480" s="206"/>
      <c r="F480" s="1"/>
      <c r="J480" s="1"/>
    </row>
    <row r="481" spans="3:10">
      <c r="C481" s="30"/>
      <c r="D481" s="206"/>
      <c r="E481" s="206"/>
      <c r="F481" s="1"/>
      <c r="J481" s="1"/>
    </row>
    <row r="482" spans="3:10">
      <c r="C482" s="30"/>
      <c r="D482" s="206"/>
      <c r="E482" s="206"/>
      <c r="F482" s="1"/>
      <c r="J482" s="1"/>
    </row>
    <row r="483" spans="3:10">
      <c r="C483" s="30"/>
      <c r="D483" s="206"/>
      <c r="E483" s="206"/>
      <c r="F483" s="1"/>
      <c r="J483" s="1"/>
    </row>
    <row r="484" spans="3:10">
      <c r="C484" s="30"/>
      <c r="D484" s="206"/>
      <c r="E484" s="206"/>
      <c r="F484" s="1"/>
      <c r="J484" s="1"/>
    </row>
    <row r="485" spans="3:10">
      <c r="C485" s="30"/>
      <c r="D485" s="206"/>
      <c r="E485" s="206"/>
      <c r="F485" s="1"/>
      <c r="J485" s="1"/>
    </row>
    <row r="486" spans="3:10">
      <c r="C486" s="30"/>
      <c r="D486" s="206"/>
      <c r="E486" s="206"/>
      <c r="F486" s="1"/>
      <c r="J486" s="1"/>
    </row>
    <row r="487" spans="3:10">
      <c r="C487" s="30"/>
      <c r="D487" s="206"/>
      <c r="E487" s="206"/>
      <c r="F487" s="1"/>
      <c r="J487" s="1"/>
    </row>
    <row r="488" spans="3:10">
      <c r="C488" s="30"/>
      <c r="D488" s="206"/>
      <c r="E488" s="206"/>
      <c r="F488" s="1"/>
      <c r="J488" s="1"/>
    </row>
    <row r="489" spans="3:10">
      <c r="C489" s="30"/>
      <c r="D489" s="206"/>
      <c r="E489" s="206"/>
      <c r="F489" s="1"/>
      <c r="J489" s="1"/>
    </row>
    <row r="490" spans="3:10">
      <c r="C490" s="30"/>
      <c r="D490" s="206"/>
      <c r="E490" s="206"/>
      <c r="F490" s="1"/>
      <c r="J490" s="1"/>
    </row>
    <row r="491" spans="3:10">
      <c r="C491" s="30"/>
      <c r="D491" s="206"/>
      <c r="E491" s="206"/>
      <c r="F491" s="1"/>
      <c r="J491" s="1"/>
    </row>
    <row r="492" spans="3:10">
      <c r="C492" s="30"/>
      <c r="D492" s="206"/>
      <c r="E492" s="206"/>
      <c r="F492" s="1"/>
      <c r="J492" s="1"/>
    </row>
    <row r="493" spans="3:10">
      <c r="C493" s="30"/>
      <c r="D493" s="206"/>
      <c r="E493" s="206"/>
      <c r="F493" s="1"/>
      <c r="J493" s="1"/>
    </row>
    <row r="494" spans="3:10">
      <c r="C494" s="30"/>
      <c r="D494" s="206"/>
      <c r="E494" s="206"/>
      <c r="F494" s="1"/>
      <c r="J494" s="1"/>
    </row>
    <row r="495" spans="3:10">
      <c r="C495" s="30"/>
      <c r="D495" s="206"/>
      <c r="E495" s="206"/>
      <c r="F495" s="1"/>
      <c r="J495" s="1"/>
    </row>
    <row r="496" spans="3:10">
      <c r="C496" s="30"/>
      <c r="D496" s="206"/>
      <c r="E496" s="206"/>
      <c r="F496" s="1"/>
      <c r="J496" s="1"/>
    </row>
    <row r="497" spans="3:10">
      <c r="C497" s="30"/>
      <c r="D497" s="206"/>
      <c r="E497" s="206"/>
      <c r="F497" s="1"/>
      <c r="J497" s="1"/>
    </row>
    <row r="498" spans="3:10">
      <c r="C498" s="30"/>
      <c r="D498" s="206"/>
      <c r="E498" s="206"/>
      <c r="F498" s="1"/>
      <c r="J498" s="1"/>
    </row>
    <row r="499" spans="3:10">
      <c r="C499" s="30"/>
      <c r="D499" s="206"/>
      <c r="E499" s="206"/>
      <c r="F499" s="1"/>
      <c r="J499" s="1"/>
    </row>
    <row r="500" spans="3:10" ht="16.5" customHeight="1">
      <c r="C500" s="30"/>
      <c r="D500" s="206"/>
      <c r="E500" s="206"/>
      <c r="F500" s="1"/>
      <c r="J500" s="1"/>
    </row>
    <row r="501" spans="3:10">
      <c r="C501" s="30"/>
      <c r="D501" s="206"/>
      <c r="E501" s="206"/>
      <c r="F501" s="1"/>
      <c r="J501" s="1"/>
    </row>
    <row r="502" spans="3:10">
      <c r="C502" s="30"/>
      <c r="D502" s="206"/>
      <c r="E502" s="206"/>
      <c r="F502" s="1"/>
      <c r="J502" s="1"/>
    </row>
    <row r="503" spans="3:10">
      <c r="C503" s="30"/>
      <c r="D503" s="206"/>
      <c r="E503" s="206"/>
      <c r="F503" s="1"/>
      <c r="J503" s="1"/>
    </row>
    <row r="504" spans="3:10">
      <c r="C504" s="30"/>
      <c r="D504" s="206"/>
      <c r="E504" s="206"/>
      <c r="F504" s="1"/>
      <c r="J504" s="1"/>
    </row>
    <row r="505" spans="3:10">
      <c r="C505" s="30"/>
      <c r="D505" s="206"/>
      <c r="E505" s="206"/>
      <c r="F505" s="1"/>
      <c r="J505" s="1"/>
    </row>
    <row r="506" spans="3:10">
      <c r="C506" s="30"/>
      <c r="D506" s="206"/>
      <c r="E506" s="206"/>
      <c r="F506" s="1"/>
      <c r="J506" s="1"/>
    </row>
    <row r="507" spans="3:10">
      <c r="C507" s="30"/>
      <c r="D507" s="206"/>
      <c r="E507" s="206"/>
      <c r="F507" s="1"/>
      <c r="J507" s="1"/>
    </row>
    <row r="508" spans="3:10">
      <c r="C508" s="30"/>
      <c r="D508" s="206"/>
      <c r="E508" s="206"/>
      <c r="F508" s="1"/>
      <c r="J508" s="1"/>
    </row>
    <row r="509" spans="3:10">
      <c r="C509" s="30"/>
      <c r="D509" s="206"/>
      <c r="E509" s="206"/>
      <c r="F509" s="1"/>
      <c r="J509" s="1"/>
    </row>
    <row r="510" spans="3:10">
      <c r="C510" s="30"/>
      <c r="D510" s="206"/>
      <c r="E510" s="206"/>
      <c r="F510" s="1"/>
      <c r="J510" s="1"/>
    </row>
    <row r="511" spans="3:10">
      <c r="C511" s="30"/>
      <c r="D511" s="206"/>
      <c r="E511" s="206"/>
      <c r="F511" s="1"/>
      <c r="J511" s="1"/>
    </row>
    <row r="512" spans="3:10">
      <c r="C512" s="30"/>
      <c r="D512" s="206"/>
      <c r="E512" s="206"/>
      <c r="F512" s="1"/>
      <c r="J512" s="1"/>
    </row>
    <row r="513" spans="3:10">
      <c r="C513" s="30"/>
      <c r="D513" s="206"/>
      <c r="E513" s="206"/>
      <c r="F513" s="1"/>
      <c r="J513" s="1"/>
    </row>
    <row r="514" spans="3:10">
      <c r="C514" s="30"/>
      <c r="D514" s="206"/>
      <c r="E514" s="206"/>
      <c r="F514" s="1"/>
      <c r="J514" s="1"/>
    </row>
    <row r="515" spans="3:10">
      <c r="C515" s="30"/>
      <c r="D515" s="206"/>
      <c r="E515" s="206"/>
      <c r="F515" s="1"/>
      <c r="J515" s="1"/>
    </row>
    <row r="516" spans="3:10">
      <c r="C516" s="30"/>
      <c r="D516" s="206"/>
      <c r="E516" s="206"/>
      <c r="F516" s="1"/>
      <c r="J516" s="1"/>
    </row>
    <row r="517" spans="3:10">
      <c r="C517" s="30"/>
      <c r="D517" s="206"/>
      <c r="E517" s="206"/>
      <c r="F517" s="1"/>
      <c r="J517" s="1"/>
    </row>
    <row r="518" spans="3:10">
      <c r="C518" s="30"/>
      <c r="D518" s="206"/>
      <c r="E518" s="206"/>
      <c r="F518" s="1"/>
      <c r="J518" s="1"/>
    </row>
    <row r="519" spans="3:10">
      <c r="C519" s="30"/>
      <c r="D519" s="206"/>
      <c r="E519" s="206"/>
      <c r="F519" s="1"/>
      <c r="J519" s="1"/>
    </row>
    <row r="520" spans="3:10">
      <c r="C520" s="30"/>
      <c r="D520" s="206"/>
      <c r="E520" s="206"/>
      <c r="F520" s="1"/>
      <c r="J520" s="1"/>
    </row>
    <row r="521" spans="3:10">
      <c r="C521" s="30"/>
      <c r="D521" s="206"/>
      <c r="E521" s="206"/>
      <c r="F521" s="1"/>
      <c r="J521" s="1"/>
    </row>
    <row r="522" spans="3:10">
      <c r="C522" s="30"/>
      <c r="D522" s="206"/>
      <c r="E522" s="206"/>
      <c r="F522" s="1"/>
      <c r="J522" s="1"/>
    </row>
    <row r="523" spans="3:10">
      <c r="C523" s="30"/>
      <c r="D523" s="206"/>
      <c r="E523" s="206"/>
      <c r="F523" s="1"/>
      <c r="J523" s="1"/>
    </row>
    <row r="524" spans="3:10">
      <c r="C524" s="30"/>
      <c r="D524" s="206"/>
      <c r="E524" s="221"/>
      <c r="F524" s="1"/>
      <c r="J524" s="1"/>
    </row>
    <row r="525" spans="3:10">
      <c r="C525" s="30"/>
      <c r="D525" s="206"/>
      <c r="E525" s="206"/>
      <c r="F525" s="1"/>
      <c r="J525" s="1"/>
    </row>
    <row r="526" spans="3:10">
      <c r="C526" s="30"/>
      <c r="D526" s="206"/>
      <c r="E526" s="206"/>
      <c r="F526" s="1"/>
      <c r="J526" s="1"/>
    </row>
    <row r="527" spans="3:10" ht="53.25" customHeight="1">
      <c r="C527" s="30"/>
      <c r="D527" s="206"/>
      <c r="E527" s="206"/>
      <c r="F527" s="1"/>
      <c r="J527" s="1"/>
    </row>
    <row r="528" spans="3:10" ht="13.5" customHeight="1">
      <c r="C528" s="30"/>
      <c r="D528" s="206"/>
      <c r="E528" s="206"/>
      <c r="F528" s="1"/>
      <c r="J528" s="1"/>
    </row>
    <row r="529" spans="3:10">
      <c r="C529" s="30"/>
      <c r="D529" s="206"/>
      <c r="E529" s="206"/>
      <c r="F529" s="1"/>
      <c r="J529" s="1"/>
    </row>
    <row r="530" spans="3:10">
      <c r="C530" s="30"/>
      <c r="D530" s="206"/>
      <c r="E530" s="206"/>
      <c r="F530" s="1"/>
      <c r="J530" s="1"/>
    </row>
    <row r="531" spans="3:10" ht="66.75" customHeight="1">
      <c r="C531" s="30"/>
      <c r="D531" s="206"/>
      <c r="E531" s="206"/>
      <c r="F531" s="1"/>
      <c r="J531" s="1"/>
    </row>
    <row r="532" spans="3:10" ht="14.25" customHeight="1">
      <c r="C532" s="30"/>
      <c r="D532" s="206"/>
      <c r="E532" s="206"/>
      <c r="F532" s="1"/>
      <c r="J532" s="1"/>
    </row>
    <row r="533" spans="3:10">
      <c r="C533" s="30"/>
      <c r="D533" s="206"/>
      <c r="E533" s="206"/>
      <c r="F533" s="1"/>
      <c r="J533" s="1"/>
    </row>
    <row r="534" spans="3:10">
      <c r="C534" s="30"/>
      <c r="D534" s="206"/>
      <c r="E534" s="206"/>
      <c r="F534" s="1"/>
      <c r="J534" s="1"/>
    </row>
    <row r="535" spans="3:10">
      <c r="C535" s="30"/>
      <c r="D535" s="206"/>
      <c r="E535" s="206"/>
      <c r="F535" s="1"/>
      <c r="J535" s="1"/>
    </row>
    <row r="536" spans="3:10" ht="12.75" customHeight="1">
      <c r="C536" s="30"/>
      <c r="D536" s="206"/>
      <c r="E536" s="206"/>
      <c r="F536" s="1"/>
      <c r="J536" s="1"/>
    </row>
    <row r="537" spans="3:10">
      <c r="C537" s="30"/>
      <c r="D537" s="206"/>
      <c r="E537" s="206"/>
      <c r="F537" s="1"/>
      <c r="J537" s="1"/>
    </row>
    <row r="538" spans="3:10">
      <c r="C538" s="30"/>
      <c r="D538" s="206"/>
      <c r="E538" s="206"/>
      <c r="F538" s="1"/>
      <c r="J538" s="1"/>
    </row>
    <row r="539" spans="3:10">
      <c r="C539" s="30"/>
      <c r="D539" s="206"/>
      <c r="E539" s="206"/>
      <c r="F539" s="1"/>
      <c r="J539" s="1"/>
    </row>
    <row r="540" spans="3:10">
      <c r="C540" s="30"/>
      <c r="D540" s="206"/>
      <c r="E540" s="206"/>
      <c r="F540" s="1"/>
      <c r="J540" s="1"/>
    </row>
    <row r="541" spans="3:10">
      <c r="C541" s="30"/>
      <c r="D541" s="206"/>
      <c r="E541" s="206"/>
      <c r="F541" s="1"/>
      <c r="J541" s="1"/>
    </row>
    <row r="542" spans="3:10">
      <c r="C542" s="30"/>
      <c r="D542" s="206"/>
      <c r="E542" s="206"/>
      <c r="F542" s="1"/>
      <c r="J542" s="1"/>
    </row>
    <row r="543" spans="3:10">
      <c r="C543" s="30"/>
      <c r="D543" s="206"/>
      <c r="E543" s="206"/>
      <c r="F543" s="1"/>
      <c r="J543" s="1"/>
    </row>
    <row r="544" spans="3:10">
      <c r="C544" s="30"/>
      <c r="D544" s="206"/>
      <c r="E544" s="206"/>
      <c r="F544" s="1"/>
      <c r="J544" s="1"/>
    </row>
    <row r="545" spans="3:10">
      <c r="C545" s="30"/>
      <c r="D545" s="206"/>
      <c r="E545" s="206"/>
      <c r="F545" s="1"/>
      <c r="J545" s="1"/>
    </row>
    <row r="546" spans="3:10">
      <c r="C546" s="30"/>
      <c r="D546" s="206"/>
      <c r="E546" s="206"/>
      <c r="F546" s="1"/>
      <c r="J546" s="1"/>
    </row>
    <row r="547" spans="3:10">
      <c r="C547" s="30"/>
      <c r="D547" s="206"/>
      <c r="E547" s="206"/>
      <c r="F547" s="1"/>
      <c r="J547" s="1"/>
    </row>
    <row r="548" spans="3:10">
      <c r="C548" s="30"/>
      <c r="D548" s="206"/>
      <c r="E548" s="206"/>
      <c r="F548" s="1"/>
      <c r="J548" s="1"/>
    </row>
    <row r="549" spans="3:10">
      <c r="C549" s="30"/>
      <c r="D549" s="206"/>
      <c r="E549" s="206"/>
      <c r="F549" s="1"/>
      <c r="J549" s="1"/>
    </row>
    <row r="550" spans="3:10">
      <c r="C550" s="30"/>
      <c r="D550" s="206"/>
      <c r="E550" s="206"/>
      <c r="F550" s="1"/>
      <c r="J550" s="1"/>
    </row>
    <row r="551" spans="3:10">
      <c r="C551" s="30"/>
      <c r="D551" s="206"/>
      <c r="E551" s="206"/>
      <c r="F551" s="1"/>
      <c r="J551" s="1"/>
    </row>
    <row r="552" spans="3:10" ht="55.5" customHeight="1">
      <c r="C552" s="30"/>
      <c r="D552" s="206"/>
      <c r="E552" s="206"/>
      <c r="F552" s="1"/>
      <c r="J552" s="1"/>
    </row>
    <row r="553" spans="3:10">
      <c r="C553" s="30"/>
      <c r="D553" s="206"/>
      <c r="E553" s="206"/>
      <c r="F553" s="1"/>
      <c r="J553" s="1"/>
    </row>
    <row r="554" spans="3:10">
      <c r="C554" s="30"/>
      <c r="D554" s="206"/>
      <c r="E554" s="206"/>
      <c r="F554" s="1"/>
      <c r="J554" s="1"/>
    </row>
    <row r="555" spans="3:10">
      <c r="C555" s="30"/>
      <c r="D555" s="206"/>
      <c r="E555" s="206"/>
      <c r="F555" s="1"/>
      <c r="J555" s="1"/>
    </row>
    <row r="556" spans="3:10">
      <c r="C556" s="30"/>
      <c r="D556" s="206"/>
      <c r="E556" s="206"/>
      <c r="F556" s="1"/>
      <c r="J556" s="1"/>
    </row>
    <row r="557" spans="3:10">
      <c r="C557" s="30"/>
      <c r="D557" s="206"/>
      <c r="E557" s="206"/>
      <c r="F557" s="1"/>
      <c r="J557" s="1"/>
    </row>
    <row r="558" spans="3:10">
      <c r="C558" s="30"/>
      <c r="D558" s="206"/>
      <c r="E558" s="206"/>
      <c r="F558" s="1"/>
      <c r="J558" s="1"/>
    </row>
    <row r="559" spans="3:10" ht="12.75" customHeight="1">
      <c r="C559" s="30"/>
      <c r="D559" s="206"/>
      <c r="E559" s="206"/>
      <c r="F559" s="1"/>
      <c r="J559" s="1"/>
    </row>
    <row r="560" spans="3:10">
      <c r="C560" s="30"/>
      <c r="D560" s="206"/>
      <c r="E560" s="206"/>
      <c r="F560" s="1"/>
      <c r="J560" s="1"/>
    </row>
    <row r="561" spans="3:10">
      <c r="C561" s="30"/>
      <c r="D561" s="206"/>
      <c r="E561" s="206"/>
      <c r="F561" s="1"/>
      <c r="J561" s="1"/>
    </row>
    <row r="562" spans="3:10">
      <c r="C562" s="30"/>
      <c r="D562" s="206"/>
      <c r="E562" s="206"/>
      <c r="F562" s="1"/>
      <c r="J562" s="1"/>
    </row>
    <row r="563" spans="3:10">
      <c r="C563" s="30"/>
      <c r="D563" s="206"/>
      <c r="E563" s="206"/>
      <c r="F563" s="1"/>
      <c r="J563" s="1"/>
    </row>
    <row r="564" spans="3:10">
      <c r="C564" s="30"/>
      <c r="D564" s="206"/>
      <c r="E564" s="206"/>
      <c r="F564" s="1"/>
      <c r="J564" s="1"/>
    </row>
    <row r="565" spans="3:10">
      <c r="C565" s="30"/>
      <c r="D565" s="206"/>
      <c r="E565" s="206"/>
      <c r="F565" s="1"/>
      <c r="J565" s="1"/>
    </row>
    <row r="566" spans="3:10">
      <c r="C566" s="30"/>
      <c r="D566" s="206"/>
      <c r="E566" s="206"/>
      <c r="F566" s="1"/>
      <c r="J566" s="1"/>
    </row>
    <row r="567" spans="3:10">
      <c r="C567" s="30"/>
      <c r="D567" s="206"/>
      <c r="E567" s="206"/>
      <c r="F567" s="1"/>
      <c r="J567" s="1"/>
    </row>
    <row r="568" spans="3:10">
      <c r="C568" s="30"/>
      <c r="D568" s="206"/>
      <c r="E568" s="206"/>
      <c r="F568" s="1"/>
      <c r="J568" s="1"/>
    </row>
    <row r="569" spans="3:10">
      <c r="C569" s="30"/>
      <c r="D569" s="206"/>
      <c r="E569" s="206"/>
      <c r="F569" s="1"/>
      <c r="J569" s="1"/>
    </row>
    <row r="570" spans="3:10">
      <c r="C570" s="30"/>
      <c r="D570" s="206"/>
      <c r="E570" s="206"/>
      <c r="F570" s="1"/>
      <c r="J570" s="1"/>
    </row>
    <row r="571" spans="3:10">
      <c r="C571" s="30"/>
      <c r="D571" s="206"/>
      <c r="E571" s="206"/>
      <c r="F571" s="1"/>
      <c r="J571" s="1"/>
    </row>
    <row r="572" spans="3:10">
      <c r="C572" s="30"/>
      <c r="D572" s="206"/>
      <c r="E572" s="206"/>
      <c r="F572" s="1"/>
      <c r="J572" s="1"/>
    </row>
    <row r="573" spans="3:10">
      <c r="C573" s="30"/>
      <c r="D573" s="206"/>
      <c r="E573" s="206"/>
      <c r="F573" s="1"/>
      <c r="J573" s="1"/>
    </row>
    <row r="574" spans="3:10" ht="15.75" customHeight="1">
      <c r="C574" s="30"/>
      <c r="D574" s="206"/>
      <c r="E574" s="206"/>
      <c r="F574" s="1"/>
      <c r="J574" s="1"/>
    </row>
    <row r="575" spans="3:10">
      <c r="C575" s="30"/>
      <c r="D575" s="206"/>
      <c r="E575" s="206"/>
      <c r="F575" s="1"/>
      <c r="J575" s="1"/>
    </row>
    <row r="576" spans="3:10">
      <c r="C576" s="30"/>
      <c r="D576" s="206"/>
      <c r="E576" s="206"/>
      <c r="F576" s="1"/>
      <c r="J576" s="1"/>
    </row>
    <row r="577" spans="3:10" ht="13.5" customHeight="1">
      <c r="C577" s="30"/>
      <c r="D577" s="206"/>
      <c r="E577" s="206"/>
      <c r="F577" s="1"/>
      <c r="J577" s="1"/>
    </row>
    <row r="578" spans="3:10">
      <c r="C578" s="30"/>
      <c r="D578" s="206"/>
      <c r="E578" s="206"/>
      <c r="F578" s="1"/>
      <c r="J578" s="1"/>
    </row>
    <row r="579" spans="3:10">
      <c r="C579" s="30"/>
      <c r="D579" s="206"/>
      <c r="E579" s="206"/>
      <c r="F579" s="1"/>
      <c r="J579" s="1"/>
    </row>
    <row r="580" spans="3:10">
      <c r="C580" s="30"/>
      <c r="D580" s="206"/>
      <c r="E580" s="206"/>
      <c r="F580" s="1"/>
      <c r="J580" s="1"/>
    </row>
    <row r="581" spans="3:10">
      <c r="C581" s="30"/>
      <c r="D581" s="206"/>
      <c r="E581" s="206"/>
      <c r="F581" s="1"/>
      <c r="J581" s="1"/>
    </row>
    <row r="582" spans="3:10">
      <c r="C582" s="30"/>
      <c r="D582" s="206"/>
      <c r="E582" s="206"/>
      <c r="F582" s="1"/>
      <c r="J582" s="1"/>
    </row>
    <row r="583" spans="3:10">
      <c r="C583" s="30"/>
      <c r="D583" s="206"/>
      <c r="E583" s="206"/>
      <c r="F583" s="1"/>
      <c r="J583" s="1"/>
    </row>
    <row r="584" spans="3:10">
      <c r="C584" s="30"/>
      <c r="D584" s="206"/>
      <c r="E584" s="206"/>
      <c r="F584" s="1"/>
      <c r="J584" s="1"/>
    </row>
    <row r="585" spans="3:10">
      <c r="C585" s="30"/>
      <c r="D585" s="206"/>
      <c r="E585" s="206"/>
      <c r="F585" s="1"/>
      <c r="J585" s="1"/>
    </row>
    <row r="586" spans="3:10">
      <c r="C586" s="30"/>
      <c r="D586" s="206"/>
      <c r="E586" s="206"/>
      <c r="F586" s="1"/>
      <c r="J586" s="1"/>
    </row>
    <row r="587" spans="3:10">
      <c r="C587" s="30"/>
      <c r="D587" s="206"/>
      <c r="E587" s="206"/>
      <c r="F587" s="1"/>
      <c r="J587" s="1"/>
    </row>
    <row r="588" spans="3:10">
      <c r="C588" s="30"/>
      <c r="D588" s="206"/>
      <c r="E588" s="206"/>
      <c r="F588" s="1"/>
      <c r="J588" s="1"/>
    </row>
    <row r="589" spans="3:10">
      <c r="C589" s="30"/>
      <c r="D589" s="206"/>
      <c r="E589" s="206"/>
      <c r="F589" s="1"/>
      <c r="J589" s="1"/>
    </row>
    <row r="590" spans="3:10">
      <c r="C590" s="30"/>
      <c r="D590" s="206"/>
      <c r="E590" s="206"/>
      <c r="F590" s="1"/>
      <c r="J590" s="1"/>
    </row>
    <row r="591" spans="3:10">
      <c r="C591" s="30"/>
      <c r="D591" s="206"/>
      <c r="E591" s="206"/>
      <c r="F591" s="1"/>
      <c r="J591" s="1"/>
    </row>
    <row r="592" spans="3:10">
      <c r="C592" s="30"/>
      <c r="D592" s="206"/>
      <c r="E592" s="206"/>
      <c r="F592" s="1"/>
      <c r="J592" s="1"/>
    </row>
    <row r="593" spans="3:10">
      <c r="C593" s="30"/>
      <c r="D593" s="206"/>
      <c r="E593" s="206"/>
      <c r="F593" s="1"/>
      <c r="J593" s="1"/>
    </row>
    <row r="594" spans="3:10">
      <c r="C594" s="30"/>
      <c r="D594" s="206"/>
      <c r="E594" s="206"/>
      <c r="F594" s="1"/>
      <c r="J594" s="1"/>
    </row>
    <row r="595" spans="3:10">
      <c r="C595" s="30"/>
      <c r="D595" s="206"/>
      <c r="E595" s="206"/>
      <c r="F595" s="1"/>
      <c r="J595" s="1"/>
    </row>
    <row r="596" spans="3:10">
      <c r="C596" s="30"/>
      <c r="D596" s="206"/>
      <c r="E596" s="206"/>
      <c r="F596" s="1"/>
      <c r="J596" s="1"/>
    </row>
    <row r="597" spans="3:10">
      <c r="C597" s="30"/>
      <c r="D597" s="206"/>
      <c r="E597" s="206"/>
      <c r="F597" s="1"/>
      <c r="J597" s="1"/>
    </row>
    <row r="598" spans="3:10">
      <c r="C598" s="30"/>
      <c r="D598" s="206"/>
      <c r="E598" s="206"/>
      <c r="F598" s="1"/>
      <c r="J598" s="1"/>
    </row>
    <row r="599" spans="3:10">
      <c r="C599" s="30"/>
      <c r="D599" s="206"/>
      <c r="E599" s="206"/>
      <c r="F599" s="1"/>
      <c r="J599" s="1"/>
    </row>
    <row r="600" spans="3:10" ht="28.5" customHeight="1">
      <c r="C600" s="30"/>
      <c r="D600" s="206"/>
      <c r="E600" s="206"/>
      <c r="F600" s="1"/>
      <c r="J600" s="1"/>
    </row>
    <row r="601" spans="3:10" ht="15.75" customHeight="1">
      <c r="C601" s="30"/>
      <c r="D601" s="206"/>
      <c r="E601" s="206"/>
      <c r="F601" s="1"/>
      <c r="J601" s="1"/>
    </row>
    <row r="602" spans="3:10" ht="14.25" customHeight="1">
      <c r="C602" s="30"/>
      <c r="D602" s="206"/>
      <c r="E602" s="206"/>
      <c r="F602" s="1"/>
      <c r="J602" s="1"/>
    </row>
    <row r="603" spans="3:10">
      <c r="C603" s="30"/>
      <c r="D603" s="206"/>
      <c r="E603" s="206"/>
      <c r="F603" s="1"/>
      <c r="J603" s="1"/>
    </row>
    <row r="604" spans="3:10">
      <c r="C604" s="30"/>
      <c r="D604" s="206"/>
      <c r="E604" s="206"/>
      <c r="F604" s="1"/>
      <c r="J604" s="1"/>
    </row>
    <row r="605" spans="3:10">
      <c r="C605" s="30"/>
      <c r="D605" s="206"/>
      <c r="E605" s="206"/>
      <c r="F605" s="1"/>
      <c r="J605" s="1"/>
    </row>
    <row r="606" spans="3:10">
      <c r="C606" s="30"/>
      <c r="D606" s="206"/>
      <c r="E606" s="206"/>
      <c r="F606" s="1"/>
      <c r="J606" s="1"/>
    </row>
    <row r="607" spans="3:10">
      <c r="C607" s="30"/>
      <c r="D607" s="206"/>
      <c r="E607" s="206"/>
      <c r="F607" s="1"/>
      <c r="J607" s="1"/>
    </row>
    <row r="608" spans="3:10">
      <c r="C608" s="30"/>
      <c r="D608" s="206"/>
      <c r="E608" s="206"/>
      <c r="F608" s="1"/>
      <c r="J608" s="1"/>
    </row>
    <row r="609" spans="3:10">
      <c r="C609" s="30"/>
      <c r="D609" s="206"/>
      <c r="E609" s="206"/>
      <c r="F609" s="1"/>
      <c r="J609" s="1"/>
    </row>
    <row r="610" spans="3:10">
      <c r="C610" s="30"/>
      <c r="D610" s="206"/>
      <c r="E610" s="206"/>
      <c r="F610" s="1"/>
      <c r="J610" s="1"/>
    </row>
    <row r="611" spans="3:10">
      <c r="C611" s="30"/>
      <c r="D611" s="206"/>
      <c r="E611" s="206"/>
      <c r="F611" s="1"/>
      <c r="J611" s="1"/>
    </row>
    <row r="612" spans="3:10">
      <c r="C612" s="30"/>
      <c r="D612" s="206"/>
      <c r="E612" s="206"/>
      <c r="F612" s="1"/>
      <c r="J612" s="1"/>
    </row>
    <row r="613" spans="3:10">
      <c r="C613" s="30"/>
      <c r="D613" s="206"/>
      <c r="E613" s="206"/>
      <c r="F613" s="1"/>
      <c r="J613" s="1"/>
    </row>
    <row r="614" spans="3:10">
      <c r="C614" s="30"/>
      <c r="D614" s="206"/>
      <c r="E614" s="206"/>
      <c r="F614" s="1"/>
      <c r="J614" s="1"/>
    </row>
    <row r="615" spans="3:10">
      <c r="C615" s="30"/>
      <c r="D615" s="206"/>
      <c r="E615" s="206"/>
      <c r="F615" s="1"/>
      <c r="J615" s="1"/>
    </row>
    <row r="616" spans="3:10">
      <c r="C616" s="30"/>
      <c r="D616" s="206"/>
      <c r="E616" s="206"/>
      <c r="F616" s="1"/>
      <c r="J616" s="1"/>
    </row>
    <row r="617" spans="3:10">
      <c r="C617" s="30"/>
      <c r="D617" s="206"/>
      <c r="E617" s="206"/>
      <c r="F617" s="1"/>
      <c r="J617" s="1"/>
    </row>
    <row r="618" spans="3:10">
      <c r="C618" s="30"/>
      <c r="D618" s="206"/>
      <c r="E618" s="206"/>
      <c r="F618" s="1"/>
      <c r="J618" s="1"/>
    </row>
    <row r="619" spans="3:10">
      <c r="C619" s="30"/>
      <c r="D619" s="206"/>
      <c r="E619" s="206"/>
      <c r="F619" s="1"/>
      <c r="J619" s="1"/>
    </row>
    <row r="620" spans="3:10">
      <c r="C620" s="30"/>
      <c r="D620" s="206"/>
      <c r="E620" s="206"/>
      <c r="F620" s="1"/>
      <c r="J620" s="1"/>
    </row>
    <row r="621" spans="3:10">
      <c r="C621" s="30"/>
      <c r="D621" s="206"/>
      <c r="E621" s="206"/>
      <c r="F621" s="1"/>
      <c r="J621" s="1"/>
    </row>
    <row r="622" spans="3:10">
      <c r="C622" s="30"/>
      <c r="D622" s="206"/>
      <c r="E622" s="206"/>
      <c r="F622" s="1"/>
      <c r="J622" s="1"/>
    </row>
    <row r="623" spans="3:10" ht="15" customHeight="1">
      <c r="C623" s="30"/>
      <c r="D623" s="206"/>
      <c r="E623" s="206"/>
      <c r="F623" s="1"/>
      <c r="J623" s="1"/>
    </row>
    <row r="624" spans="3:10" ht="12.75" customHeight="1">
      <c r="C624" s="30"/>
      <c r="D624" s="206"/>
      <c r="E624" s="206"/>
      <c r="F624" s="1"/>
      <c r="J624" s="1"/>
    </row>
    <row r="625" spans="3:10" ht="14.25" customHeight="1">
      <c r="C625" s="30"/>
      <c r="D625" s="206"/>
      <c r="E625" s="206"/>
      <c r="F625" s="1"/>
      <c r="J625" s="1"/>
    </row>
    <row r="626" spans="3:10" ht="13.5" customHeight="1">
      <c r="C626" s="30"/>
      <c r="D626" s="206"/>
      <c r="E626" s="206"/>
      <c r="F626" s="1"/>
      <c r="J626" s="1"/>
    </row>
    <row r="627" spans="3:10" ht="12.75" customHeight="1">
      <c r="C627" s="30"/>
      <c r="D627" s="206"/>
      <c r="E627" s="206"/>
      <c r="F627" s="1"/>
      <c r="J627" s="1"/>
    </row>
    <row r="628" spans="3:10" ht="13.5" customHeight="1">
      <c r="C628" s="30"/>
      <c r="D628" s="206"/>
      <c r="E628" s="206"/>
      <c r="F628" s="1"/>
      <c r="J628" s="1"/>
    </row>
    <row r="629" spans="3:10">
      <c r="C629" s="30"/>
      <c r="D629" s="206"/>
      <c r="E629" s="206"/>
      <c r="F629" s="1"/>
      <c r="J629" s="1"/>
    </row>
    <row r="630" spans="3:10" ht="15.75" customHeight="1">
      <c r="C630" s="30"/>
      <c r="D630" s="206"/>
      <c r="E630" s="206"/>
      <c r="F630" s="1"/>
      <c r="J630" s="1"/>
    </row>
    <row r="631" spans="3:10">
      <c r="C631" s="30"/>
      <c r="D631" s="206"/>
      <c r="E631" s="206"/>
      <c r="F631" s="1"/>
      <c r="J631" s="1"/>
    </row>
    <row r="632" spans="3:10">
      <c r="C632" s="30"/>
      <c r="D632" s="206"/>
      <c r="E632" s="206"/>
      <c r="F632" s="1"/>
      <c r="J632" s="1"/>
    </row>
    <row r="633" spans="3:10">
      <c r="C633" s="30"/>
      <c r="D633" s="206"/>
      <c r="E633" s="206"/>
      <c r="F633" s="1"/>
      <c r="J633" s="1"/>
    </row>
    <row r="634" spans="3:10">
      <c r="C634" s="30"/>
      <c r="D634" s="206"/>
      <c r="E634" s="206"/>
      <c r="F634" s="1"/>
      <c r="J634" s="1"/>
    </row>
    <row r="635" spans="3:10">
      <c r="C635" s="30"/>
      <c r="D635" s="206"/>
      <c r="E635" s="206"/>
      <c r="F635" s="1"/>
      <c r="J635" s="1"/>
    </row>
    <row r="636" spans="3:10">
      <c r="C636" s="30"/>
      <c r="D636" s="206"/>
      <c r="E636" s="206"/>
      <c r="F636" s="1"/>
      <c r="J636" s="1"/>
    </row>
    <row r="637" spans="3:10">
      <c r="C637" s="30"/>
      <c r="D637" s="206"/>
      <c r="E637" s="206"/>
      <c r="F637" s="1"/>
      <c r="J637" s="1"/>
    </row>
    <row r="638" spans="3:10" ht="13.5" customHeight="1">
      <c r="C638" s="30"/>
      <c r="D638" s="206"/>
      <c r="E638" s="206"/>
      <c r="F638" s="1"/>
      <c r="J638" s="1"/>
    </row>
    <row r="639" spans="3:10">
      <c r="C639" s="30"/>
      <c r="D639" s="206"/>
      <c r="E639" s="206"/>
      <c r="F639" s="1"/>
      <c r="J639" s="1"/>
    </row>
    <row r="640" spans="3:10">
      <c r="C640" s="30"/>
      <c r="D640" s="206"/>
      <c r="E640" s="206"/>
      <c r="F640" s="1"/>
      <c r="J640" s="1"/>
    </row>
    <row r="641" spans="3:10">
      <c r="C641" s="30"/>
      <c r="D641" s="206"/>
      <c r="E641" s="206"/>
      <c r="F641" s="1"/>
      <c r="J641" s="1"/>
    </row>
    <row r="642" spans="3:10">
      <c r="C642" s="30"/>
      <c r="D642" s="206"/>
      <c r="E642" s="206"/>
      <c r="F642" s="1"/>
      <c r="J642" s="1"/>
    </row>
    <row r="643" spans="3:10">
      <c r="C643" s="30"/>
      <c r="D643" s="206"/>
      <c r="E643" s="206"/>
      <c r="F643" s="1"/>
      <c r="J643" s="1"/>
    </row>
    <row r="644" spans="3:10">
      <c r="C644" s="30"/>
      <c r="D644" s="206"/>
      <c r="E644" s="206"/>
      <c r="F644" s="1"/>
      <c r="J644" s="1"/>
    </row>
    <row r="645" spans="3:10">
      <c r="C645" s="30"/>
      <c r="D645" s="206"/>
      <c r="E645" s="206"/>
      <c r="F645" s="1"/>
      <c r="J645" s="1"/>
    </row>
    <row r="646" spans="3:10" ht="12.75" customHeight="1">
      <c r="C646" s="30"/>
      <c r="D646" s="206"/>
      <c r="E646" s="206"/>
      <c r="F646" s="1"/>
      <c r="J646" s="1"/>
    </row>
    <row r="647" spans="3:10" ht="14.25" customHeight="1">
      <c r="C647" s="30"/>
      <c r="D647" s="206"/>
      <c r="E647" s="206"/>
      <c r="F647" s="1"/>
      <c r="J647" s="1"/>
    </row>
    <row r="648" spans="3:10">
      <c r="C648" s="30"/>
      <c r="D648" s="206"/>
      <c r="E648" s="206"/>
      <c r="F648" s="1"/>
      <c r="J648" s="1"/>
    </row>
    <row r="649" spans="3:10">
      <c r="C649" s="30"/>
      <c r="D649" s="206"/>
      <c r="E649" s="206"/>
      <c r="F649" s="1"/>
      <c r="J649" s="1"/>
    </row>
    <row r="650" spans="3:10" ht="13.5" customHeight="1">
      <c r="C650" s="30"/>
      <c r="D650" s="206"/>
      <c r="E650" s="206"/>
      <c r="F650" s="1"/>
      <c r="J650" s="1"/>
    </row>
    <row r="651" spans="3:10" ht="14.25" customHeight="1">
      <c r="C651" s="30"/>
      <c r="D651" s="206"/>
      <c r="E651" s="206"/>
      <c r="F651" s="1"/>
      <c r="J651" s="1"/>
    </row>
    <row r="652" spans="3:10" ht="13.5" customHeight="1">
      <c r="C652" s="30"/>
      <c r="D652" s="206"/>
      <c r="E652" s="206"/>
      <c r="F652" s="1"/>
      <c r="J652" s="1"/>
    </row>
    <row r="653" spans="3:10" ht="13.5" customHeight="1">
      <c r="C653" s="30"/>
      <c r="D653" s="206"/>
      <c r="E653" s="206"/>
      <c r="F653" s="1"/>
      <c r="J653" s="1"/>
    </row>
    <row r="654" spans="3:10">
      <c r="C654" s="30"/>
      <c r="D654" s="206"/>
      <c r="E654" s="206"/>
      <c r="F654" s="1"/>
      <c r="J654" s="1"/>
    </row>
    <row r="655" spans="3:10" ht="11.25" customHeight="1">
      <c r="C655" s="30"/>
      <c r="D655" s="206"/>
      <c r="E655" s="206"/>
      <c r="F655" s="1"/>
      <c r="J655" s="1"/>
    </row>
    <row r="656" spans="3:10">
      <c r="C656" s="30"/>
      <c r="D656" s="206"/>
      <c r="E656" s="206"/>
      <c r="F656" s="1"/>
      <c r="J656" s="1"/>
    </row>
    <row r="657" spans="3:10">
      <c r="C657" s="30"/>
      <c r="D657" s="206"/>
      <c r="E657" s="206"/>
      <c r="F657" s="1"/>
      <c r="J657" s="1"/>
    </row>
    <row r="658" spans="3:10" ht="13.5" customHeight="1">
      <c r="C658" s="30"/>
      <c r="D658" s="206"/>
      <c r="E658" s="206"/>
      <c r="F658" s="1"/>
      <c r="J658" s="1"/>
    </row>
    <row r="659" spans="3:10">
      <c r="C659" s="30"/>
      <c r="D659" s="206"/>
      <c r="E659" s="206"/>
      <c r="F659" s="1"/>
      <c r="J659" s="1"/>
    </row>
    <row r="660" spans="3:10">
      <c r="C660" s="30"/>
      <c r="D660" s="206"/>
      <c r="E660" s="206"/>
      <c r="F660" s="1"/>
      <c r="J660" s="1"/>
    </row>
    <row r="661" spans="3:10">
      <c r="C661" s="30"/>
      <c r="D661" s="206"/>
      <c r="E661" s="206"/>
      <c r="F661" s="1"/>
      <c r="J661" s="1"/>
    </row>
    <row r="662" spans="3:10">
      <c r="C662" s="30"/>
      <c r="D662" s="206"/>
      <c r="E662" s="206"/>
      <c r="F662" s="1"/>
      <c r="J662" s="1"/>
    </row>
    <row r="663" spans="3:10">
      <c r="C663" s="30"/>
      <c r="D663" s="206"/>
      <c r="E663" s="206"/>
      <c r="F663" s="1"/>
      <c r="J663" s="1"/>
    </row>
    <row r="664" spans="3:10">
      <c r="C664" s="30"/>
      <c r="D664" s="206"/>
      <c r="E664" s="206"/>
      <c r="F664" s="1"/>
      <c r="J664" s="1"/>
    </row>
    <row r="665" spans="3:10">
      <c r="C665" s="30"/>
      <c r="D665" s="206"/>
      <c r="E665" s="206"/>
      <c r="F665" s="1"/>
      <c r="J665" s="1"/>
    </row>
    <row r="666" spans="3:10">
      <c r="C666" s="30"/>
      <c r="D666" s="206"/>
      <c r="E666" s="206"/>
      <c r="F666" s="1"/>
      <c r="J666" s="1"/>
    </row>
    <row r="667" spans="3:10">
      <c r="C667" s="30"/>
      <c r="D667" s="206"/>
      <c r="E667" s="206"/>
      <c r="F667" s="1"/>
      <c r="J667" s="1"/>
    </row>
    <row r="668" spans="3:10">
      <c r="C668" s="30"/>
      <c r="D668" s="206"/>
      <c r="E668" s="206"/>
      <c r="F668" s="1"/>
      <c r="J668" s="1"/>
    </row>
    <row r="669" spans="3:10" ht="12" customHeight="1">
      <c r="C669" s="30"/>
      <c r="D669" s="206"/>
      <c r="E669" s="206"/>
      <c r="F669" s="1"/>
      <c r="J669" s="1"/>
    </row>
    <row r="670" spans="3:10" ht="145.5" customHeight="1">
      <c r="C670" s="30"/>
      <c r="D670" s="206"/>
      <c r="E670" s="206"/>
      <c r="F670" s="1"/>
      <c r="J670" s="1"/>
    </row>
    <row r="671" spans="3:10">
      <c r="C671" s="30"/>
      <c r="D671" s="206"/>
      <c r="E671" s="206"/>
      <c r="F671" s="1"/>
      <c r="J671" s="1"/>
    </row>
    <row r="672" spans="3:10">
      <c r="C672" s="30"/>
      <c r="D672" s="206"/>
      <c r="E672" s="206"/>
      <c r="F672" s="1"/>
      <c r="J672" s="1"/>
    </row>
    <row r="673" spans="3:10" ht="12" customHeight="1">
      <c r="C673" s="30"/>
      <c r="D673" s="206"/>
      <c r="E673" s="206"/>
      <c r="F673" s="1"/>
      <c r="J673" s="1"/>
    </row>
    <row r="674" spans="3:10">
      <c r="C674" s="30"/>
      <c r="D674" s="206"/>
      <c r="E674" s="206"/>
      <c r="F674" s="1"/>
      <c r="J674" s="1"/>
    </row>
    <row r="675" spans="3:10">
      <c r="C675" s="30"/>
      <c r="D675" s="206"/>
      <c r="E675" s="206"/>
      <c r="F675" s="1"/>
      <c r="J675" s="1"/>
    </row>
    <row r="676" spans="3:10">
      <c r="C676" s="30"/>
      <c r="D676" s="206"/>
      <c r="E676" s="206"/>
      <c r="F676" s="1"/>
      <c r="J676" s="1"/>
    </row>
    <row r="677" spans="3:10">
      <c r="C677" s="30"/>
      <c r="D677" s="206"/>
      <c r="E677" s="206"/>
      <c r="F677" s="1"/>
      <c r="J677" s="1"/>
    </row>
    <row r="678" spans="3:10">
      <c r="C678" s="30"/>
      <c r="D678" s="206"/>
      <c r="E678" s="206"/>
      <c r="F678" s="1"/>
      <c r="J678" s="1"/>
    </row>
    <row r="679" spans="3:10" ht="11.25" customHeight="1">
      <c r="C679" s="30"/>
      <c r="D679" s="206"/>
      <c r="E679" s="206"/>
      <c r="F679" s="1"/>
      <c r="J679" s="1"/>
    </row>
    <row r="680" spans="3:10">
      <c r="C680" s="30"/>
      <c r="D680" s="206"/>
      <c r="E680" s="206"/>
      <c r="F680" s="1"/>
      <c r="J680" s="1"/>
    </row>
    <row r="681" spans="3:10">
      <c r="C681" s="30"/>
      <c r="D681" s="206"/>
      <c r="E681" s="206"/>
      <c r="F681" s="1"/>
      <c r="J681" s="1"/>
    </row>
    <row r="682" spans="3:10">
      <c r="C682" s="30"/>
      <c r="D682" s="206"/>
      <c r="E682" s="206"/>
      <c r="F682" s="1"/>
      <c r="J682" s="1"/>
    </row>
    <row r="683" spans="3:10">
      <c r="C683" s="30"/>
      <c r="D683" s="206"/>
      <c r="E683" s="206"/>
      <c r="F683" s="1"/>
      <c r="J683" s="1"/>
    </row>
    <row r="684" spans="3:10">
      <c r="C684" s="30"/>
      <c r="D684" s="206"/>
      <c r="E684" s="206"/>
      <c r="F684" s="1"/>
      <c r="J684" s="1"/>
    </row>
    <row r="685" spans="3:10">
      <c r="C685" s="30"/>
      <c r="D685" s="206"/>
      <c r="E685" s="206"/>
      <c r="F685" s="1"/>
      <c r="J685" s="1"/>
    </row>
    <row r="686" spans="3:10" ht="12.75" customHeight="1">
      <c r="C686" s="30"/>
      <c r="D686" s="206"/>
      <c r="E686" s="206"/>
      <c r="F686" s="1"/>
      <c r="J686" s="1"/>
    </row>
    <row r="687" spans="3:10" ht="13.5" customHeight="1">
      <c r="C687" s="30"/>
      <c r="D687" s="206"/>
      <c r="E687" s="206"/>
      <c r="F687" s="1"/>
      <c r="J687" s="1"/>
    </row>
    <row r="688" spans="3:10" ht="12.75" customHeight="1">
      <c r="C688" s="30"/>
      <c r="D688" s="206"/>
      <c r="E688" s="206"/>
      <c r="F688" s="1"/>
      <c r="J688" s="1"/>
    </row>
    <row r="689" spans="3:10">
      <c r="C689" s="30"/>
      <c r="D689" s="206"/>
      <c r="E689" s="206"/>
      <c r="F689" s="1"/>
      <c r="J689" s="1"/>
    </row>
    <row r="690" spans="3:10" ht="12.75" customHeight="1">
      <c r="C690" s="30"/>
      <c r="D690" s="206"/>
      <c r="E690" s="206"/>
      <c r="F690" s="1"/>
      <c r="J690" s="1"/>
    </row>
    <row r="691" spans="3:10" ht="15" customHeight="1">
      <c r="C691" s="30"/>
      <c r="D691" s="206"/>
      <c r="E691" s="206"/>
      <c r="F691" s="1"/>
      <c r="J691" s="1"/>
    </row>
    <row r="692" spans="3:10">
      <c r="C692" s="30"/>
      <c r="D692" s="206"/>
      <c r="E692" s="206"/>
      <c r="F692" s="1"/>
      <c r="J692" s="1"/>
    </row>
    <row r="693" spans="3:10" ht="28.5" customHeight="1">
      <c r="C693" s="30"/>
      <c r="D693" s="206"/>
      <c r="E693" s="206"/>
      <c r="F693" s="1"/>
      <c r="J693" s="1"/>
    </row>
    <row r="694" spans="3:10" ht="14.25" customHeight="1">
      <c r="C694" s="30"/>
      <c r="D694" s="206"/>
      <c r="E694" s="206"/>
      <c r="F694" s="1"/>
      <c r="J694" s="1"/>
    </row>
    <row r="695" spans="3:10" ht="27" customHeight="1">
      <c r="C695" s="30"/>
      <c r="D695" s="206"/>
      <c r="E695" s="206"/>
      <c r="F695" s="1"/>
      <c r="J695" s="1"/>
    </row>
    <row r="696" spans="3:10">
      <c r="C696" s="30"/>
      <c r="D696" s="206"/>
      <c r="E696" s="206"/>
      <c r="F696" s="1"/>
      <c r="J696" s="1"/>
    </row>
    <row r="697" spans="3:10">
      <c r="C697" s="30"/>
      <c r="D697" s="206"/>
      <c r="E697" s="206"/>
      <c r="F697" s="1"/>
      <c r="J697" s="1"/>
    </row>
    <row r="698" spans="3:10" ht="53.25" customHeight="1">
      <c r="C698" s="30"/>
      <c r="D698" s="206"/>
      <c r="E698" s="206"/>
      <c r="F698" s="1"/>
      <c r="J698" s="1"/>
    </row>
    <row r="699" spans="3:10">
      <c r="C699" s="30"/>
      <c r="D699" s="206"/>
      <c r="E699" s="206"/>
      <c r="F699" s="1"/>
      <c r="J699" s="1"/>
    </row>
    <row r="700" spans="3:10">
      <c r="C700" s="30"/>
      <c r="D700" s="206"/>
      <c r="E700" s="206"/>
      <c r="F700" s="1"/>
      <c r="J700" s="1"/>
    </row>
    <row r="701" spans="3:10">
      <c r="C701" s="30"/>
      <c r="D701" s="206"/>
      <c r="E701" s="206"/>
      <c r="F701" s="1"/>
      <c r="J701" s="1"/>
    </row>
    <row r="702" spans="3:10">
      <c r="C702" s="30"/>
      <c r="D702" s="206"/>
      <c r="E702" s="206"/>
      <c r="F702" s="1"/>
      <c r="J702" s="1"/>
    </row>
    <row r="703" spans="3:10">
      <c r="C703" s="30"/>
      <c r="D703" s="206"/>
      <c r="E703" s="206"/>
      <c r="F703" s="1"/>
      <c r="J703" s="1"/>
    </row>
    <row r="704" spans="3:10">
      <c r="C704" s="30"/>
      <c r="D704" s="206"/>
      <c r="E704" s="206"/>
      <c r="F704" s="1"/>
      <c r="J704" s="1"/>
    </row>
    <row r="705" spans="3:10">
      <c r="C705" s="30"/>
      <c r="D705" s="206"/>
      <c r="E705" s="206"/>
      <c r="F705" s="1"/>
      <c r="J705" s="1"/>
    </row>
    <row r="706" spans="3:10">
      <c r="C706" s="30"/>
      <c r="D706" s="206"/>
      <c r="E706" s="206"/>
      <c r="F706" s="1"/>
      <c r="J706" s="1"/>
    </row>
    <row r="707" spans="3:10">
      <c r="C707" s="30"/>
      <c r="D707" s="206"/>
      <c r="E707" s="206"/>
      <c r="F707" s="1"/>
      <c r="J707" s="1"/>
    </row>
    <row r="708" spans="3:10">
      <c r="C708" s="30"/>
      <c r="D708" s="206"/>
      <c r="E708" s="206"/>
      <c r="F708" s="1"/>
      <c r="J708" s="1"/>
    </row>
    <row r="709" spans="3:10">
      <c r="C709" s="30"/>
      <c r="D709" s="206"/>
      <c r="E709" s="206"/>
      <c r="F709" s="1"/>
      <c r="J709" s="1"/>
    </row>
    <row r="710" spans="3:10">
      <c r="C710" s="30"/>
      <c r="D710" s="206"/>
      <c r="E710" s="206"/>
      <c r="F710" s="1"/>
      <c r="J710" s="1"/>
    </row>
    <row r="711" spans="3:10">
      <c r="C711" s="30"/>
      <c r="D711" s="206"/>
      <c r="E711" s="206"/>
      <c r="F711" s="1"/>
      <c r="J711" s="1"/>
    </row>
    <row r="712" spans="3:10">
      <c r="C712" s="30"/>
      <c r="D712" s="206"/>
      <c r="E712" s="206"/>
      <c r="F712" s="1"/>
      <c r="J712" s="1"/>
    </row>
    <row r="713" spans="3:10">
      <c r="C713" s="30"/>
      <c r="D713" s="206"/>
      <c r="E713" s="206"/>
      <c r="F713" s="1"/>
      <c r="J713" s="1"/>
    </row>
    <row r="714" spans="3:10">
      <c r="C714" s="30"/>
      <c r="D714" s="206"/>
      <c r="E714" s="206"/>
      <c r="F714" s="1"/>
      <c r="J714" s="1"/>
    </row>
    <row r="715" spans="3:10">
      <c r="C715" s="30"/>
      <c r="D715" s="206"/>
      <c r="E715" s="206"/>
      <c r="F715" s="1"/>
      <c r="J715" s="1"/>
    </row>
    <row r="716" spans="3:10">
      <c r="C716" s="30"/>
      <c r="D716" s="206"/>
      <c r="E716" s="206"/>
      <c r="F716" s="1"/>
      <c r="J716" s="1"/>
    </row>
    <row r="717" spans="3:10">
      <c r="C717" s="30"/>
      <c r="D717" s="206"/>
      <c r="E717" s="206"/>
      <c r="F717" s="1"/>
      <c r="J717" s="1"/>
    </row>
    <row r="718" spans="3:10" ht="15" customHeight="1">
      <c r="C718" s="30"/>
      <c r="D718" s="206"/>
      <c r="E718" s="206"/>
      <c r="F718" s="1"/>
      <c r="J718" s="1"/>
    </row>
    <row r="719" spans="3:10">
      <c r="C719" s="30"/>
      <c r="D719" s="206"/>
      <c r="E719" s="206"/>
      <c r="F719" s="1"/>
      <c r="J719" s="1"/>
    </row>
    <row r="720" spans="3:10">
      <c r="C720" s="30"/>
      <c r="D720" s="206"/>
      <c r="E720" s="206"/>
      <c r="F720" s="1"/>
      <c r="J720" s="1"/>
    </row>
    <row r="721" spans="3:10">
      <c r="C721" s="30"/>
      <c r="D721" s="206"/>
      <c r="E721" s="206"/>
      <c r="F721" s="1"/>
      <c r="J721" s="1"/>
    </row>
    <row r="722" spans="3:10">
      <c r="C722" s="30"/>
      <c r="D722" s="206"/>
      <c r="E722" s="206"/>
      <c r="F722" s="1"/>
      <c r="J722" s="1"/>
    </row>
    <row r="723" spans="3:10">
      <c r="C723" s="30"/>
      <c r="D723" s="206"/>
      <c r="E723" s="206"/>
      <c r="F723" s="1"/>
      <c r="J723" s="1"/>
    </row>
    <row r="724" spans="3:10">
      <c r="C724" s="30"/>
      <c r="D724" s="206"/>
      <c r="E724" s="206"/>
      <c r="F724" s="1"/>
      <c r="J724" s="1"/>
    </row>
    <row r="725" spans="3:10">
      <c r="C725" s="30"/>
      <c r="D725" s="206"/>
      <c r="E725" s="206"/>
      <c r="F725" s="1"/>
      <c r="J725" s="1"/>
    </row>
    <row r="726" spans="3:10">
      <c r="C726" s="30"/>
      <c r="D726" s="206"/>
      <c r="E726" s="206"/>
      <c r="F726" s="1"/>
      <c r="J726" s="1"/>
    </row>
    <row r="727" spans="3:10" ht="12" customHeight="1">
      <c r="C727" s="30"/>
      <c r="D727" s="206"/>
      <c r="E727" s="206"/>
      <c r="F727" s="1"/>
      <c r="J727" s="1"/>
    </row>
    <row r="728" spans="3:10" ht="12" customHeight="1">
      <c r="C728" s="30"/>
      <c r="D728" s="206"/>
      <c r="E728" s="206"/>
      <c r="F728" s="1"/>
      <c r="J728" s="1"/>
    </row>
    <row r="729" spans="3:10" ht="12" customHeight="1">
      <c r="C729" s="30"/>
      <c r="D729" s="206"/>
      <c r="E729" s="206"/>
      <c r="F729" s="1"/>
      <c r="J729" s="1"/>
    </row>
    <row r="730" spans="3:10" ht="14.25" customHeight="1">
      <c r="C730" s="30"/>
      <c r="D730" s="206"/>
      <c r="E730" s="206"/>
      <c r="F730" s="1"/>
      <c r="J730" s="1"/>
    </row>
    <row r="731" spans="3:10" ht="14.25" customHeight="1">
      <c r="C731" s="30"/>
      <c r="D731" s="206"/>
      <c r="E731" s="206"/>
      <c r="F731" s="1"/>
      <c r="J731" s="1"/>
    </row>
    <row r="732" spans="3:10" ht="52.5" customHeight="1">
      <c r="C732" s="30"/>
      <c r="D732" s="206"/>
      <c r="E732" s="206"/>
      <c r="F732" s="1"/>
      <c r="J732" s="1"/>
    </row>
    <row r="733" spans="3:10">
      <c r="C733" s="30"/>
      <c r="D733" s="206"/>
      <c r="E733" s="206"/>
      <c r="F733" s="1"/>
      <c r="J733" s="1"/>
    </row>
    <row r="734" spans="3:10">
      <c r="C734" s="30"/>
      <c r="D734" s="206"/>
      <c r="E734" s="206"/>
      <c r="F734" s="1"/>
      <c r="J734" s="1"/>
    </row>
    <row r="735" spans="3:10" ht="12.75" customHeight="1">
      <c r="C735" s="30"/>
      <c r="D735" s="206"/>
      <c r="E735" s="206"/>
      <c r="F735" s="1"/>
      <c r="J735" s="1"/>
    </row>
    <row r="736" spans="3:10" ht="12.75" customHeight="1">
      <c r="C736" s="30"/>
      <c r="D736" s="206"/>
      <c r="E736" s="206"/>
      <c r="F736" s="1"/>
      <c r="J736" s="1"/>
    </row>
    <row r="737" spans="3:10">
      <c r="C737" s="30"/>
      <c r="D737" s="206"/>
      <c r="E737" s="206"/>
      <c r="F737" s="1"/>
      <c r="J737" s="1"/>
    </row>
    <row r="738" spans="3:10" ht="25.5" customHeight="1">
      <c r="C738" s="30"/>
      <c r="D738" s="206"/>
      <c r="E738" s="206"/>
      <c r="F738" s="1"/>
      <c r="J738" s="1"/>
    </row>
    <row r="739" spans="3:10" ht="63" customHeight="1">
      <c r="C739" s="30"/>
      <c r="D739" s="206"/>
      <c r="E739" s="206"/>
      <c r="F739" s="1"/>
      <c r="J739" s="1"/>
    </row>
    <row r="740" spans="3:10" ht="13.5" customHeight="1">
      <c r="C740" s="30"/>
      <c r="D740" s="206"/>
      <c r="E740" s="206"/>
      <c r="F740" s="1"/>
      <c r="J740" s="1"/>
    </row>
    <row r="741" spans="3:10" ht="13.5" customHeight="1">
      <c r="C741" s="30"/>
      <c r="D741" s="206"/>
      <c r="E741" s="206"/>
      <c r="F741" s="1"/>
      <c r="J741" s="1"/>
    </row>
    <row r="742" spans="3:10">
      <c r="C742" s="30"/>
      <c r="D742" s="206"/>
      <c r="E742" s="206"/>
      <c r="F742" s="1"/>
      <c r="J742" s="1"/>
    </row>
    <row r="743" spans="3:10">
      <c r="C743" s="30"/>
      <c r="D743" s="206"/>
      <c r="E743" s="206"/>
      <c r="F743" s="1"/>
      <c r="J743" s="1"/>
    </row>
    <row r="744" spans="3:10">
      <c r="C744" s="30"/>
      <c r="D744" s="206"/>
      <c r="E744" s="206"/>
      <c r="F744" s="1"/>
      <c r="J744" s="1"/>
    </row>
    <row r="745" spans="3:10">
      <c r="C745" s="30"/>
      <c r="D745" s="206"/>
      <c r="E745" s="206"/>
      <c r="F745" s="1"/>
      <c r="J745" s="1"/>
    </row>
    <row r="746" spans="3:10" ht="13.5" customHeight="1">
      <c r="C746" s="30"/>
      <c r="D746" s="206"/>
      <c r="E746" s="206"/>
      <c r="F746" s="1"/>
      <c r="J746" s="1"/>
    </row>
    <row r="747" spans="3:10" ht="27" customHeight="1">
      <c r="C747" s="30"/>
      <c r="D747" s="206"/>
      <c r="E747" s="206"/>
      <c r="F747" s="1"/>
      <c r="J747" s="1"/>
    </row>
    <row r="748" spans="3:10">
      <c r="C748" s="30"/>
      <c r="D748" s="206"/>
      <c r="E748" s="206"/>
      <c r="F748" s="1"/>
      <c r="J748" s="1"/>
    </row>
    <row r="749" spans="3:10">
      <c r="C749" s="30"/>
      <c r="D749" s="206"/>
      <c r="E749" s="206"/>
      <c r="F749" s="1"/>
      <c r="J749" s="1"/>
    </row>
    <row r="750" spans="3:10">
      <c r="C750" s="30"/>
      <c r="D750" s="206"/>
      <c r="E750" s="206"/>
      <c r="F750" s="1"/>
      <c r="J750" s="1"/>
    </row>
    <row r="751" spans="3:10">
      <c r="C751" s="30"/>
      <c r="D751" s="206"/>
      <c r="E751" s="206"/>
      <c r="F751" s="1"/>
      <c r="J751" s="1"/>
    </row>
    <row r="752" spans="3:10">
      <c r="C752" s="30"/>
      <c r="D752" s="206"/>
      <c r="E752" s="206"/>
      <c r="F752" s="1"/>
      <c r="J752" s="1"/>
    </row>
    <row r="753" spans="3:10">
      <c r="C753" s="30"/>
      <c r="D753" s="206"/>
      <c r="E753" s="206"/>
      <c r="F753" s="1"/>
      <c r="J753" s="1"/>
    </row>
    <row r="754" spans="3:10">
      <c r="C754" s="30"/>
      <c r="D754" s="206"/>
      <c r="E754" s="206"/>
      <c r="F754" s="1"/>
      <c r="J754" s="1"/>
    </row>
    <row r="755" spans="3:10">
      <c r="C755" s="30"/>
      <c r="D755" s="206"/>
      <c r="E755" s="206"/>
      <c r="F755" s="1"/>
      <c r="J755" s="1"/>
    </row>
    <row r="756" spans="3:10">
      <c r="C756" s="30"/>
      <c r="D756" s="206"/>
      <c r="E756" s="206"/>
      <c r="F756" s="1"/>
      <c r="J756" s="1"/>
    </row>
    <row r="757" spans="3:10" ht="14.25" customHeight="1">
      <c r="C757" s="30"/>
      <c r="D757" s="206"/>
      <c r="E757" s="206"/>
      <c r="F757" s="1"/>
      <c r="J757" s="1"/>
    </row>
    <row r="758" spans="3:10">
      <c r="C758" s="30"/>
      <c r="D758" s="206"/>
      <c r="E758" s="206"/>
      <c r="F758" s="1"/>
      <c r="J758" s="1"/>
    </row>
    <row r="759" spans="3:10" ht="90.75" customHeight="1">
      <c r="C759" s="30"/>
      <c r="D759" s="206"/>
      <c r="E759" s="206"/>
      <c r="F759" s="1"/>
      <c r="J759" s="1"/>
    </row>
    <row r="760" spans="3:10">
      <c r="C760" s="30"/>
      <c r="D760" s="206"/>
      <c r="E760" s="206"/>
      <c r="F760" s="1"/>
      <c r="J760" s="1"/>
    </row>
    <row r="761" spans="3:10" ht="13.5" customHeight="1">
      <c r="C761" s="30"/>
      <c r="D761" s="206"/>
      <c r="E761" s="206"/>
      <c r="F761" s="1"/>
      <c r="J761" s="1"/>
    </row>
    <row r="762" spans="3:10">
      <c r="C762" s="30"/>
      <c r="D762" s="206"/>
      <c r="E762" s="206"/>
      <c r="F762" s="1"/>
      <c r="J762" s="1"/>
    </row>
    <row r="763" spans="3:10" ht="26.25" customHeight="1">
      <c r="C763" s="30"/>
      <c r="D763" s="206"/>
      <c r="E763" s="206"/>
      <c r="F763" s="1"/>
      <c r="J763" s="1"/>
    </row>
    <row r="764" spans="3:10" ht="12" customHeight="1">
      <c r="C764" s="1"/>
      <c r="D764" s="206"/>
      <c r="E764" s="206"/>
      <c r="F764" s="1"/>
      <c r="J764" s="1"/>
    </row>
    <row r="765" spans="3:10" ht="13.5" customHeight="1">
      <c r="C765" s="1"/>
      <c r="D765" s="206"/>
      <c r="E765" s="206"/>
      <c r="F765" s="1"/>
      <c r="J765" s="1"/>
    </row>
    <row r="766" spans="3:10">
      <c r="C766" s="1"/>
      <c r="D766" s="206"/>
      <c r="E766" s="206"/>
      <c r="F766" s="1"/>
      <c r="J766" s="1"/>
    </row>
    <row r="767" spans="3:10">
      <c r="C767" s="1"/>
      <c r="D767" s="206"/>
      <c r="E767" s="206"/>
      <c r="F767" s="1"/>
      <c r="J767" s="1"/>
    </row>
    <row r="768" spans="3:10" ht="25.5" customHeight="1">
      <c r="C768" s="1"/>
      <c r="D768" s="206"/>
      <c r="E768" s="206"/>
      <c r="F768" s="1"/>
      <c r="J768" s="1"/>
    </row>
    <row r="769" spans="3:10">
      <c r="C769" s="1"/>
      <c r="D769" s="206"/>
      <c r="E769" s="206"/>
      <c r="F769" s="1"/>
      <c r="J769" s="1"/>
    </row>
    <row r="770" spans="3:10">
      <c r="C770" s="1"/>
      <c r="D770" s="206"/>
      <c r="E770" s="206"/>
      <c r="F770" s="1"/>
      <c r="J770" s="1"/>
    </row>
    <row r="771" spans="3:10">
      <c r="C771" s="1"/>
      <c r="D771" s="206"/>
      <c r="E771" s="206"/>
      <c r="F771" s="1"/>
      <c r="J771" s="1"/>
    </row>
    <row r="772" spans="3:10">
      <c r="C772" s="1"/>
      <c r="D772" s="206"/>
      <c r="E772" s="206"/>
      <c r="F772" s="1"/>
      <c r="J772" s="1"/>
    </row>
    <row r="773" spans="3:10">
      <c r="C773" s="1"/>
      <c r="D773" s="206"/>
      <c r="E773" s="206"/>
      <c r="F773" s="1"/>
      <c r="J773" s="1"/>
    </row>
    <row r="774" spans="3:10">
      <c r="C774" s="1"/>
      <c r="D774" s="206"/>
      <c r="E774" s="206"/>
      <c r="F774" s="1"/>
      <c r="J774" s="1"/>
    </row>
    <row r="775" spans="3:10">
      <c r="C775" s="30"/>
      <c r="D775" s="206"/>
      <c r="E775" s="206"/>
      <c r="F775" s="1"/>
      <c r="J775" s="1"/>
    </row>
    <row r="776" spans="3:10">
      <c r="C776" s="30"/>
      <c r="D776" s="206"/>
      <c r="E776" s="206"/>
      <c r="F776" s="1"/>
      <c r="J776" s="1"/>
    </row>
    <row r="777" spans="3:10">
      <c r="C777" s="30"/>
      <c r="D777" s="206"/>
      <c r="E777" s="206"/>
      <c r="F777" s="1"/>
      <c r="J777" s="1"/>
    </row>
    <row r="778" spans="3:10">
      <c r="C778" s="30"/>
      <c r="D778" s="206"/>
      <c r="E778" s="206"/>
      <c r="F778" s="1"/>
      <c r="J778" s="1"/>
    </row>
    <row r="779" spans="3:10">
      <c r="C779" s="30"/>
      <c r="D779" s="206"/>
      <c r="E779" s="206"/>
      <c r="F779" s="1"/>
      <c r="J779" s="1"/>
    </row>
    <row r="780" spans="3:10">
      <c r="C780" s="30"/>
      <c r="D780" s="206"/>
      <c r="E780" s="206"/>
      <c r="F780" s="1"/>
      <c r="J780" s="1"/>
    </row>
    <row r="781" spans="3:10">
      <c r="C781" s="30"/>
      <c r="D781" s="206"/>
      <c r="E781" s="206"/>
      <c r="F781" s="1"/>
      <c r="J781" s="1"/>
    </row>
    <row r="782" spans="3:10">
      <c r="C782" s="30"/>
      <c r="D782" s="206"/>
      <c r="E782" s="206"/>
      <c r="F782" s="1"/>
      <c r="J782" s="1"/>
    </row>
    <row r="783" spans="3:10">
      <c r="C783" s="30"/>
      <c r="D783" s="206"/>
      <c r="E783" s="206"/>
      <c r="F783" s="1"/>
      <c r="J783" s="1"/>
    </row>
    <row r="784" spans="3:10">
      <c r="C784" s="30"/>
      <c r="D784" s="206"/>
      <c r="E784" s="206"/>
      <c r="F784" s="1"/>
      <c r="J784" s="1"/>
    </row>
    <row r="785" spans="3:10">
      <c r="C785" s="30"/>
      <c r="D785" s="206"/>
      <c r="E785" s="206"/>
      <c r="F785" s="1"/>
      <c r="J785" s="1"/>
    </row>
    <row r="786" spans="3:10">
      <c r="C786" s="30"/>
      <c r="D786" s="206"/>
      <c r="E786" s="206"/>
      <c r="F786" s="1"/>
      <c r="J786" s="1"/>
    </row>
    <row r="787" spans="3:10" ht="42" customHeight="1">
      <c r="C787" s="30"/>
      <c r="D787" s="206"/>
      <c r="E787" s="206"/>
      <c r="F787" s="1"/>
      <c r="J787" s="1"/>
    </row>
    <row r="788" spans="3:10">
      <c r="C788" s="30"/>
      <c r="D788" s="206"/>
      <c r="E788" s="206"/>
      <c r="F788" s="1"/>
      <c r="J788" s="1"/>
    </row>
    <row r="789" spans="3:10">
      <c r="C789" s="30"/>
      <c r="D789" s="206"/>
      <c r="E789" s="206"/>
      <c r="F789" s="1"/>
      <c r="J789" s="1"/>
    </row>
    <row r="790" spans="3:10">
      <c r="C790" s="30"/>
      <c r="D790" s="206"/>
      <c r="E790" s="206"/>
      <c r="F790" s="1"/>
      <c r="J790" s="1"/>
    </row>
    <row r="791" spans="3:10">
      <c r="C791" s="30"/>
      <c r="D791" s="206"/>
      <c r="E791" s="206"/>
      <c r="F791" s="1"/>
      <c r="J791" s="1"/>
    </row>
    <row r="792" spans="3:10">
      <c r="C792" s="30"/>
      <c r="D792" s="206"/>
      <c r="E792" s="206"/>
      <c r="F792" s="1"/>
      <c r="J792" s="1"/>
    </row>
    <row r="793" spans="3:10">
      <c r="C793" s="30"/>
      <c r="D793" s="206"/>
      <c r="E793" s="206"/>
      <c r="F793" s="1"/>
      <c r="J793" s="1"/>
    </row>
    <row r="794" spans="3:10">
      <c r="C794" s="30"/>
      <c r="D794" s="206"/>
      <c r="E794" s="206"/>
      <c r="F794" s="1"/>
      <c r="J794" s="1"/>
    </row>
    <row r="795" spans="3:10" ht="14.25" customHeight="1">
      <c r="C795" s="30"/>
      <c r="D795" s="206"/>
      <c r="E795" s="206"/>
      <c r="F795" s="1"/>
      <c r="J795" s="1"/>
    </row>
    <row r="796" spans="3:10" ht="12.75" customHeight="1">
      <c r="C796" s="30"/>
      <c r="D796" s="206"/>
      <c r="E796" s="206"/>
      <c r="F796" s="1"/>
      <c r="J796" s="1"/>
    </row>
    <row r="797" spans="3:10" ht="15" customHeight="1">
      <c r="C797" s="30"/>
      <c r="D797" s="206"/>
      <c r="E797" s="206"/>
      <c r="F797" s="1"/>
      <c r="J797" s="1"/>
    </row>
    <row r="798" spans="3:10">
      <c r="C798" s="30"/>
      <c r="D798" s="206"/>
      <c r="E798" s="206"/>
      <c r="F798" s="1"/>
      <c r="J798" s="1"/>
    </row>
    <row r="799" spans="3:10">
      <c r="C799" s="30"/>
      <c r="D799" s="206"/>
      <c r="E799" s="206"/>
      <c r="F799" s="1"/>
      <c r="J799" s="1"/>
    </row>
    <row r="800" spans="3:10">
      <c r="C800" s="30"/>
      <c r="D800" s="206"/>
      <c r="E800" s="206"/>
      <c r="F800" s="1"/>
      <c r="J800" s="1"/>
    </row>
    <row r="801" spans="3:10">
      <c r="C801" s="30"/>
      <c r="D801" s="206"/>
      <c r="E801" s="206"/>
      <c r="F801" s="1"/>
      <c r="J801" s="1"/>
    </row>
    <row r="802" spans="3:10" ht="15" customHeight="1">
      <c r="C802" s="30"/>
      <c r="D802" s="206"/>
      <c r="E802" s="206"/>
      <c r="F802" s="1"/>
      <c r="J802" s="1"/>
    </row>
    <row r="803" spans="3:10" ht="213.75" customHeight="1">
      <c r="C803" s="30"/>
      <c r="D803" s="206"/>
      <c r="E803" s="206"/>
      <c r="F803" s="1"/>
      <c r="J803" s="1"/>
    </row>
    <row r="804" spans="3:10">
      <c r="C804" s="30"/>
      <c r="D804" s="206"/>
      <c r="E804" s="206"/>
      <c r="F804" s="1"/>
      <c r="J804" s="1"/>
    </row>
    <row r="805" spans="3:10">
      <c r="C805" s="30"/>
      <c r="D805" s="206"/>
      <c r="E805" s="206"/>
      <c r="F805" s="1"/>
      <c r="J805" s="1"/>
    </row>
    <row r="806" spans="3:10">
      <c r="C806" s="30"/>
      <c r="D806" s="206"/>
      <c r="E806" s="206"/>
      <c r="F806" s="1"/>
      <c r="J806" s="1"/>
    </row>
    <row r="807" spans="3:10">
      <c r="C807" s="30"/>
      <c r="D807" s="206"/>
      <c r="E807" s="206"/>
      <c r="F807" s="1"/>
      <c r="J807" s="1"/>
    </row>
    <row r="808" spans="3:10">
      <c r="C808" s="30"/>
      <c r="D808" s="206"/>
      <c r="E808" s="206"/>
      <c r="F808" s="1"/>
      <c r="J808" s="1"/>
    </row>
    <row r="809" spans="3:10">
      <c r="C809" s="30"/>
      <c r="D809" s="206"/>
      <c r="E809" s="206"/>
      <c r="F809" s="1"/>
      <c r="J809" s="1"/>
    </row>
    <row r="810" spans="3:10">
      <c r="C810" s="30"/>
      <c r="D810" s="206"/>
      <c r="E810" s="206"/>
      <c r="F810" s="1"/>
      <c r="J810" s="1"/>
    </row>
    <row r="811" spans="3:10">
      <c r="C811" s="30"/>
      <c r="D811" s="206"/>
      <c r="E811" s="206"/>
      <c r="F811" s="1"/>
      <c r="J811" s="1"/>
    </row>
    <row r="812" spans="3:10">
      <c r="C812" s="30"/>
      <c r="D812" s="206"/>
      <c r="E812" s="206"/>
      <c r="F812" s="1"/>
      <c r="J812" s="1"/>
    </row>
    <row r="813" spans="3:10">
      <c r="C813" s="30"/>
      <c r="D813" s="206"/>
      <c r="E813" s="206"/>
      <c r="F813" s="1"/>
      <c r="J813" s="1"/>
    </row>
    <row r="814" spans="3:10" ht="27" customHeight="1">
      <c r="C814" s="30"/>
      <c r="D814" s="206"/>
      <c r="E814" s="206"/>
      <c r="F814" s="1"/>
      <c r="J814" s="1"/>
    </row>
    <row r="815" spans="3:10">
      <c r="C815" s="30"/>
      <c r="D815" s="206"/>
      <c r="E815" s="206"/>
      <c r="F815" s="1"/>
      <c r="J815" s="1"/>
    </row>
    <row r="816" spans="3:10">
      <c r="C816" s="30"/>
      <c r="D816" s="206"/>
      <c r="E816" s="206"/>
      <c r="F816" s="1"/>
      <c r="J816" s="1"/>
    </row>
    <row r="817" spans="3:10">
      <c r="C817" s="30"/>
      <c r="D817" s="206"/>
      <c r="E817" s="206"/>
      <c r="F817" s="1"/>
      <c r="J817" s="1"/>
    </row>
    <row r="818" spans="3:10">
      <c r="C818" s="30"/>
      <c r="D818" s="206"/>
      <c r="E818" s="206"/>
      <c r="F818" s="1"/>
      <c r="J818" s="1"/>
    </row>
    <row r="819" spans="3:10">
      <c r="C819" s="30"/>
      <c r="D819" s="206"/>
      <c r="E819" s="206"/>
      <c r="F819" s="1"/>
      <c r="J819" s="1"/>
    </row>
    <row r="820" spans="3:10">
      <c r="C820" s="30"/>
      <c r="D820" s="206"/>
      <c r="E820" s="206"/>
      <c r="F820" s="1"/>
      <c r="J820" s="1"/>
    </row>
    <row r="821" spans="3:10">
      <c r="C821" s="30"/>
      <c r="D821" s="206"/>
      <c r="E821" s="206"/>
      <c r="F821" s="1"/>
      <c r="J821" s="1"/>
    </row>
    <row r="822" spans="3:10">
      <c r="C822" s="30"/>
      <c r="D822" s="206"/>
      <c r="E822" s="206"/>
      <c r="F822" s="1"/>
      <c r="J822" s="1"/>
    </row>
    <row r="823" spans="3:10">
      <c r="C823" s="30"/>
      <c r="D823" s="206"/>
      <c r="E823" s="206"/>
      <c r="F823" s="1"/>
      <c r="J823" s="1"/>
    </row>
    <row r="824" spans="3:10">
      <c r="C824" s="30"/>
      <c r="D824" s="206"/>
      <c r="E824" s="206"/>
      <c r="F824" s="1"/>
      <c r="J824" s="1"/>
    </row>
    <row r="825" spans="3:10">
      <c r="C825" s="30"/>
      <c r="D825" s="206"/>
      <c r="E825" s="206"/>
      <c r="F825" s="1"/>
      <c r="J825" s="1"/>
    </row>
    <row r="826" spans="3:10">
      <c r="C826" s="30"/>
      <c r="D826" s="206"/>
      <c r="E826" s="206"/>
      <c r="F826" s="1"/>
      <c r="J826" s="1"/>
    </row>
    <row r="827" spans="3:10">
      <c r="C827" s="30"/>
      <c r="D827" s="206"/>
      <c r="E827" s="206"/>
      <c r="F827" s="1"/>
      <c r="J827" s="1"/>
    </row>
    <row r="828" spans="3:10">
      <c r="C828" s="30"/>
      <c r="D828" s="206"/>
      <c r="E828" s="206"/>
      <c r="F828" s="1"/>
      <c r="J828" s="1"/>
    </row>
    <row r="829" spans="3:10">
      <c r="C829" s="30"/>
      <c r="D829" s="206"/>
      <c r="E829" s="206"/>
      <c r="F829" s="1"/>
      <c r="J829" s="1"/>
    </row>
    <row r="830" spans="3:10">
      <c r="C830" s="30"/>
      <c r="D830" s="206"/>
      <c r="E830" s="206"/>
      <c r="F830" s="1"/>
      <c r="J830" s="1"/>
    </row>
    <row r="831" spans="3:10">
      <c r="C831" s="30"/>
      <c r="D831" s="206"/>
      <c r="E831" s="206"/>
      <c r="F831" s="1"/>
      <c r="J831" s="1"/>
    </row>
    <row r="832" spans="3:10">
      <c r="C832" s="30"/>
      <c r="D832" s="206"/>
      <c r="E832" s="206"/>
      <c r="F832" s="1"/>
      <c r="J832" s="1"/>
    </row>
    <row r="833" spans="3:10">
      <c r="C833" s="30"/>
      <c r="D833" s="206"/>
      <c r="E833" s="206"/>
      <c r="F833" s="1"/>
      <c r="J833" s="1"/>
    </row>
    <row r="834" spans="3:10">
      <c r="C834" s="30"/>
      <c r="D834" s="206"/>
      <c r="E834" s="206"/>
      <c r="F834" s="1"/>
      <c r="J834" s="1"/>
    </row>
    <row r="835" spans="3:10">
      <c r="C835" s="30"/>
      <c r="D835" s="206"/>
      <c r="E835" s="206"/>
      <c r="F835" s="1"/>
      <c r="J835" s="1"/>
    </row>
    <row r="836" spans="3:10">
      <c r="C836" s="30"/>
      <c r="D836" s="206"/>
      <c r="E836" s="206"/>
      <c r="F836" s="1"/>
      <c r="J836" s="1"/>
    </row>
    <row r="837" spans="3:10">
      <c r="C837" s="30"/>
      <c r="D837" s="206"/>
      <c r="E837" s="206"/>
      <c r="F837" s="1"/>
      <c r="J837" s="1"/>
    </row>
    <row r="838" spans="3:10">
      <c r="C838" s="30"/>
      <c r="D838" s="206"/>
      <c r="E838" s="206"/>
      <c r="F838" s="1"/>
      <c r="J838" s="1"/>
    </row>
    <row r="839" spans="3:10">
      <c r="C839" s="30"/>
      <c r="D839" s="206"/>
      <c r="E839" s="206"/>
      <c r="F839" s="1"/>
      <c r="J839" s="1"/>
    </row>
    <row r="840" spans="3:10">
      <c r="C840" s="30"/>
      <c r="D840" s="206"/>
      <c r="E840" s="206"/>
      <c r="F840" s="1"/>
      <c r="J840" s="1"/>
    </row>
    <row r="841" spans="3:10">
      <c r="C841" s="30"/>
      <c r="D841" s="206"/>
      <c r="E841" s="206"/>
      <c r="F841" s="1"/>
      <c r="J841" s="1"/>
    </row>
    <row r="842" spans="3:10">
      <c r="C842" s="30"/>
      <c r="D842" s="206"/>
      <c r="E842" s="206"/>
      <c r="F842" s="1"/>
      <c r="J842" s="1"/>
    </row>
    <row r="843" spans="3:10">
      <c r="C843" s="30"/>
      <c r="D843" s="206"/>
      <c r="E843" s="206"/>
      <c r="F843" s="1"/>
      <c r="J843" s="1"/>
    </row>
    <row r="844" spans="3:10">
      <c r="C844" s="30"/>
      <c r="D844" s="206"/>
      <c r="E844" s="206"/>
      <c r="F844" s="1"/>
      <c r="J844" s="1"/>
    </row>
    <row r="845" spans="3:10">
      <c r="C845" s="30"/>
      <c r="D845" s="206"/>
      <c r="E845" s="206"/>
      <c r="F845" s="1"/>
      <c r="J845" s="1"/>
    </row>
    <row r="846" spans="3:10">
      <c r="C846" s="30"/>
      <c r="D846" s="206"/>
      <c r="E846" s="206"/>
      <c r="F846" s="1"/>
      <c r="J846" s="1"/>
    </row>
    <row r="847" spans="3:10">
      <c r="C847" s="30"/>
      <c r="D847" s="206"/>
      <c r="E847" s="206"/>
      <c r="F847" s="1"/>
      <c r="J847" s="1"/>
    </row>
    <row r="848" spans="3:10">
      <c r="C848" s="30"/>
      <c r="D848" s="206"/>
      <c r="E848" s="206"/>
      <c r="F848" s="1"/>
      <c r="J848" s="1"/>
    </row>
    <row r="849" spans="3:10">
      <c r="C849" s="30"/>
      <c r="D849" s="206"/>
      <c r="E849" s="206"/>
      <c r="F849" s="1"/>
      <c r="J849" s="1"/>
    </row>
    <row r="850" spans="3:10">
      <c r="C850" s="30"/>
      <c r="D850" s="206"/>
      <c r="E850" s="206"/>
      <c r="F850" s="1"/>
      <c r="J850" s="1"/>
    </row>
    <row r="851" spans="3:10">
      <c r="C851" s="30"/>
      <c r="D851" s="206"/>
      <c r="E851" s="206"/>
      <c r="F851" s="1"/>
      <c r="J851" s="1"/>
    </row>
    <row r="852" spans="3:10">
      <c r="C852" s="30"/>
      <c r="D852" s="206"/>
      <c r="E852" s="206"/>
      <c r="F852" s="1"/>
      <c r="J852" s="1"/>
    </row>
    <row r="853" spans="3:10">
      <c r="C853" s="30"/>
      <c r="D853" s="206"/>
      <c r="E853" s="206"/>
      <c r="F853" s="1"/>
      <c r="J853" s="1"/>
    </row>
    <row r="854" spans="3:10" ht="78" customHeight="1">
      <c r="C854" s="30"/>
      <c r="D854" s="206"/>
      <c r="E854" s="206"/>
      <c r="F854" s="1"/>
      <c r="J854" s="1"/>
    </row>
    <row r="855" spans="3:10">
      <c r="C855" s="30"/>
      <c r="D855" s="206"/>
      <c r="E855" s="206"/>
      <c r="F855" s="1"/>
      <c r="J855" s="1"/>
    </row>
    <row r="856" spans="3:10">
      <c r="C856" s="30"/>
      <c r="D856" s="206"/>
      <c r="E856" s="206"/>
      <c r="F856" s="1"/>
      <c r="J856" s="1"/>
    </row>
    <row r="857" spans="3:10">
      <c r="C857" s="30"/>
      <c r="D857" s="206"/>
      <c r="E857" s="206"/>
      <c r="F857" s="1"/>
      <c r="J857" s="1"/>
    </row>
    <row r="858" spans="3:10">
      <c r="C858" s="30"/>
      <c r="D858" s="206"/>
      <c r="E858" s="206"/>
      <c r="F858" s="1"/>
      <c r="J858" s="1"/>
    </row>
    <row r="859" spans="3:10">
      <c r="C859" s="30"/>
      <c r="D859" s="206"/>
      <c r="E859" s="206"/>
      <c r="F859" s="1"/>
      <c r="J859" s="1"/>
    </row>
    <row r="860" spans="3:10">
      <c r="C860" s="30"/>
      <c r="D860" s="206"/>
      <c r="E860" s="206"/>
      <c r="F860" s="1"/>
      <c r="J860" s="1"/>
    </row>
    <row r="861" spans="3:10">
      <c r="C861" s="30"/>
      <c r="D861" s="206"/>
      <c r="E861" s="206"/>
      <c r="F861" s="1"/>
      <c r="J861" s="1"/>
    </row>
    <row r="862" spans="3:10">
      <c r="C862" s="30"/>
      <c r="D862" s="206"/>
      <c r="E862" s="206"/>
      <c r="F862" s="1"/>
      <c r="J862" s="1"/>
    </row>
    <row r="863" spans="3:10">
      <c r="C863" s="30"/>
      <c r="D863" s="206"/>
      <c r="E863" s="206"/>
      <c r="F863" s="1"/>
      <c r="J863" s="1"/>
    </row>
    <row r="864" spans="3:10">
      <c r="C864" s="30"/>
      <c r="D864" s="206"/>
      <c r="E864" s="206"/>
      <c r="F864" s="1"/>
      <c r="J864" s="1"/>
    </row>
    <row r="865" spans="3:10">
      <c r="C865" s="30"/>
      <c r="D865" s="206"/>
      <c r="E865" s="206"/>
      <c r="F865" s="1"/>
      <c r="J865" s="1"/>
    </row>
    <row r="866" spans="3:10">
      <c r="C866" s="30"/>
      <c r="D866" s="206"/>
      <c r="E866" s="206"/>
      <c r="F866" s="1"/>
      <c r="J866" s="1"/>
    </row>
    <row r="867" spans="3:10">
      <c r="C867" s="30"/>
      <c r="D867" s="206"/>
      <c r="E867" s="206"/>
      <c r="F867" s="1"/>
      <c r="J867" s="1"/>
    </row>
    <row r="868" spans="3:10">
      <c r="C868" s="30"/>
      <c r="D868" s="206"/>
      <c r="E868" s="206"/>
      <c r="F868" s="1"/>
      <c r="J868" s="1"/>
    </row>
    <row r="869" spans="3:10">
      <c r="C869" s="30"/>
      <c r="D869" s="206"/>
      <c r="E869" s="206"/>
      <c r="F869" s="1"/>
      <c r="J869" s="1"/>
    </row>
    <row r="870" spans="3:10">
      <c r="C870" s="30"/>
      <c r="D870" s="206"/>
      <c r="E870" s="206"/>
      <c r="F870" s="1"/>
      <c r="J870" s="1"/>
    </row>
    <row r="871" spans="3:10">
      <c r="C871" s="30"/>
      <c r="D871" s="206"/>
      <c r="E871" s="206"/>
      <c r="F871" s="1"/>
      <c r="J871" s="1"/>
    </row>
    <row r="872" spans="3:10">
      <c r="C872" s="30"/>
      <c r="D872" s="206"/>
      <c r="E872" s="206"/>
      <c r="F872" s="1"/>
      <c r="J872" s="1"/>
    </row>
    <row r="873" spans="3:10">
      <c r="C873" s="30"/>
      <c r="D873" s="206"/>
      <c r="E873" s="206"/>
      <c r="F873" s="1"/>
      <c r="J873" s="1"/>
    </row>
    <row r="874" spans="3:10">
      <c r="C874" s="30"/>
      <c r="D874" s="206"/>
      <c r="E874" s="206"/>
      <c r="F874" s="1"/>
      <c r="J874" s="1"/>
    </row>
    <row r="875" spans="3:10">
      <c r="C875" s="30"/>
      <c r="D875" s="206"/>
      <c r="E875" s="206"/>
      <c r="F875" s="1"/>
      <c r="J875" s="1"/>
    </row>
    <row r="876" spans="3:10">
      <c r="C876" s="30"/>
      <c r="D876" s="206"/>
      <c r="E876" s="206"/>
      <c r="F876" s="1"/>
      <c r="J876" s="1"/>
    </row>
    <row r="877" spans="3:10">
      <c r="C877" s="30"/>
      <c r="D877" s="206"/>
      <c r="E877" s="206"/>
      <c r="F877" s="1"/>
      <c r="J877" s="1"/>
    </row>
    <row r="878" spans="3:10">
      <c r="C878" s="30"/>
      <c r="D878" s="206"/>
      <c r="E878" s="206"/>
      <c r="F878" s="1"/>
      <c r="J878" s="1"/>
    </row>
    <row r="879" spans="3:10">
      <c r="C879" s="30"/>
      <c r="D879" s="206"/>
      <c r="E879" s="206"/>
      <c r="F879" s="1"/>
      <c r="J879" s="1"/>
    </row>
    <row r="880" spans="3:10">
      <c r="C880" s="30"/>
      <c r="D880" s="206"/>
      <c r="E880" s="206"/>
      <c r="F880" s="1"/>
      <c r="J880" s="1"/>
    </row>
    <row r="881" spans="3:10">
      <c r="C881" s="30"/>
      <c r="D881" s="206"/>
      <c r="E881" s="206"/>
      <c r="F881" s="1"/>
      <c r="J881" s="1"/>
    </row>
    <row r="882" spans="3:10">
      <c r="C882" s="30"/>
      <c r="D882" s="206"/>
      <c r="E882" s="206"/>
      <c r="F882" s="1"/>
      <c r="J882" s="1"/>
    </row>
    <row r="883" spans="3:10">
      <c r="C883" s="30"/>
      <c r="D883" s="206"/>
      <c r="E883" s="206"/>
      <c r="F883" s="1"/>
      <c r="J883" s="1"/>
    </row>
    <row r="884" spans="3:10">
      <c r="C884" s="30"/>
      <c r="D884" s="206"/>
      <c r="E884" s="206"/>
      <c r="F884" s="1"/>
      <c r="J884" s="1"/>
    </row>
    <row r="885" spans="3:10">
      <c r="C885" s="30"/>
      <c r="D885" s="206"/>
      <c r="E885" s="206"/>
      <c r="F885" s="1"/>
      <c r="J885" s="1"/>
    </row>
    <row r="886" spans="3:10">
      <c r="C886" s="30"/>
      <c r="D886" s="206"/>
      <c r="E886" s="206"/>
      <c r="F886" s="1"/>
      <c r="J886" s="1"/>
    </row>
    <row r="887" spans="3:10">
      <c r="C887" s="30"/>
      <c r="D887" s="206"/>
      <c r="E887" s="206"/>
      <c r="F887" s="1"/>
      <c r="J887" s="1"/>
    </row>
    <row r="888" spans="3:10">
      <c r="C888" s="30"/>
      <c r="D888" s="206"/>
      <c r="E888" s="206"/>
      <c r="F888" s="1"/>
      <c r="J888" s="1"/>
    </row>
    <row r="889" spans="3:10">
      <c r="C889" s="30"/>
      <c r="D889" s="206"/>
      <c r="E889" s="206"/>
      <c r="F889" s="1"/>
      <c r="J889" s="1"/>
    </row>
    <row r="890" spans="3:10">
      <c r="C890" s="30"/>
      <c r="D890" s="206"/>
      <c r="E890" s="206"/>
      <c r="F890" s="1"/>
      <c r="J890" s="1"/>
    </row>
    <row r="891" spans="3:10">
      <c r="C891" s="30"/>
      <c r="D891" s="206"/>
      <c r="E891" s="206"/>
      <c r="F891" s="1"/>
      <c r="J891" s="1"/>
    </row>
    <row r="892" spans="3:10">
      <c r="C892" s="30"/>
      <c r="D892" s="206"/>
      <c r="E892" s="206"/>
      <c r="F892" s="1"/>
      <c r="J892" s="1"/>
    </row>
    <row r="893" spans="3:10">
      <c r="C893" s="30"/>
      <c r="D893" s="206"/>
      <c r="E893" s="206"/>
      <c r="F893" s="1"/>
      <c r="J893" s="1"/>
    </row>
    <row r="894" spans="3:10">
      <c r="C894" s="30"/>
      <c r="D894" s="206"/>
      <c r="E894" s="206"/>
      <c r="F894" s="1"/>
      <c r="J894" s="1"/>
    </row>
    <row r="895" spans="3:10">
      <c r="C895" s="30"/>
      <c r="D895" s="206"/>
      <c r="E895" s="206"/>
      <c r="F895" s="1"/>
      <c r="J895" s="1"/>
    </row>
    <row r="896" spans="3:10">
      <c r="C896" s="30"/>
      <c r="D896" s="206"/>
      <c r="E896" s="206"/>
      <c r="F896" s="1"/>
      <c r="J896" s="1"/>
    </row>
    <row r="897" spans="3:10">
      <c r="C897" s="30"/>
      <c r="D897" s="206"/>
      <c r="E897" s="206"/>
      <c r="F897" s="1"/>
      <c r="J897" s="1"/>
    </row>
    <row r="898" spans="3:10">
      <c r="C898" s="30"/>
      <c r="D898" s="206"/>
      <c r="E898" s="206"/>
      <c r="F898" s="1"/>
      <c r="J898" s="1"/>
    </row>
    <row r="899" spans="3:10">
      <c r="C899" s="30"/>
      <c r="D899" s="206"/>
      <c r="E899" s="206"/>
      <c r="F899" s="1"/>
      <c r="J899" s="1"/>
    </row>
    <row r="900" spans="3:10">
      <c r="C900" s="30"/>
      <c r="D900" s="206"/>
      <c r="E900" s="206"/>
      <c r="F900" s="1"/>
      <c r="J900" s="1"/>
    </row>
    <row r="901" spans="3:10">
      <c r="C901" s="30"/>
      <c r="D901" s="206"/>
      <c r="E901" s="206"/>
      <c r="F901" s="1"/>
      <c r="J901" s="1"/>
    </row>
    <row r="902" spans="3:10">
      <c r="C902" s="30"/>
      <c r="D902" s="206"/>
      <c r="E902" s="206"/>
      <c r="F902" s="1"/>
      <c r="J902" s="1"/>
    </row>
    <row r="903" spans="3:10">
      <c r="C903" s="30"/>
      <c r="D903" s="206"/>
      <c r="E903" s="206"/>
      <c r="F903" s="1"/>
      <c r="J903" s="1"/>
    </row>
    <row r="904" spans="3:10">
      <c r="C904" s="30"/>
      <c r="D904" s="206"/>
      <c r="E904" s="206"/>
      <c r="F904" s="1"/>
      <c r="J904" s="1"/>
    </row>
    <row r="905" spans="3:10">
      <c r="C905" s="30"/>
      <c r="D905" s="206"/>
      <c r="E905" s="206"/>
      <c r="F905" s="1"/>
      <c r="J905" s="1"/>
    </row>
    <row r="906" spans="3:10">
      <c r="C906" s="30"/>
      <c r="D906" s="206"/>
      <c r="E906" s="206"/>
      <c r="F906" s="1"/>
      <c r="J906" s="1"/>
    </row>
    <row r="907" spans="3:10">
      <c r="C907" s="30"/>
      <c r="D907" s="206"/>
      <c r="E907" s="206"/>
      <c r="F907" s="1"/>
      <c r="J907" s="1"/>
    </row>
    <row r="908" spans="3:10">
      <c r="C908" s="30"/>
      <c r="D908" s="206"/>
      <c r="E908" s="206"/>
      <c r="F908" s="1"/>
      <c r="J908" s="1"/>
    </row>
    <row r="909" spans="3:10">
      <c r="C909" s="30"/>
      <c r="D909" s="206"/>
      <c r="E909" s="206"/>
      <c r="F909" s="1"/>
      <c r="J909" s="1"/>
    </row>
    <row r="910" spans="3:10">
      <c r="C910" s="30"/>
      <c r="D910" s="206"/>
      <c r="E910" s="206"/>
      <c r="F910" s="1"/>
      <c r="J910" s="1"/>
    </row>
    <row r="911" spans="3:10">
      <c r="C911" s="30"/>
      <c r="D911" s="206"/>
      <c r="E911" s="206"/>
      <c r="F911" s="1"/>
      <c r="J911" s="1"/>
    </row>
    <row r="912" spans="3:10">
      <c r="C912" s="30"/>
      <c r="D912" s="206"/>
      <c r="E912" s="206"/>
      <c r="F912" s="1"/>
      <c r="J912" s="1"/>
    </row>
    <row r="913" spans="3:10">
      <c r="C913" s="30"/>
      <c r="D913" s="206"/>
      <c r="E913" s="206"/>
      <c r="F913" s="1"/>
      <c r="J913" s="1"/>
    </row>
    <row r="914" spans="3:10">
      <c r="C914" s="30"/>
      <c r="D914" s="206"/>
      <c r="E914" s="206"/>
      <c r="F914" s="1"/>
      <c r="J914" s="1"/>
    </row>
    <row r="915" spans="3:10">
      <c r="C915" s="30"/>
      <c r="D915" s="206"/>
      <c r="E915" s="206"/>
      <c r="F915" s="1"/>
      <c r="J915" s="1"/>
    </row>
    <row r="916" spans="3:10">
      <c r="C916" s="30"/>
      <c r="D916" s="206"/>
      <c r="E916" s="206"/>
      <c r="F916" s="1"/>
      <c r="J916" s="1"/>
    </row>
    <row r="917" spans="3:10">
      <c r="C917" s="30"/>
      <c r="D917" s="206"/>
      <c r="E917" s="206"/>
      <c r="F917" s="1"/>
      <c r="J917" s="1"/>
    </row>
    <row r="918" spans="3:10">
      <c r="C918" s="30"/>
      <c r="D918" s="206"/>
      <c r="E918" s="206"/>
      <c r="F918" s="1"/>
      <c r="J918" s="1"/>
    </row>
    <row r="919" spans="3:10">
      <c r="C919" s="30"/>
      <c r="D919" s="206"/>
      <c r="E919" s="206"/>
      <c r="F919" s="1"/>
      <c r="J919" s="1"/>
    </row>
    <row r="920" spans="3:10">
      <c r="C920" s="30"/>
      <c r="D920" s="206"/>
      <c r="E920" s="206"/>
      <c r="F920" s="1"/>
      <c r="J920" s="1"/>
    </row>
    <row r="921" spans="3:10">
      <c r="C921" s="30"/>
      <c r="D921" s="206"/>
      <c r="E921" s="206"/>
      <c r="F921" s="1"/>
      <c r="J921" s="1"/>
    </row>
    <row r="922" spans="3:10">
      <c r="C922" s="30"/>
      <c r="D922" s="206"/>
      <c r="E922" s="206"/>
      <c r="F922" s="1"/>
      <c r="J922" s="1"/>
    </row>
    <row r="923" spans="3:10">
      <c r="C923" s="30"/>
      <c r="D923" s="206"/>
      <c r="E923" s="206"/>
      <c r="F923" s="1"/>
      <c r="J923" s="1"/>
    </row>
    <row r="924" spans="3:10">
      <c r="C924" s="30"/>
      <c r="D924" s="206"/>
      <c r="E924" s="206"/>
      <c r="F924" s="1"/>
      <c r="J924" s="1"/>
    </row>
    <row r="925" spans="3:10">
      <c r="C925" s="30"/>
      <c r="D925" s="206"/>
      <c r="E925" s="206"/>
      <c r="F925" s="1"/>
      <c r="J925" s="1"/>
    </row>
    <row r="926" spans="3:10">
      <c r="C926" s="30"/>
      <c r="D926" s="206"/>
      <c r="E926" s="206"/>
      <c r="F926" s="1"/>
      <c r="J926" s="1"/>
    </row>
    <row r="927" spans="3:10">
      <c r="C927" s="30"/>
      <c r="D927" s="206"/>
      <c r="E927" s="206"/>
      <c r="F927" s="1"/>
      <c r="J927" s="1"/>
    </row>
    <row r="928" spans="3:10">
      <c r="C928" s="139"/>
      <c r="D928" s="206"/>
      <c r="E928" s="61"/>
      <c r="F928" s="32"/>
      <c r="G928" s="32"/>
    </row>
  </sheetData>
  <sheetProtection password="EBEA" sheet="1" objects="1" scenarios="1" selectLockedCells="1"/>
  <mergeCells count="4">
    <mergeCell ref="G2:G3"/>
    <mergeCell ref="A2:B3"/>
    <mergeCell ref="C2:C3"/>
    <mergeCell ref="D2:F2"/>
  </mergeCells>
  <phoneticPr fontId="0" type="noConversion"/>
  <pageMargins left="0.94488188976377963" right="0.23622047244094491" top="0.39370078740157483" bottom="0.39370078740157483" header="0.51181102362204722" footer="0.51181102362204722"/>
  <pageSetup paperSize="9" scale="95" firstPageNumber="12" orientation="portrait" useFirstPageNumber="1" verticalDpi="300" r:id="rId1"/>
  <headerFooter alignWithMargins="0"/>
  <rowBreaks count="1" manualBreakCount="1">
    <brk id="24"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71"/>
  <sheetViews>
    <sheetView workbookViewId="0">
      <selection activeCell="F18" sqref="F18"/>
    </sheetView>
  </sheetViews>
  <sheetFormatPr defaultColWidth="9.28515625" defaultRowHeight="12.75"/>
  <cols>
    <col min="1" max="1" width="7" style="1" customWidth="1"/>
    <col min="2" max="2" width="3.28515625" style="1" customWidth="1"/>
    <col min="3" max="3" width="43.42578125" style="29" customWidth="1"/>
    <col min="4" max="4" width="5.5703125" style="210" customWidth="1"/>
    <col min="5" max="5" width="9" style="217" customWidth="1"/>
    <col min="6" max="6" width="11.85546875" style="688" customWidth="1"/>
    <col min="7" max="7" width="11.42578125" style="1" customWidth="1"/>
    <col min="8" max="9" width="9.28515625" style="1"/>
    <col min="10" max="10" width="9.5703125" style="30" customWidth="1"/>
    <col min="11" max="16384" width="9.28515625" style="1"/>
  </cols>
  <sheetData>
    <row r="1" spans="1:10" ht="14.25" customHeight="1" thickBot="1">
      <c r="A1" s="53"/>
      <c r="D1" s="33"/>
      <c r="E1" s="33"/>
      <c r="F1" s="424"/>
      <c r="H1" s="33"/>
      <c r="I1" s="33"/>
      <c r="J1" s="32"/>
    </row>
    <row r="2" spans="1:10" ht="16.5" customHeight="1">
      <c r="A2" s="1021" t="s">
        <v>656</v>
      </c>
      <c r="B2" s="1022"/>
      <c r="C2" s="1025" t="s">
        <v>680</v>
      </c>
      <c r="D2" s="1027" t="s">
        <v>571</v>
      </c>
      <c r="E2" s="1027"/>
      <c r="F2" s="1028"/>
      <c r="G2" s="1019" t="s">
        <v>660</v>
      </c>
      <c r="H2" s="33"/>
      <c r="I2" s="33"/>
      <c r="J2" s="32"/>
    </row>
    <row r="3" spans="1:10" ht="22.5" customHeight="1" thickBot="1">
      <c r="A3" s="1023"/>
      <c r="B3" s="1024"/>
      <c r="C3" s="1026"/>
      <c r="D3" s="98" t="s">
        <v>657</v>
      </c>
      <c r="E3" s="98" t="s">
        <v>658</v>
      </c>
      <c r="F3" s="101" t="s">
        <v>659</v>
      </c>
      <c r="G3" s="1020"/>
      <c r="H3" s="33"/>
      <c r="I3" s="33"/>
      <c r="J3" s="32"/>
    </row>
    <row r="4" spans="1:10" ht="12.75" customHeight="1">
      <c r="A4" s="55"/>
      <c r="B4" s="54"/>
      <c r="C4" s="54"/>
      <c r="D4" s="33"/>
      <c r="E4" s="67"/>
      <c r="F4" s="613"/>
      <c r="G4" s="32"/>
      <c r="H4" s="33"/>
      <c r="I4" s="33"/>
      <c r="J4" s="32"/>
    </row>
    <row r="5" spans="1:10" ht="12" customHeight="1">
      <c r="A5" s="44"/>
      <c r="B5" s="39"/>
      <c r="D5" s="206"/>
      <c r="E5" s="215"/>
      <c r="F5" s="689"/>
      <c r="G5" s="32"/>
      <c r="H5" s="33"/>
      <c r="I5" s="33"/>
      <c r="J5" s="32"/>
    </row>
    <row r="6" spans="1:10" s="40" customFormat="1" ht="15" customHeight="1">
      <c r="A6" s="776" t="s">
        <v>244</v>
      </c>
      <c r="B6" s="777"/>
      <c r="C6" s="841" t="s">
        <v>409</v>
      </c>
      <c r="D6" s="842"/>
      <c r="E6" s="843"/>
      <c r="F6" s="891"/>
      <c r="G6" s="844"/>
      <c r="H6" s="207"/>
      <c r="I6" s="207"/>
      <c r="J6" s="42"/>
    </row>
    <row r="7" spans="1:10" ht="17.25" customHeight="1">
      <c r="A7" s="34"/>
      <c r="B7" s="35"/>
      <c r="C7" s="140"/>
      <c r="D7" s="207"/>
      <c r="E7" s="215"/>
      <c r="F7" s="696"/>
      <c r="G7" s="42"/>
      <c r="H7" s="33"/>
      <c r="I7" s="33"/>
      <c r="J7" s="32"/>
    </row>
    <row r="8" spans="1:10" ht="198" customHeight="1">
      <c r="A8" s="34"/>
      <c r="B8" s="35"/>
      <c r="C8" s="296" t="s">
        <v>201</v>
      </c>
      <c r="D8" s="207"/>
      <c r="E8" s="215"/>
      <c r="F8" s="696"/>
      <c r="G8" s="42"/>
      <c r="H8" s="33"/>
      <c r="I8" s="33"/>
      <c r="J8" s="32"/>
    </row>
    <row r="9" spans="1:10" ht="17.25" customHeight="1">
      <c r="A9" s="34"/>
      <c r="B9" s="35"/>
      <c r="C9" s="140"/>
      <c r="D9" s="207"/>
      <c r="E9" s="215"/>
      <c r="F9" s="696"/>
      <c r="G9" s="42"/>
      <c r="H9" s="33"/>
      <c r="I9" s="33"/>
      <c r="J9" s="32"/>
    </row>
    <row r="10" spans="1:10" ht="201" customHeight="1">
      <c r="A10" s="34"/>
      <c r="B10" s="35"/>
      <c r="C10" s="143" t="s">
        <v>391</v>
      </c>
      <c r="D10" s="207"/>
      <c r="E10" s="215"/>
      <c r="F10" s="696"/>
      <c r="G10" s="42"/>
      <c r="H10" s="33"/>
      <c r="I10" s="33"/>
      <c r="J10" s="32"/>
    </row>
    <row r="11" spans="1:10" ht="264" customHeight="1">
      <c r="A11" s="34"/>
      <c r="B11" s="35"/>
      <c r="C11" s="143" t="s">
        <v>226</v>
      </c>
      <c r="D11" s="207"/>
      <c r="E11" s="215"/>
      <c r="F11" s="696"/>
      <c r="G11" s="42"/>
      <c r="J11" s="32"/>
    </row>
    <row r="12" spans="1:10" ht="138" customHeight="1">
      <c r="A12" s="44"/>
      <c r="B12" s="39"/>
      <c r="C12" s="145" t="s">
        <v>227</v>
      </c>
      <c r="D12" s="206"/>
      <c r="E12" s="215"/>
      <c r="F12" s="689"/>
      <c r="G12" s="32"/>
      <c r="J12" s="32"/>
    </row>
    <row r="13" spans="1:10" ht="266.25" customHeight="1">
      <c r="A13" s="44"/>
      <c r="B13" s="39"/>
      <c r="C13" s="146" t="s">
        <v>218</v>
      </c>
      <c r="D13" s="206"/>
      <c r="E13" s="215"/>
      <c r="F13" s="689"/>
      <c r="G13" s="32"/>
      <c r="J13" s="42"/>
    </row>
    <row r="14" spans="1:10" ht="163.5" customHeight="1">
      <c r="A14" s="44"/>
      <c r="B14" s="39"/>
      <c r="C14" s="146" t="s">
        <v>138</v>
      </c>
      <c r="D14" s="206"/>
      <c r="E14" s="215"/>
      <c r="F14" s="689"/>
      <c r="G14" s="32"/>
      <c r="H14" s="43"/>
      <c r="I14" s="20"/>
      <c r="J14" s="32"/>
    </row>
    <row r="15" spans="1:10" ht="11.25" customHeight="1">
      <c r="A15" s="44"/>
      <c r="B15" s="39"/>
      <c r="D15" s="206"/>
      <c r="E15" s="215"/>
      <c r="F15" s="689"/>
      <c r="G15" s="32"/>
      <c r="H15" s="43"/>
      <c r="I15" s="20"/>
      <c r="J15" s="32"/>
    </row>
    <row r="16" spans="1:10" ht="13.5" customHeight="1">
      <c r="A16" s="44" t="s">
        <v>670</v>
      </c>
      <c r="B16" s="39"/>
      <c r="C16" s="37" t="s">
        <v>202</v>
      </c>
      <c r="D16" s="33"/>
      <c r="E16" s="215"/>
      <c r="F16" s="689"/>
      <c r="G16" s="32"/>
      <c r="H16" s="43"/>
      <c r="I16" s="20"/>
      <c r="J16" s="32"/>
    </row>
    <row r="17" spans="1:10" ht="87" customHeight="1">
      <c r="A17" s="44"/>
      <c r="B17" s="39"/>
      <c r="C17" s="323" t="s">
        <v>203</v>
      </c>
      <c r="D17" s="206"/>
      <c r="E17" s="215"/>
      <c r="F17" s="689"/>
      <c r="G17" s="32"/>
      <c r="H17" s="43"/>
      <c r="I17" s="20"/>
      <c r="J17" s="32"/>
    </row>
    <row r="18" spans="1:10" ht="13.5" customHeight="1">
      <c r="A18" s="44"/>
      <c r="B18" s="39"/>
      <c r="C18" s="29" t="s">
        <v>139</v>
      </c>
      <c r="D18" s="225" t="s">
        <v>224</v>
      </c>
      <c r="E18" s="215">
        <v>950</v>
      </c>
      <c r="F18" s="909">
        <v>0</v>
      </c>
      <c r="G18" s="32">
        <f>E18*F18</f>
        <v>0</v>
      </c>
      <c r="H18" s="43"/>
      <c r="I18" s="20"/>
      <c r="J18" s="32"/>
    </row>
    <row r="19" spans="1:10">
      <c r="A19" s="44"/>
      <c r="B19" s="39"/>
      <c r="D19" s="225"/>
      <c r="E19" s="215"/>
      <c r="F19" s="689"/>
      <c r="G19" s="32"/>
      <c r="H19" s="43"/>
      <c r="I19" s="20"/>
      <c r="J19" s="32"/>
    </row>
    <row r="20" spans="1:10" ht="15" customHeight="1">
      <c r="A20" s="44" t="s">
        <v>671</v>
      </c>
      <c r="B20" s="39"/>
      <c r="C20" s="37" t="s">
        <v>204</v>
      </c>
      <c r="D20" s="33"/>
      <c r="E20" s="215"/>
      <c r="F20" s="689"/>
      <c r="G20" s="32"/>
      <c r="H20" s="46"/>
      <c r="I20" s="20"/>
      <c r="J20" s="32"/>
    </row>
    <row r="21" spans="1:10" ht="88.5" customHeight="1">
      <c r="A21" s="44"/>
      <c r="B21" s="39"/>
      <c r="C21" s="130" t="s">
        <v>415</v>
      </c>
      <c r="D21" s="225"/>
      <c r="E21" s="215"/>
      <c r="F21" s="689"/>
      <c r="G21" s="32"/>
      <c r="H21" s="46"/>
      <c r="I21" s="20"/>
      <c r="J21" s="32"/>
    </row>
    <row r="22" spans="1:10" ht="27" customHeight="1">
      <c r="A22" s="44"/>
      <c r="B22" s="39"/>
      <c r="C22" s="29" t="s">
        <v>372</v>
      </c>
      <c r="D22" s="225" t="s">
        <v>224</v>
      </c>
      <c r="E22" s="215">
        <v>3100</v>
      </c>
      <c r="F22" s="907">
        <v>0</v>
      </c>
      <c r="G22" s="32">
        <f t="shared" ref="G22:G55" si="0">E22*F22</f>
        <v>0</v>
      </c>
      <c r="H22" s="46"/>
      <c r="I22" s="20"/>
      <c r="J22" s="32"/>
    </row>
    <row r="23" spans="1:10" ht="12.75" customHeight="1">
      <c r="A23" s="44"/>
      <c r="B23" s="39"/>
      <c r="C23" s="37"/>
      <c r="D23" s="206"/>
      <c r="E23" s="215"/>
      <c r="F23" s="689"/>
      <c r="G23" s="32"/>
      <c r="H23" s="46"/>
      <c r="I23" s="20"/>
      <c r="J23" s="32"/>
    </row>
    <row r="24" spans="1:10" ht="20.25" customHeight="1">
      <c r="A24" s="44" t="s">
        <v>371</v>
      </c>
      <c r="B24" s="39"/>
      <c r="C24" s="48" t="s">
        <v>417</v>
      </c>
      <c r="D24" s="1029"/>
      <c r="E24" s="1029"/>
      <c r="F24" s="689"/>
      <c r="G24" s="32"/>
      <c r="H24" s="46"/>
      <c r="I24" s="20"/>
      <c r="J24" s="32"/>
    </row>
    <row r="25" spans="1:10" ht="64.5" customHeight="1">
      <c r="B25" s="39"/>
      <c r="C25" s="45" t="s">
        <v>688</v>
      </c>
      <c r="D25" s="214" t="s">
        <v>172</v>
      </c>
      <c r="E25" s="215">
        <v>1540</v>
      </c>
      <c r="F25" s="907">
        <v>0</v>
      </c>
      <c r="G25" s="32">
        <f t="shared" si="0"/>
        <v>0</v>
      </c>
      <c r="H25" s="46"/>
      <c r="I25" s="20"/>
      <c r="J25" s="32"/>
    </row>
    <row r="26" spans="1:10" ht="12.75" customHeight="1">
      <c r="A26" s="44"/>
      <c r="B26" s="39"/>
      <c r="C26" s="45"/>
      <c r="D26" s="214"/>
      <c r="E26" s="215"/>
      <c r="F26" s="689"/>
      <c r="G26" s="32"/>
      <c r="H26" s="46"/>
      <c r="I26" s="20"/>
      <c r="J26" s="32"/>
    </row>
    <row r="27" spans="1:10" ht="12.75" customHeight="1">
      <c r="A27" s="44" t="s">
        <v>672</v>
      </c>
      <c r="B27" s="39"/>
      <c r="C27" s="48" t="s">
        <v>2133</v>
      </c>
      <c r="D27" s="214"/>
      <c r="E27" s="215"/>
      <c r="F27" s="689"/>
      <c r="G27" s="32"/>
      <c r="H27" s="46"/>
      <c r="I27" s="20"/>
      <c r="J27" s="32"/>
    </row>
    <row r="28" spans="1:10" ht="27" customHeight="1">
      <c r="A28" s="44"/>
      <c r="B28" s="39"/>
      <c r="C28" s="651" t="s">
        <v>2132</v>
      </c>
      <c r="D28" s="214" t="s">
        <v>172</v>
      </c>
      <c r="E28" s="215">
        <v>3000</v>
      </c>
      <c r="F28" s="909">
        <v>0</v>
      </c>
      <c r="G28" s="32">
        <f t="shared" si="0"/>
        <v>0</v>
      </c>
      <c r="H28" s="46"/>
      <c r="I28" s="20"/>
      <c r="J28" s="32"/>
    </row>
    <row r="29" spans="1:10" ht="12.75" customHeight="1">
      <c r="A29" s="44"/>
      <c r="B29" s="39"/>
      <c r="C29" s="45"/>
      <c r="D29" s="214"/>
      <c r="E29" s="215"/>
      <c r="F29" s="689"/>
      <c r="G29" s="32"/>
      <c r="H29" s="46"/>
      <c r="I29" s="20"/>
      <c r="J29" s="32"/>
    </row>
    <row r="30" spans="1:10" ht="12.75" customHeight="1">
      <c r="A30" s="44" t="s">
        <v>245</v>
      </c>
      <c r="B30" s="39"/>
      <c r="C30" s="48" t="s">
        <v>420</v>
      </c>
      <c r="D30" s="214"/>
      <c r="E30" s="215"/>
      <c r="F30" s="689"/>
      <c r="G30" s="32"/>
      <c r="H30" s="46"/>
      <c r="I30" s="20"/>
      <c r="J30" s="32"/>
    </row>
    <row r="31" spans="1:10" ht="101.25" customHeight="1">
      <c r="A31" s="44"/>
      <c r="B31" s="39"/>
      <c r="C31" s="45" t="s">
        <v>136</v>
      </c>
      <c r="D31" s="214" t="s">
        <v>224</v>
      </c>
      <c r="E31" s="215">
        <v>900</v>
      </c>
      <c r="F31" s="907">
        <v>0</v>
      </c>
      <c r="G31" s="32">
        <f t="shared" si="0"/>
        <v>0</v>
      </c>
      <c r="H31" s="46"/>
      <c r="I31" s="20"/>
      <c r="J31" s="32"/>
    </row>
    <row r="32" spans="1:10" ht="12.75" customHeight="1">
      <c r="A32" s="44"/>
      <c r="B32" s="39"/>
      <c r="C32" s="45"/>
      <c r="D32" s="214"/>
      <c r="E32" s="215"/>
      <c r="F32" s="689"/>
      <c r="G32" s="32"/>
      <c r="H32" s="46"/>
      <c r="I32" s="20"/>
      <c r="J32" s="32"/>
    </row>
    <row r="33" spans="1:10" ht="25.5" customHeight="1">
      <c r="A33" s="47" t="s">
        <v>250</v>
      </c>
      <c r="B33" s="39"/>
      <c r="C33" s="324" t="s">
        <v>373</v>
      </c>
      <c r="D33" s="298"/>
      <c r="E33" s="215"/>
      <c r="F33" s="659"/>
      <c r="G33" s="32"/>
      <c r="H33" s="46"/>
      <c r="I33" s="20"/>
      <c r="J33" s="32"/>
    </row>
    <row r="34" spans="1:10" ht="39.75" customHeight="1">
      <c r="A34" s="47"/>
      <c r="B34" s="39"/>
      <c r="C34" s="163" t="s">
        <v>421</v>
      </c>
      <c r="D34" s="298" t="s">
        <v>224</v>
      </c>
      <c r="E34" s="215">
        <v>950</v>
      </c>
      <c r="F34" s="909">
        <v>0</v>
      </c>
      <c r="G34" s="32">
        <f t="shared" si="0"/>
        <v>0</v>
      </c>
      <c r="H34" s="46"/>
      <c r="I34" s="20"/>
      <c r="J34" s="32"/>
    </row>
    <row r="35" spans="1:10" ht="13.5" customHeight="1">
      <c r="A35" s="44"/>
      <c r="B35" s="39"/>
      <c r="C35" s="45"/>
      <c r="D35" s="214"/>
      <c r="E35" s="215"/>
      <c r="F35" s="689"/>
      <c r="G35" s="32"/>
      <c r="H35" s="46"/>
      <c r="I35" s="20"/>
      <c r="J35" s="32"/>
    </row>
    <row r="36" spans="1:10" ht="12.75" customHeight="1">
      <c r="A36" s="47"/>
      <c r="B36" s="39"/>
      <c r="C36" s="160"/>
      <c r="D36" s="208"/>
      <c r="E36" s="215"/>
      <c r="F36" s="659"/>
      <c r="G36" s="32"/>
      <c r="H36" s="46"/>
      <c r="I36" s="20"/>
      <c r="J36" s="32"/>
    </row>
    <row r="37" spans="1:10" ht="14.25" customHeight="1">
      <c r="A37" s="47" t="s">
        <v>331</v>
      </c>
      <c r="B37" s="39"/>
      <c r="C37" s="324" t="s">
        <v>140</v>
      </c>
      <c r="D37" s="207"/>
      <c r="E37" s="215"/>
      <c r="F37" s="659"/>
      <c r="G37" s="32"/>
      <c r="H37" s="46"/>
      <c r="I37" s="20"/>
      <c r="J37" s="32"/>
    </row>
    <row r="38" spans="1:10" ht="53.25" customHeight="1">
      <c r="A38" s="168"/>
      <c r="B38" s="39"/>
      <c r="C38" s="163" t="s">
        <v>399</v>
      </c>
      <c r="D38" s="208"/>
      <c r="E38" s="340"/>
      <c r="F38" s="659"/>
      <c r="G38" s="32"/>
      <c r="H38" s="46"/>
      <c r="I38" s="20"/>
      <c r="J38" s="32"/>
    </row>
    <row r="39" spans="1:10" ht="26.25" customHeight="1">
      <c r="A39" s="168"/>
      <c r="B39" s="39"/>
      <c r="C39" s="161" t="s">
        <v>398</v>
      </c>
      <c r="D39" s="208" t="s">
        <v>397</v>
      </c>
      <c r="E39" s="215">
        <v>65</v>
      </c>
      <c r="F39" s="909">
        <v>0</v>
      </c>
      <c r="G39" s="32">
        <f t="shared" si="0"/>
        <v>0</v>
      </c>
      <c r="H39" s="46"/>
      <c r="I39" s="20"/>
      <c r="J39" s="32"/>
    </row>
    <row r="40" spans="1:10" ht="14.25" customHeight="1">
      <c r="A40" s="47"/>
      <c r="B40" s="39"/>
      <c r="C40" s="161"/>
      <c r="D40" s="266"/>
      <c r="E40" s="215"/>
      <c r="F40" s="659"/>
      <c r="G40" s="32"/>
      <c r="H40" s="46"/>
      <c r="I40" s="20"/>
      <c r="J40" s="32"/>
    </row>
    <row r="41" spans="1:10" ht="13.5" customHeight="1">
      <c r="A41" s="47" t="s">
        <v>358</v>
      </c>
      <c r="B41" s="39"/>
      <c r="C41" s="325" t="s">
        <v>681</v>
      </c>
      <c r="D41" s="207"/>
      <c r="E41" s="215"/>
      <c r="F41" s="659"/>
      <c r="G41" s="32"/>
      <c r="H41" s="46"/>
      <c r="I41" s="20"/>
      <c r="J41" s="32"/>
    </row>
    <row r="42" spans="1:10" ht="78" customHeight="1">
      <c r="A42" s="47"/>
      <c r="B42" s="39"/>
      <c r="C42" s="294" t="s">
        <v>2137</v>
      </c>
      <c r="D42" s="208"/>
      <c r="E42" s="215"/>
      <c r="F42" s="659"/>
      <c r="G42" s="32"/>
      <c r="H42" s="46"/>
      <c r="I42" s="20"/>
      <c r="J42" s="32"/>
    </row>
    <row r="43" spans="1:10" ht="13.5" customHeight="1">
      <c r="A43" s="47"/>
      <c r="B43" s="39"/>
      <c r="C43" s="163" t="s">
        <v>437</v>
      </c>
      <c r="D43" s="266" t="s">
        <v>224</v>
      </c>
      <c r="E43" s="215">
        <v>2460</v>
      </c>
      <c r="F43" s="909">
        <v>0</v>
      </c>
      <c r="G43" s="32">
        <f t="shared" si="0"/>
        <v>0</v>
      </c>
      <c r="H43" s="46"/>
      <c r="I43" s="20"/>
      <c r="J43" s="32"/>
    </row>
    <row r="44" spans="1:10" ht="15.75" customHeight="1">
      <c r="A44" s="47"/>
      <c r="B44" s="39"/>
      <c r="C44" s="161"/>
      <c r="D44" s="207"/>
      <c r="E44" s="215"/>
      <c r="F44" s="659"/>
      <c r="G44" s="32"/>
      <c r="H44" s="46"/>
      <c r="I44" s="20"/>
      <c r="J44" s="32"/>
    </row>
    <row r="45" spans="1:10" ht="15" customHeight="1">
      <c r="A45" s="47" t="s">
        <v>215</v>
      </c>
      <c r="B45" s="39"/>
      <c r="C45" s="160" t="s">
        <v>314</v>
      </c>
      <c r="D45" s="207"/>
      <c r="E45" s="215"/>
      <c r="F45" s="659"/>
      <c r="G45" s="32"/>
      <c r="H45" s="46"/>
      <c r="I45" s="20"/>
      <c r="J45" s="32"/>
    </row>
    <row r="46" spans="1:10" ht="72" customHeight="1">
      <c r="A46" s="47"/>
      <c r="B46" s="39"/>
      <c r="C46" s="163" t="s">
        <v>125</v>
      </c>
      <c r="D46" s="207"/>
      <c r="E46" s="215"/>
      <c r="F46" s="892"/>
      <c r="G46" s="32"/>
      <c r="H46" s="46"/>
      <c r="I46" s="20"/>
      <c r="J46" s="32"/>
    </row>
    <row r="47" spans="1:10" ht="27.75" customHeight="1">
      <c r="A47" s="47"/>
      <c r="B47" s="39"/>
      <c r="C47" s="161" t="s">
        <v>676</v>
      </c>
      <c r="D47" s="298" t="s">
        <v>224</v>
      </c>
      <c r="E47" s="215">
        <v>1520</v>
      </c>
      <c r="F47" s="910">
        <v>0</v>
      </c>
      <c r="G47" s="32">
        <f t="shared" si="0"/>
        <v>0</v>
      </c>
      <c r="H47" s="46"/>
      <c r="I47" s="20"/>
      <c r="J47" s="32"/>
    </row>
    <row r="48" spans="1:10" ht="27.75" customHeight="1">
      <c r="A48" s="40"/>
      <c r="B48" s="40"/>
      <c r="C48" s="161"/>
      <c r="D48" s="327"/>
      <c r="E48" s="328"/>
      <c r="F48" s="754"/>
      <c r="G48" s="32"/>
      <c r="H48" s="46"/>
      <c r="I48" s="20"/>
      <c r="J48" s="32"/>
    </row>
    <row r="49" spans="1:11" ht="27.75" customHeight="1">
      <c r="A49" s="47" t="s">
        <v>216</v>
      </c>
      <c r="B49" s="39"/>
      <c r="C49" s="324" t="s">
        <v>544</v>
      </c>
      <c r="D49" s="40"/>
      <c r="E49" s="251"/>
      <c r="F49" s="326"/>
      <c r="G49" s="32"/>
      <c r="H49" s="46"/>
      <c r="I49" s="20"/>
      <c r="J49" s="32"/>
    </row>
    <row r="50" spans="1:11" ht="42.75" customHeight="1">
      <c r="A50" s="47"/>
      <c r="B50" s="39"/>
      <c r="C50" s="163" t="s">
        <v>677</v>
      </c>
      <c r="D50" s="40"/>
      <c r="E50" s="340"/>
      <c r="F50" s="627"/>
      <c r="G50" s="32"/>
      <c r="H50" s="46"/>
      <c r="I50" s="20"/>
      <c r="J50" s="32"/>
    </row>
    <row r="51" spans="1:11" ht="15" customHeight="1">
      <c r="A51" s="47"/>
      <c r="B51" s="39"/>
      <c r="C51" s="626" t="s">
        <v>543</v>
      </c>
      <c r="D51" s="266" t="s">
        <v>224</v>
      </c>
      <c r="E51" s="215">
        <v>910</v>
      </c>
      <c r="F51" s="911">
        <v>0</v>
      </c>
      <c r="G51" s="32">
        <f t="shared" si="0"/>
        <v>0</v>
      </c>
      <c r="H51" s="67"/>
      <c r="J51" s="1"/>
      <c r="K51" s="30"/>
    </row>
    <row r="52" spans="1:11" ht="14.25" customHeight="1">
      <c r="A52" s="40"/>
      <c r="B52" s="40"/>
      <c r="C52" s="161"/>
      <c r="D52" s="327"/>
      <c r="E52" s="328"/>
      <c r="F52" s="754"/>
      <c r="G52" s="32"/>
      <c r="H52" s="67"/>
      <c r="J52" s="1"/>
      <c r="K52" s="30"/>
    </row>
    <row r="53" spans="1:11" ht="12.75" customHeight="1">
      <c r="A53" s="47" t="s">
        <v>217</v>
      </c>
      <c r="B53" s="39"/>
      <c r="C53" s="324" t="s">
        <v>233</v>
      </c>
      <c r="D53" s="207"/>
      <c r="E53" s="215"/>
      <c r="F53" s="659"/>
      <c r="G53" s="32"/>
      <c r="H53" s="67"/>
      <c r="J53" s="1"/>
      <c r="K53" s="30"/>
    </row>
    <row r="54" spans="1:11" ht="112.5" customHeight="1">
      <c r="A54" s="330"/>
      <c r="B54" s="17"/>
      <c r="C54" s="133" t="s">
        <v>696</v>
      </c>
      <c r="D54" s="332"/>
      <c r="E54" s="340"/>
      <c r="F54" s="831"/>
      <c r="G54" s="32"/>
      <c r="H54" s="46"/>
      <c r="I54" s="20"/>
      <c r="J54" s="32"/>
    </row>
    <row r="55" spans="1:11" ht="31.5" customHeight="1">
      <c r="A55" s="109"/>
      <c r="B55" s="110"/>
      <c r="C55" s="331" t="s">
        <v>225</v>
      </c>
      <c r="D55" s="298" t="s">
        <v>224</v>
      </c>
      <c r="E55" s="215">
        <v>960</v>
      </c>
      <c r="F55" s="909">
        <v>0</v>
      </c>
      <c r="G55" s="32">
        <f t="shared" si="0"/>
        <v>0</v>
      </c>
      <c r="H55" s="46"/>
      <c r="I55" s="20"/>
      <c r="J55" s="32"/>
    </row>
    <row r="56" spans="1:11" ht="14.25" customHeight="1">
      <c r="A56" s="47"/>
      <c r="B56" s="39"/>
      <c r="C56" s="40"/>
      <c r="D56" s="266"/>
      <c r="E56" s="215"/>
      <c r="F56" s="659"/>
      <c r="G56" s="42"/>
      <c r="J56" s="1"/>
    </row>
    <row r="57" spans="1:11" ht="14.25" customHeight="1">
      <c r="A57" s="109"/>
      <c r="B57" s="110"/>
      <c r="C57" s="132"/>
      <c r="D57" s="227"/>
      <c r="E57" s="229"/>
      <c r="F57" s="112"/>
      <c r="G57" s="112"/>
      <c r="J57" s="1"/>
    </row>
    <row r="58" spans="1:11" ht="13.5" customHeight="1">
      <c r="A58" s="179" t="s">
        <v>244</v>
      </c>
      <c r="B58" s="180"/>
      <c r="C58" s="180" t="s">
        <v>243</v>
      </c>
      <c r="D58" s="226"/>
      <c r="E58" s="228"/>
      <c r="F58" s="181"/>
      <c r="G58" s="371">
        <f>SUM(G18:G56)</f>
        <v>0</v>
      </c>
      <c r="J58" s="1"/>
    </row>
    <row r="59" spans="1:11" ht="14.25" customHeight="1">
      <c r="A59" s="109"/>
      <c r="B59" s="110"/>
      <c r="C59" s="132"/>
      <c r="D59" s="227"/>
      <c r="E59" s="229"/>
      <c r="F59" s="112"/>
      <c r="G59" s="112"/>
      <c r="J59" s="1"/>
    </row>
    <row r="60" spans="1:11" ht="15" customHeight="1">
      <c r="C60" s="1"/>
      <c r="D60" s="206"/>
      <c r="E60" s="206"/>
      <c r="F60" s="424"/>
      <c r="G60" s="424"/>
      <c r="J60" s="1"/>
    </row>
    <row r="61" spans="1:11" ht="26.25" customHeight="1">
      <c r="C61" s="1"/>
      <c r="D61" s="206"/>
      <c r="E61" s="206"/>
      <c r="F61" s="424"/>
      <c r="J61" s="1"/>
    </row>
    <row r="62" spans="1:11" ht="14.25" customHeight="1">
      <c r="C62" s="1"/>
      <c r="D62" s="206"/>
      <c r="E62" s="206"/>
      <c r="F62" s="424"/>
      <c r="J62" s="1"/>
    </row>
    <row r="63" spans="1:11">
      <c r="C63" s="1"/>
      <c r="D63" s="206"/>
      <c r="E63" s="206"/>
      <c r="F63" s="424"/>
      <c r="J63" s="1"/>
    </row>
    <row r="64" spans="1:11">
      <c r="C64" s="1"/>
      <c r="D64" s="206"/>
      <c r="E64" s="206"/>
      <c r="F64" s="424"/>
      <c r="J64" s="1"/>
    </row>
    <row r="65" spans="3:10" ht="66.75" customHeight="1">
      <c r="C65" s="1"/>
      <c r="D65" s="206"/>
      <c r="E65" s="206"/>
      <c r="F65" s="424"/>
      <c r="J65" s="1"/>
    </row>
    <row r="66" spans="3:10">
      <c r="C66" s="100"/>
      <c r="D66" s="206"/>
      <c r="E66" s="206"/>
      <c r="F66" s="424"/>
      <c r="J66" s="1"/>
    </row>
    <row r="67" spans="3:10">
      <c r="C67" s="30"/>
      <c r="D67" s="206"/>
      <c r="E67" s="206"/>
      <c r="F67" s="424"/>
      <c r="J67" s="1"/>
    </row>
    <row r="68" spans="3:10">
      <c r="C68" s="30"/>
      <c r="D68" s="206"/>
      <c r="E68" s="206"/>
      <c r="F68" s="424"/>
      <c r="J68" s="1"/>
    </row>
    <row r="69" spans="3:10">
      <c r="C69" s="30"/>
      <c r="D69" s="206"/>
      <c r="E69" s="206"/>
      <c r="F69" s="424"/>
      <c r="J69" s="1"/>
    </row>
    <row r="70" spans="3:10">
      <c r="C70" s="30"/>
      <c r="D70" s="206"/>
      <c r="E70" s="206"/>
      <c r="F70" s="424"/>
      <c r="J70" s="1"/>
    </row>
    <row r="71" spans="3:10" ht="14.25" customHeight="1">
      <c r="C71" s="30"/>
      <c r="D71" s="206"/>
      <c r="E71" s="206"/>
      <c r="F71" s="424"/>
      <c r="J71" s="1"/>
    </row>
    <row r="72" spans="3:10">
      <c r="C72" s="30"/>
      <c r="D72" s="206"/>
      <c r="E72" s="206"/>
      <c r="F72" s="424"/>
      <c r="J72" s="1"/>
    </row>
    <row r="73" spans="3:10" ht="14.25" customHeight="1">
      <c r="C73" s="30"/>
      <c r="D73" s="206"/>
      <c r="E73" s="206"/>
      <c r="F73" s="424"/>
      <c r="J73" s="1"/>
    </row>
    <row r="74" spans="3:10">
      <c r="C74" s="30"/>
      <c r="D74" s="206"/>
      <c r="E74" s="206"/>
      <c r="F74" s="424"/>
      <c r="J74" s="1"/>
    </row>
    <row r="75" spans="3:10" ht="14.25" customHeight="1">
      <c r="C75" s="30"/>
      <c r="D75" s="206"/>
      <c r="E75" s="206"/>
      <c r="F75" s="424"/>
      <c r="J75" s="1"/>
    </row>
    <row r="76" spans="3:10">
      <c r="C76" s="30"/>
      <c r="D76" s="206"/>
      <c r="E76" s="206"/>
      <c r="F76" s="424"/>
      <c r="J76" s="1"/>
    </row>
    <row r="77" spans="3:10" ht="17.25" customHeight="1">
      <c r="C77" s="30"/>
      <c r="D77" s="206"/>
      <c r="E77" s="206"/>
      <c r="F77" s="424"/>
      <c r="J77" s="1"/>
    </row>
    <row r="78" spans="3:10">
      <c r="C78" s="30"/>
      <c r="D78" s="206"/>
      <c r="E78" s="206"/>
      <c r="F78" s="424"/>
      <c r="J78" s="1"/>
    </row>
    <row r="79" spans="3:10" ht="12.75" customHeight="1">
      <c r="C79" s="30"/>
      <c r="D79" s="206"/>
      <c r="E79" s="206"/>
      <c r="F79" s="424"/>
      <c r="J79" s="1"/>
    </row>
    <row r="80" spans="3:10">
      <c r="C80" s="30"/>
      <c r="D80" s="206"/>
      <c r="E80" s="206"/>
      <c r="F80" s="424"/>
      <c r="J80" s="1"/>
    </row>
    <row r="81" spans="3:10" ht="13.5" customHeight="1">
      <c r="C81" s="30"/>
      <c r="D81" s="206"/>
      <c r="E81" s="206"/>
      <c r="F81" s="424"/>
      <c r="J81" s="1"/>
    </row>
    <row r="82" spans="3:10">
      <c r="C82" s="30"/>
      <c r="D82" s="206"/>
      <c r="E82" s="206"/>
      <c r="F82" s="424"/>
      <c r="J82" s="1"/>
    </row>
    <row r="83" spans="3:10" ht="26.25" customHeight="1">
      <c r="C83" s="30"/>
      <c r="D83" s="206"/>
      <c r="E83" s="206"/>
      <c r="F83" s="424"/>
      <c r="J83" s="1"/>
    </row>
    <row r="84" spans="3:10">
      <c r="C84" s="30"/>
      <c r="D84" s="206"/>
      <c r="E84" s="206"/>
      <c r="F84" s="424"/>
      <c r="J84" s="1"/>
    </row>
    <row r="85" spans="3:10" ht="12.75" customHeight="1">
      <c r="C85" s="30"/>
      <c r="D85" s="206"/>
      <c r="E85" s="206"/>
      <c r="F85" s="424"/>
      <c r="J85" s="1"/>
    </row>
    <row r="86" spans="3:10" ht="51" customHeight="1">
      <c r="C86" s="30"/>
      <c r="D86" s="206"/>
      <c r="E86" s="206"/>
      <c r="F86" s="424"/>
      <c r="J86" s="1"/>
    </row>
    <row r="87" spans="3:10">
      <c r="C87" s="30"/>
      <c r="D87" s="206"/>
      <c r="E87" s="206"/>
      <c r="F87" s="424"/>
      <c r="J87" s="1"/>
    </row>
    <row r="88" spans="3:10">
      <c r="C88" s="30"/>
      <c r="D88" s="206"/>
      <c r="E88" s="206"/>
      <c r="F88" s="424"/>
      <c r="J88" s="1"/>
    </row>
    <row r="89" spans="3:10" ht="12.75" customHeight="1">
      <c r="C89" s="30"/>
      <c r="D89" s="206"/>
      <c r="E89" s="206"/>
      <c r="F89" s="424"/>
      <c r="J89" s="1"/>
    </row>
    <row r="90" spans="3:10" ht="43.5" customHeight="1">
      <c r="C90" s="30"/>
      <c r="D90" s="206"/>
      <c r="E90" s="206"/>
      <c r="F90" s="424"/>
      <c r="J90" s="1"/>
    </row>
    <row r="91" spans="3:10">
      <c r="C91" s="30"/>
      <c r="D91" s="206"/>
      <c r="E91" s="206"/>
      <c r="F91" s="424"/>
      <c r="J91" s="1"/>
    </row>
    <row r="92" spans="3:10">
      <c r="C92" s="30"/>
      <c r="D92" s="206"/>
      <c r="E92" s="206"/>
      <c r="F92" s="424"/>
      <c r="J92" s="1"/>
    </row>
    <row r="93" spans="3:10">
      <c r="C93" s="30"/>
      <c r="D93" s="206"/>
      <c r="E93" s="206"/>
      <c r="F93" s="424"/>
      <c r="J93" s="1"/>
    </row>
    <row r="94" spans="3:10" ht="53.25" customHeight="1">
      <c r="C94" s="30"/>
      <c r="D94" s="206"/>
      <c r="E94" s="206"/>
      <c r="F94" s="424"/>
      <c r="J94" s="1"/>
    </row>
    <row r="95" spans="3:10" ht="13.5" customHeight="1">
      <c r="C95" s="30"/>
      <c r="D95" s="206"/>
      <c r="E95" s="206"/>
      <c r="F95" s="424"/>
      <c r="J95" s="1"/>
    </row>
    <row r="96" spans="3:10" ht="15" customHeight="1">
      <c r="C96" s="30"/>
      <c r="D96" s="206"/>
      <c r="E96" s="206"/>
      <c r="F96" s="424"/>
      <c r="J96" s="1"/>
    </row>
    <row r="97" spans="3:10">
      <c r="C97" s="30"/>
      <c r="D97" s="206"/>
      <c r="E97" s="206"/>
      <c r="F97" s="424"/>
      <c r="J97" s="1"/>
    </row>
    <row r="98" spans="3:10" ht="88.5" customHeight="1">
      <c r="C98" s="30"/>
      <c r="D98" s="206"/>
      <c r="E98" s="206"/>
      <c r="F98" s="424"/>
      <c r="J98" s="1"/>
    </row>
    <row r="99" spans="3:10">
      <c r="C99" s="30"/>
      <c r="D99" s="206"/>
      <c r="E99" s="206"/>
      <c r="F99" s="424"/>
      <c r="J99" s="1"/>
    </row>
    <row r="100" spans="3:10">
      <c r="C100" s="30"/>
      <c r="D100" s="206"/>
      <c r="E100" s="206"/>
      <c r="F100" s="424"/>
      <c r="J100" s="1"/>
    </row>
    <row r="101" spans="3:10">
      <c r="C101" s="30"/>
      <c r="D101" s="206"/>
      <c r="E101" s="206"/>
      <c r="F101" s="424"/>
      <c r="J101" s="1"/>
    </row>
    <row r="102" spans="3:10" ht="50.25" customHeight="1">
      <c r="C102" s="30"/>
      <c r="D102" s="206"/>
      <c r="E102" s="206"/>
      <c r="F102" s="424"/>
      <c r="J102" s="1"/>
    </row>
    <row r="103" spans="3:10" ht="15.75" customHeight="1">
      <c r="C103" s="30"/>
      <c r="D103" s="206"/>
      <c r="E103" s="206"/>
      <c r="F103" s="424"/>
      <c r="J103" s="1"/>
    </row>
    <row r="104" spans="3:10" ht="14.25" customHeight="1">
      <c r="C104" s="30"/>
      <c r="D104" s="206"/>
      <c r="E104" s="206"/>
      <c r="F104" s="424"/>
      <c r="J104" s="1"/>
    </row>
    <row r="105" spans="3:10" ht="14.25" customHeight="1">
      <c r="C105" s="30"/>
      <c r="D105" s="206"/>
      <c r="E105" s="206"/>
      <c r="F105" s="424"/>
      <c r="J105" s="1"/>
    </row>
    <row r="106" spans="3:10" ht="15" customHeight="1">
      <c r="C106" s="30"/>
      <c r="D106" s="206"/>
      <c r="E106" s="206"/>
      <c r="F106" s="424"/>
      <c r="J106" s="1"/>
    </row>
    <row r="107" spans="3:10" ht="15" customHeight="1">
      <c r="C107" s="30"/>
      <c r="D107" s="206"/>
      <c r="E107" s="206"/>
      <c r="F107" s="424"/>
      <c r="J107" s="1"/>
    </row>
    <row r="108" spans="3:10" ht="15" customHeight="1">
      <c r="C108" s="30"/>
      <c r="D108" s="206"/>
      <c r="E108" s="206"/>
      <c r="F108" s="424"/>
      <c r="J108" s="1"/>
    </row>
    <row r="109" spans="3:10" ht="13.5" customHeight="1">
      <c r="C109" s="30"/>
      <c r="D109" s="206"/>
      <c r="E109" s="206"/>
      <c r="F109" s="424"/>
      <c r="J109" s="1"/>
    </row>
    <row r="110" spans="3:10" ht="78.75" customHeight="1">
      <c r="C110" s="30"/>
      <c r="D110" s="206"/>
      <c r="E110" s="206"/>
      <c r="F110" s="424"/>
      <c r="J110" s="1"/>
    </row>
    <row r="111" spans="3:10" ht="24" customHeight="1">
      <c r="C111" s="30"/>
      <c r="D111" s="206"/>
      <c r="E111" s="206"/>
      <c r="F111" s="424"/>
      <c r="J111" s="1"/>
    </row>
    <row r="112" spans="3:10" ht="15" customHeight="1">
      <c r="C112" s="30"/>
      <c r="D112" s="206"/>
      <c r="E112" s="206"/>
      <c r="F112" s="424"/>
      <c r="J112" s="1"/>
    </row>
    <row r="113" spans="3:10" ht="213" customHeight="1">
      <c r="C113" s="30"/>
      <c r="D113" s="206"/>
      <c r="E113" s="206"/>
      <c r="F113" s="424"/>
      <c r="J113" s="1"/>
    </row>
    <row r="114" spans="3:10">
      <c r="C114" s="30"/>
      <c r="D114" s="206"/>
      <c r="E114" s="206"/>
      <c r="F114" s="424"/>
      <c r="J114" s="1"/>
    </row>
    <row r="115" spans="3:10">
      <c r="C115" s="30"/>
      <c r="D115" s="206"/>
      <c r="E115" s="206"/>
      <c r="F115" s="424"/>
      <c r="J115" s="1"/>
    </row>
    <row r="116" spans="3:10" ht="140.25" customHeight="1">
      <c r="C116" s="30"/>
      <c r="D116" s="206"/>
      <c r="E116" s="206"/>
      <c r="F116" s="424"/>
      <c r="J116" s="1"/>
    </row>
    <row r="117" spans="3:10" ht="82.5" customHeight="1">
      <c r="C117" s="30"/>
      <c r="D117" s="206"/>
      <c r="E117" s="206"/>
      <c r="F117" s="424"/>
      <c r="J117" s="1"/>
    </row>
    <row r="118" spans="3:10">
      <c r="C118" s="30"/>
      <c r="D118" s="206"/>
      <c r="E118" s="206"/>
      <c r="F118" s="424"/>
      <c r="J118" s="1"/>
    </row>
    <row r="119" spans="3:10">
      <c r="C119" s="30"/>
      <c r="D119" s="206"/>
      <c r="E119" s="206"/>
      <c r="F119" s="424"/>
      <c r="J119" s="1"/>
    </row>
    <row r="120" spans="3:10" ht="53.25" customHeight="1">
      <c r="C120" s="30"/>
      <c r="D120" s="206"/>
      <c r="E120" s="206"/>
      <c r="F120" s="424"/>
      <c r="J120" s="1"/>
    </row>
    <row r="121" spans="3:10">
      <c r="C121" s="30"/>
      <c r="D121" s="206"/>
      <c r="E121" s="206"/>
      <c r="F121" s="424"/>
      <c r="J121" s="1"/>
    </row>
    <row r="122" spans="3:10">
      <c r="C122" s="30"/>
      <c r="D122" s="206"/>
      <c r="E122" s="206"/>
      <c r="F122" s="424"/>
      <c r="J122" s="1"/>
    </row>
    <row r="123" spans="3:10">
      <c r="C123" s="30"/>
      <c r="D123" s="206"/>
      <c r="E123" s="206"/>
      <c r="F123" s="424"/>
      <c r="J123" s="1"/>
    </row>
    <row r="124" spans="3:10">
      <c r="C124" s="30"/>
      <c r="D124" s="206"/>
      <c r="E124" s="206"/>
      <c r="F124" s="424"/>
      <c r="J124" s="1"/>
    </row>
    <row r="125" spans="3:10" ht="13.5" customHeight="1">
      <c r="C125" s="30"/>
      <c r="D125" s="206"/>
      <c r="E125" s="206"/>
      <c r="F125" s="424"/>
      <c r="J125" s="1"/>
    </row>
    <row r="126" spans="3:10" ht="12.75" customHeight="1">
      <c r="C126" s="30"/>
      <c r="D126" s="206"/>
      <c r="E126" s="206"/>
      <c r="F126" s="424"/>
      <c r="J126" s="1"/>
    </row>
    <row r="127" spans="3:10" ht="15" customHeight="1">
      <c r="C127" s="30"/>
      <c r="D127" s="206"/>
      <c r="E127" s="206"/>
      <c r="F127" s="424"/>
      <c r="J127" s="1"/>
    </row>
    <row r="128" spans="3:10">
      <c r="C128" s="30"/>
      <c r="D128" s="206"/>
      <c r="E128" s="206"/>
      <c r="F128" s="424"/>
      <c r="J128" s="1"/>
    </row>
    <row r="129" spans="3:10" ht="12" customHeight="1">
      <c r="C129" s="30"/>
      <c r="D129" s="206"/>
      <c r="E129" s="206"/>
      <c r="F129" s="424"/>
      <c r="J129" s="1"/>
    </row>
    <row r="130" spans="3:10">
      <c r="C130" s="30"/>
      <c r="D130" s="206"/>
      <c r="E130" s="206"/>
      <c r="F130" s="424"/>
      <c r="J130" s="1"/>
    </row>
    <row r="131" spans="3:10">
      <c r="C131" s="30"/>
      <c r="D131" s="206"/>
      <c r="E131" s="206"/>
      <c r="F131" s="424"/>
      <c r="J131" s="1"/>
    </row>
    <row r="132" spans="3:10" ht="37.5" customHeight="1">
      <c r="C132" s="30"/>
      <c r="D132" s="206"/>
      <c r="E132" s="206"/>
      <c r="F132" s="424"/>
      <c r="J132" s="1"/>
    </row>
    <row r="133" spans="3:10" ht="12.75" customHeight="1">
      <c r="C133" s="30"/>
      <c r="D133" s="206"/>
      <c r="E133" s="206"/>
      <c r="F133" s="424"/>
      <c r="J133" s="1"/>
    </row>
    <row r="134" spans="3:10">
      <c r="C134" s="30"/>
      <c r="D134" s="206"/>
      <c r="E134" s="206"/>
      <c r="F134" s="424"/>
      <c r="J134" s="1"/>
    </row>
    <row r="135" spans="3:10" ht="13.5" customHeight="1">
      <c r="C135" s="30"/>
      <c r="D135" s="206"/>
      <c r="E135" s="206"/>
      <c r="F135" s="424"/>
      <c r="J135" s="1"/>
    </row>
    <row r="136" spans="3:10" ht="90" customHeight="1">
      <c r="C136" s="30"/>
      <c r="D136" s="206"/>
      <c r="E136" s="206"/>
      <c r="F136" s="424"/>
      <c r="J136" s="1"/>
    </row>
    <row r="137" spans="3:10">
      <c r="C137" s="30"/>
      <c r="D137" s="206"/>
      <c r="E137" s="206"/>
      <c r="F137" s="424"/>
      <c r="J137" s="1"/>
    </row>
    <row r="138" spans="3:10">
      <c r="C138" s="30"/>
      <c r="D138" s="206"/>
      <c r="E138" s="206"/>
      <c r="F138" s="424"/>
      <c r="J138" s="1"/>
    </row>
    <row r="139" spans="3:10" ht="15.75" customHeight="1">
      <c r="C139" s="30"/>
      <c r="D139" s="206"/>
      <c r="E139" s="206"/>
      <c r="F139" s="424"/>
      <c r="J139" s="1"/>
    </row>
    <row r="140" spans="3:10">
      <c r="C140" s="30"/>
      <c r="D140" s="206"/>
      <c r="E140" s="206"/>
      <c r="F140" s="424"/>
      <c r="J140" s="1"/>
    </row>
    <row r="141" spans="3:10">
      <c r="C141" s="30"/>
      <c r="D141" s="206"/>
      <c r="E141" s="206"/>
      <c r="F141" s="424"/>
      <c r="J141" s="1"/>
    </row>
    <row r="142" spans="3:10">
      <c r="C142" s="30"/>
      <c r="D142" s="206"/>
      <c r="E142" s="206"/>
      <c r="F142" s="424"/>
      <c r="J142" s="1"/>
    </row>
    <row r="143" spans="3:10" ht="14.25" customHeight="1">
      <c r="C143" s="30"/>
      <c r="D143" s="206"/>
      <c r="E143" s="206"/>
      <c r="F143" s="424"/>
      <c r="J143" s="1"/>
    </row>
    <row r="144" spans="3:10" ht="66.75" customHeight="1">
      <c r="C144" s="30"/>
      <c r="D144" s="206"/>
      <c r="E144" s="206"/>
      <c r="F144" s="424"/>
      <c r="J144" s="1"/>
    </row>
    <row r="145" spans="3:10">
      <c r="C145" s="30"/>
      <c r="D145" s="206"/>
      <c r="E145" s="206"/>
      <c r="F145" s="424"/>
      <c r="J145" s="1"/>
    </row>
    <row r="146" spans="3:10">
      <c r="C146" s="30"/>
      <c r="D146" s="206"/>
      <c r="E146" s="206"/>
      <c r="F146" s="424"/>
      <c r="J146" s="1"/>
    </row>
    <row r="147" spans="3:10">
      <c r="C147" s="30"/>
      <c r="D147" s="206"/>
      <c r="E147" s="206"/>
      <c r="F147" s="424"/>
      <c r="J147" s="1"/>
    </row>
    <row r="148" spans="3:10" ht="66" customHeight="1">
      <c r="C148" s="30"/>
      <c r="D148" s="206"/>
      <c r="E148" s="206"/>
      <c r="F148" s="424"/>
      <c r="J148" s="1"/>
    </row>
    <row r="149" spans="3:10">
      <c r="C149" s="30"/>
      <c r="D149" s="206"/>
      <c r="E149" s="206"/>
      <c r="F149" s="424"/>
      <c r="J149" s="1"/>
    </row>
    <row r="150" spans="3:10">
      <c r="C150" s="30"/>
      <c r="D150" s="206"/>
      <c r="E150" s="206"/>
      <c r="F150" s="424"/>
      <c r="J150" s="1"/>
    </row>
    <row r="151" spans="3:10">
      <c r="C151" s="30"/>
      <c r="D151" s="206"/>
      <c r="E151" s="206"/>
      <c r="F151" s="424"/>
      <c r="J151" s="1"/>
    </row>
    <row r="152" spans="3:10">
      <c r="C152" s="30"/>
      <c r="D152" s="206"/>
      <c r="E152" s="206"/>
      <c r="F152" s="424"/>
      <c r="J152" s="1"/>
    </row>
    <row r="153" spans="3:10">
      <c r="C153" s="30"/>
      <c r="D153" s="206"/>
      <c r="E153" s="206"/>
      <c r="F153" s="424"/>
      <c r="J153" s="1"/>
    </row>
    <row r="154" spans="3:10">
      <c r="C154" s="30"/>
      <c r="D154" s="206"/>
      <c r="E154" s="206"/>
      <c r="F154" s="424"/>
      <c r="J154" s="1"/>
    </row>
    <row r="155" spans="3:10">
      <c r="C155" s="30"/>
      <c r="D155" s="206"/>
      <c r="E155" s="206"/>
      <c r="F155" s="424"/>
      <c r="J155" s="1"/>
    </row>
    <row r="156" spans="3:10">
      <c r="C156" s="30"/>
      <c r="D156" s="206"/>
      <c r="E156" s="206"/>
      <c r="F156" s="424"/>
      <c r="J156" s="1"/>
    </row>
    <row r="157" spans="3:10">
      <c r="C157" s="30"/>
      <c r="D157" s="206"/>
      <c r="E157" s="206"/>
      <c r="F157" s="424"/>
      <c r="J157" s="1"/>
    </row>
    <row r="158" spans="3:10">
      <c r="C158" s="30"/>
      <c r="D158" s="206"/>
      <c r="E158" s="206"/>
      <c r="F158" s="424"/>
      <c r="J158" s="1"/>
    </row>
    <row r="159" spans="3:10">
      <c r="C159" s="30"/>
      <c r="D159" s="206"/>
      <c r="E159" s="206"/>
      <c r="F159" s="424"/>
      <c r="J159" s="1"/>
    </row>
    <row r="160" spans="3:10">
      <c r="C160" s="30"/>
      <c r="D160" s="206"/>
      <c r="E160" s="206"/>
      <c r="F160" s="424"/>
      <c r="J160" s="1"/>
    </row>
    <row r="161" spans="3:10">
      <c r="C161" s="30"/>
      <c r="D161" s="206"/>
      <c r="E161" s="206"/>
      <c r="F161" s="424"/>
      <c r="J161" s="1"/>
    </row>
    <row r="162" spans="3:10">
      <c r="C162" s="30"/>
      <c r="D162" s="206"/>
      <c r="E162" s="206"/>
      <c r="F162" s="424"/>
      <c r="J162" s="1"/>
    </row>
    <row r="163" spans="3:10">
      <c r="C163" s="30"/>
      <c r="D163" s="206"/>
      <c r="E163" s="206"/>
      <c r="F163" s="424"/>
      <c r="J163" s="1"/>
    </row>
    <row r="164" spans="3:10">
      <c r="C164" s="30"/>
      <c r="D164" s="206"/>
      <c r="E164" s="206"/>
      <c r="F164" s="424"/>
      <c r="J164" s="1"/>
    </row>
    <row r="165" spans="3:10">
      <c r="C165" s="30"/>
      <c r="D165" s="206"/>
      <c r="E165" s="206"/>
      <c r="F165" s="424"/>
      <c r="J165" s="1"/>
    </row>
    <row r="166" spans="3:10">
      <c r="C166" s="30"/>
      <c r="D166" s="206"/>
      <c r="E166" s="206"/>
      <c r="F166" s="424"/>
      <c r="J166" s="1"/>
    </row>
    <row r="167" spans="3:10">
      <c r="C167" s="30"/>
      <c r="D167" s="206"/>
      <c r="E167" s="206"/>
      <c r="F167" s="424"/>
      <c r="J167" s="1"/>
    </row>
    <row r="168" spans="3:10">
      <c r="C168" s="30"/>
      <c r="D168" s="206"/>
      <c r="E168" s="206"/>
      <c r="F168" s="424"/>
      <c r="J168" s="1"/>
    </row>
    <row r="169" spans="3:10">
      <c r="C169" s="30"/>
      <c r="D169" s="206"/>
      <c r="E169" s="206"/>
      <c r="F169" s="424"/>
      <c r="J169" s="1"/>
    </row>
    <row r="170" spans="3:10">
      <c r="C170" s="30"/>
      <c r="D170" s="206"/>
      <c r="E170" s="206"/>
      <c r="F170" s="424"/>
      <c r="J170" s="1"/>
    </row>
    <row r="171" spans="3:10">
      <c r="C171" s="30"/>
      <c r="D171" s="206"/>
      <c r="E171" s="206"/>
      <c r="F171" s="424"/>
      <c r="J171" s="1"/>
    </row>
    <row r="172" spans="3:10" ht="37.5" customHeight="1">
      <c r="C172" s="30"/>
      <c r="D172" s="206"/>
      <c r="E172" s="206"/>
      <c r="F172" s="424"/>
      <c r="J172" s="1"/>
    </row>
    <row r="173" spans="3:10">
      <c r="C173" s="30"/>
      <c r="D173" s="206"/>
      <c r="E173" s="206"/>
      <c r="F173" s="424"/>
      <c r="J173" s="1"/>
    </row>
    <row r="174" spans="3:10">
      <c r="C174" s="30"/>
      <c r="D174" s="206"/>
      <c r="E174" s="206"/>
      <c r="F174" s="424"/>
      <c r="J174" s="1"/>
    </row>
    <row r="175" spans="3:10">
      <c r="C175" s="30"/>
      <c r="D175" s="206"/>
      <c r="E175" s="206"/>
      <c r="F175" s="424"/>
      <c r="J175" s="1"/>
    </row>
    <row r="176" spans="3:10">
      <c r="C176" s="30"/>
      <c r="D176" s="206"/>
      <c r="E176" s="206"/>
      <c r="F176" s="424"/>
      <c r="J176" s="1"/>
    </row>
    <row r="177" spans="3:10">
      <c r="C177" s="30"/>
      <c r="D177" s="206"/>
      <c r="E177" s="206"/>
      <c r="F177" s="424"/>
      <c r="J177" s="1"/>
    </row>
    <row r="178" spans="3:10">
      <c r="C178" s="30"/>
      <c r="D178" s="206"/>
      <c r="E178" s="206"/>
      <c r="F178" s="424"/>
      <c r="J178" s="1"/>
    </row>
    <row r="179" spans="3:10">
      <c r="C179" s="30"/>
      <c r="D179" s="206"/>
      <c r="E179" s="206"/>
      <c r="F179" s="424"/>
      <c r="J179" s="1"/>
    </row>
    <row r="180" spans="3:10" ht="40.5" customHeight="1">
      <c r="C180" s="30"/>
      <c r="D180" s="206"/>
      <c r="E180" s="206"/>
      <c r="F180" s="424"/>
      <c r="J180" s="1"/>
    </row>
    <row r="181" spans="3:10">
      <c r="C181" s="30"/>
      <c r="D181" s="206"/>
      <c r="E181" s="206"/>
      <c r="F181" s="424"/>
      <c r="J181" s="1"/>
    </row>
    <row r="182" spans="3:10">
      <c r="C182" s="30"/>
      <c r="D182" s="206"/>
      <c r="E182" s="206"/>
      <c r="F182" s="424"/>
      <c r="J182" s="1"/>
    </row>
    <row r="183" spans="3:10">
      <c r="C183" s="30"/>
      <c r="D183" s="206"/>
      <c r="E183" s="206"/>
      <c r="F183" s="424"/>
      <c r="J183" s="1"/>
    </row>
    <row r="184" spans="3:10" ht="53.25" customHeight="1">
      <c r="C184" s="30"/>
      <c r="D184" s="206"/>
      <c r="E184" s="206"/>
      <c r="F184" s="424"/>
      <c r="J184" s="1"/>
    </row>
    <row r="185" spans="3:10">
      <c r="C185" s="30"/>
      <c r="D185" s="206"/>
      <c r="E185" s="206"/>
      <c r="F185" s="424"/>
      <c r="J185" s="1"/>
    </row>
    <row r="186" spans="3:10">
      <c r="C186" s="30"/>
      <c r="D186" s="206"/>
      <c r="E186" s="206"/>
      <c r="F186" s="424"/>
      <c r="J186" s="1"/>
    </row>
    <row r="187" spans="3:10" ht="15" customHeight="1">
      <c r="C187" s="30"/>
      <c r="D187" s="206"/>
      <c r="E187" s="206"/>
      <c r="F187" s="424"/>
      <c r="J187" s="1"/>
    </row>
    <row r="188" spans="3:10">
      <c r="C188" s="30"/>
      <c r="D188" s="206"/>
      <c r="E188" s="206"/>
      <c r="F188" s="424"/>
      <c r="J188" s="1"/>
    </row>
    <row r="189" spans="3:10">
      <c r="C189" s="30"/>
      <c r="D189" s="206"/>
      <c r="E189" s="206"/>
      <c r="F189" s="424"/>
      <c r="J189" s="1"/>
    </row>
    <row r="190" spans="3:10" ht="14.25" customHeight="1">
      <c r="C190" s="30"/>
      <c r="D190" s="206"/>
      <c r="E190" s="206"/>
      <c r="F190" s="424"/>
      <c r="J190" s="1"/>
    </row>
    <row r="191" spans="3:10">
      <c r="C191" s="30"/>
      <c r="D191" s="206"/>
      <c r="E191" s="206"/>
      <c r="F191" s="424"/>
      <c r="J191" s="1"/>
    </row>
    <row r="192" spans="3:10">
      <c r="C192" s="30"/>
      <c r="D192" s="206"/>
      <c r="E192" s="206"/>
      <c r="F192" s="424"/>
      <c r="J192" s="1"/>
    </row>
    <row r="193" spans="3:10">
      <c r="C193" s="30"/>
      <c r="D193" s="206"/>
      <c r="E193" s="206"/>
      <c r="F193" s="424"/>
      <c r="J193" s="1"/>
    </row>
    <row r="194" spans="3:10">
      <c r="C194" s="30"/>
      <c r="D194" s="206"/>
      <c r="E194" s="206"/>
      <c r="F194" s="424"/>
      <c r="J194" s="1"/>
    </row>
    <row r="195" spans="3:10">
      <c r="C195" s="30"/>
      <c r="D195" s="206"/>
      <c r="E195" s="206"/>
      <c r="F195" s="424"/>
      <c r="J195" s="1"/>
    </row>
    <row r="196" spans="3:10">
      <c r="C196" s="30"/>
      <c r="D196" s="206"/>
      <c r="E196" s="206"/>
      <c r="F196" s="424"/>
      <c r="J196" s="1"/>
    </row>
    <row r="197" spans="3:10">
      <c r="C197" s="30"/>
      <c r="D197" s="206"/>
      <c r="E197" s="206"/>
      <c r="F197" s="424"/>
      <c r="J197" s="1"/>
    </row>
    <row r="198" spans="3:10">
      <c r="C198" s="30"/>
      <c r="D198" s="206"/>
      <c r="E198" s="206"/>
      <c r="F198" s="424"/>
      <c r="J198" s="1"/>
    </row>
    <row r="199" spans="3:10">
      <c r="C199" s="30"/>
      <c r="D199" s="206"/>
      <c r="E199" s="206"/>
      <c r="F199" s="424"/>
      <c r="J199" s="1"/>
    </row>
    <row r="200" spans="3:10" ht="12.75" customHeight="1">
      <c r="C200" s="30"/>
      <c r="D200" s="206"/>
      <c r="E200" s="206"/>
      <c r="F200" s="424"/>
      <c r="J200" s="1"/>
    </row>
    <row r="201" spans="3:10">
      <c r="C201" s="30"/>
      <c r="D201" s="206"/>
      <c r="E201" s="206"/>
      <c r="F201" s="424"/>
      <c r="J201" s="1"/>
    </row>
    <row r="202" spans="3:10" ht="14.25" customHeight="1">
      <c r="C202" s="30"/>
      <c r="D202" s="206"/>
      <c r="E202" s="206"/>
      <c r="F202" s="424"/>
      <c r="J202" s="1"/>
    </row>
    <row r="203" spans="3:10">
      <c r="C203" s="30"/>
      <c r="D203" s="206"/>
      <c r="E203" s="206"/>
      <c r="F203" s="424"/>
      <c r="J203" s="1"/>
    </row>
    <row r="204" spans="3:10" ht="51" customHeight="1">
      <c r="C204" s="30"/>
      <c r="D204" s="206"/>
      <c r="E204" s="206"/>
      <c r="F204" s="424"/>
      <c r="J204" s="1"/>
    </row>
    <row r="205" spans="3:10" ht="12.75" customHeight="1">
      <c r="C205" s="30"/>
      <c r="D205" s="206"/>
      <c r="E205" s="206"/>
      <c r="F205" s="424"/>
      <c r="J205" s="1"/>
    </row>
    <row r="206" spans="3:10">
      <c r="C206" s="30"/>
      <c r="D206" s="206"/>
      <c r="E206" s="206"/>
      <c r="F206" s="424"/>
      <c r="J206" s="1"/>
    </row>
    <row r="207" spans="3:10">
      <c r="C207" s="30"/>
      <c r="D207" s="206"/>
      <c r="E207" s="206"/>
      <c r="F207" s="424"/>
      <c r="J207" s="1"/>
    </row>
    <row r="208" spans="3:10">
      <c r="C208" s="30"/>
      <c r="D208" s="206"/>
      <c r="E208" s="206"/>
      <c r="F208" s="424"/>
      <c r="J208" s="1"/>
    </row>
    <row r="209" spans="3:10">
      <c r="C209" s="30"/>
      <c r="D209" s="206"/>
      <c r="E209" s="206"/>
      <c r="F209" s="424"/>
      <c r="J209" s="1"/>
    </row>
    <row r="210" spans="3:10">
      <c r="C210" s="30"/>
      <c r="D210" s="206"/>
      <c r="E210" s="206"/>
      <c r="F210" s="424"/>
      <c r="J210" s="1"/>
    </row>
    <row r="211" spans="3:10">
      <c r="C211" s="30"/>
      <c r="D211" s="206"/>
      <c r="E211" s="206"/>
      <c r="F211" s="424"/>
      <c r="J211" s="1"/>
    </row>
    <row r="212" spans="3:10">
      <c r="C212" s="30"/>
      <c r="D212" s="206"/>
      <c r="E212" s="206"/>
      <c r="F212" s="424"/>
      <c r="J212" s="1"/>
    </row>
    <row r="213" spans="3:10">
      <c r="C213" s="30"/>
      <c r="D213" s="206"/>
      <c r="E213" s="206"/>
      <c r="F213" s="424"/>
      <c r="J213" s="1"/>
    </row>
    <row r="214" spans="3:10" ht="15" customHeight="1">
      <c r="C214" s="30"/>
      <c r="D214" s="206"/>
      <c r="E214" s="206"/>
      <c r="F214" s="424"/>
      <c r="J214" s="1"/>
    </row>
    <row r="215" spans="3:10">
      <c r="C215" s="30"/>
      <c r="D215" s="206"/>
      <c r="E215" s="206"/>
      <c r="F215" s="424"/>
      <c r="J215" s="1"/>
    </row>
    <row r="216" spans="3:10" ht="147.75" customHeight="1">
      <c r="C216" s="30"/>
      <c r="D216" s="206"/>
      <c r="E216" s="206"/>
      <c r="F216" s="424"/>
      <c r="J216" s="1"/>
    </row>
    <row r="217" spans="3:10" ht="82.5" customHeight="1">
      <c r="C217" s="30"/>
      <c r="D217" s="206"/>
      <c r="E217" s="206"/>
      <c r="F217" s="424"/>
      <c r="J217" s="1"/>
    </row>
    <row r="218" spans="3:10" ht="12.75" customHeight="1">
      <c r="C218" s="30"/>
      <c r="D218" s="206"/>
      <c r="E218" s="206"/>
      <c r="F218" s="424"/>
      <c r="J218" s="1"/>
    </row>
    <row r="219" spans="3:10" ht="106.5" customHeight="1">
      <c r="C219" s="30"/>
      <c r="D219" s="206"/>
      <c r="E219" s="206"/>
      <c r="F219" s="424"/>
      <c r="J219" s="1"/>
    </row>
    <row r="220" spans="3:10" ht="227.25" customHeight="1">
      <c r="C220" s="30"/>
      <c r="D220" s="206"/>
      <c r="E220" s="206"/>
      <c r="F220" s="424"/>
      <c r="J220" s="1"/>
    </row>
    <row r="221" spans="3:10" ht="135" customHeight="1">
      <c r="C221" s="30"/>
      <c r="D221" s="206"/>
      <c r="E221" s="206"/>
      <c r="F221" s="424"/>
      <c r="J221" s="1"/>
    </row>
    <row r="222" spans="3:10" ht="81" customHeight="1">
      <c r="C222" s="30"/>
      <c r="D222" s="206"/>
      <c r="E222" s="206"/>
      <c r="F222" s="424"/>
      <c r="J222" s="1"/>
    </row>
    <row r="223" spans="3:10" ht="14.25" customHeight="1">
      <c r="C223" s="30"/>
      <c r="D223" s="206"/>
      <c r="E223" s="206"/>
      <c r="F223" s="424"/>
      <c r="J223" s="1"/>
    </row>
    <row r="224" spans="3:10" ht="13.5" customHeight="1">
      <c r="C224" s="30"/>
      <c r="D224" s="206"/>
      <c r="E224" s="206"/>
      <c r="F224" s="424"/>
      <c r="J224" s="1"/>
    </row>
    <row r="225" spans="3:10" ht="39" customHeight="1">
      <c r="C225" s="30"/>
      <c r="D225" s="206"/>
      <c r="E225" s="206"/>
      <c r="F225" s="424"/>
      <c r="J225" s="1"/>
    </row>
    <row r="226" spans="3:10" ht="27" customHeight="1">
      <c r="C226" s="30"/>
      <c r="D226" s="206"/>
      <c r="E226" s="206"/>
      <c r="F226" s="424"/>
      <c r="J226" s="1"/>
    </row>
    <row r="227" spans="3:10">
      <c r="C227" s="30"/>
      <c r="D227" s="206"/>
      <c r="E227" s="206"/>
      <c r="F227" s="424"/>
      <c r="J227" s="1"/>
    </row>
    <row r="228" spans="3:10">
      <c r="C228" s="30"/>
      <c r="D228" s="206"/>
      <c r="E228" s="206"/>
      <c r="F228" s="424"/>
      <c r="J228" s="1"/>
    </row>
    <row r="229" spans="3:10">
      <c r="C229" s="30"/>
      <c r="D229" s="206"/>
      <c r="E229" s="206"/>
      <c r="F229" s="424"/>
      <c r="J229" s="1"/>
    </row>
    <row r="230" spans="3:10">
      <c r="C230" s="30"/>
      <c r="D230" s="206"/>
      <c r="E230" s="206"/>
      <c r="F230" s="424"/>
      <c r="J230" s="1"/>
    </row>
    <row r="231" spans="3:10">
      <c r="C231" s="30"/>
      <c r="D231" s="206"/>
      <c r="E231" s="206"/>
      <c r="F231" s="424"/>
      <c r="J231" s="1"/>
    </row>
    <row r="232" spans="3:10">
      <c r="C232" s="30"/>
      <c r="D232" s="206"/>
      <c r="E232" s="206"/>
      <c r="F232" s="424"/>
      <c r="J232" s="1"/>
    </row>
    <row r="233" spans="3:10">
      <c r="C233" s="30"/>
      <c r="D233" s="206"/>
      <c r="E233" s="206"/>
      <c r="F233" s="424"/>
      <c r="J233" s="1"/>
    </row>
    <row r="234" spans="3:10">
      <c r="C234" s="30"/>
      <c r="D234" s="206"/>
      <c r="E234" s="206"/>
      <c r="F234" s="424"/>
      <c r="J234" s="1"/>
    </row>
    <row r="235" spans="3:10" ht="12.75" customHeight="1">
      <c r="C235" s="30"/>
      <c r="D235" s="206"/>
      <c r="E235" s="206"/>
      <c r="F235" s="424"/>
      <c r="J235" s="1"/>
    </row>
    <row r="236" spans="3:10">
      <c r="C236" s="30"/>
      <c r="D236" s="206"/>
      <c r="E236" s="206"/>
      <c r="F236" s="424"/>
      <c r="J236" s="1"/>
    </row>
    <row r="237" spans="3:10">
      <c r="C237" s="30"/>
      <c r="D237" s="206"/>
      <c r="E237" s="206"/>
      <c r="F237" s="424"/>
      <c r="J237" s="1"/>
    </row>
    <row r="238" spans="3:10" ht="156.75" customHeight="1">
      <c r="C238" s="30"/>
      <c r="D238" s="206"/>
      <c r="E238" s="206"/>
      <c r="F238" s="424"/>
      <c r="J238" s="1"/>
    </row>
    <row r="239" spans="3:10" ht="169.5" customHeight="1">
      <c r="C239" s="30"/>
      <c r="D239" s="206"/>
      <c r="E239" s="206"/>
      <c r="F239" s="424"/>
      <c r="J239" s="1"/>
    </row>
    <row r="240" spans="3:10" ht="12.75" customHeight="1">
      <c r="C240" s="30"/>
      <c r="D240" s="206"/>
      <c r="E240" s="206"/>
      <c r="F240" s="424"/>
      <c r="J240" s="1"/>
    </row>
    <row r="241" spans="3:10" ht="168.75" customHeight="1">
      <c r="C241" s="30"/>
      <c r="D241" s="206"/>
      <c r="E241" s="206"/>
      <c r="F241" s="424"/>
      <c r="J241" s="1"/>
    </row>
    <row r="242" spans="3:10" ht="113.25" customHeight="1">
      <c r="C242" s="30"/>
      <c r="D242" s="206"/>
      <c r="E242" s="206"/>
      <c r="F242" s="424"/>
      <c r="J242" s="1"/>
    </row>
    <row r="243" spans="3:10" ht="123.75" customHeight="1">
      <c r="C243" s="30"/>
      <c r="D243" s="206"/>
      <c r="E243" s="206"/>
      <c r="F243" s="424"/>
      <c r="J243" s="1"/>
    </row>
    <row r="244" spans="3:10" ht="191.25" customHeight="1">
      <c r="C244" s="30"/>
      <c r="D244" s="206"/>
      <c r="E244" s="206"/>
      <c r="F244" s="424"/>
      <c r="J244" s="1"/>
    </row>
    <row r="245" spans="3:10" ht="13.5" customHeight="1">
      <c r="C245" s="30"/>
      <c r="D245" s="206"/>
      <c r="E245" s="206"/>
      <c r="F245" s="424"/>
      <c r="J245" s="1"/>
    </row>
    <row r="246" spans="3:10" ht="28.5" customHeight="1">
      <c r="C246" s="30"/>
      <c r="D246" s="206"/>
      <c r="E246" s="206"/>
      <c r="F246" s="424"/>
      <c r="J246" s="1"/>
    </row>
    <row r="247" spans="3:10" ht="39" customHeight="1">
      <c r="C247" s="30"/>
      <c r="D247" s="206"/>
      <c r="E247" s="206"/>
      <c r="F247" s="424"/>
      <c r="J247" s="1"/>
    </row>
    <row r="248" spans="3:10">
      <c r="C248" s="30"/>
      <c r="D248" s="206"/>
      <c r="E248" s="206"/>
      <c r="F248" s="424"/>
      <c r="J248" s="1"/>
    </row>
    <row r="249" spans="3:10">
      <c r="C249" s="30"/>
      <c r="D249" s="206"/>
      <c r="E249" s="206"/>
      <c r="F249" s="424"/>
      <c r="J249" s="1"/>
    </row>
    <row r="250" spans="3:10">
      <c r="C250" s="30"/>
      <c r="D250" s="206"/>
      <c r="E250" s="206"/>
      <c r="F250" s="424"/>
      <c r="J250" s="1"/>
    </row>
    <row r="251" spans="3:10">
      <c r="C251" s="30"/>
      <c r="D251" s="206"/>
      <c r="E251" s="206"/>
      <c r="F251" s="424"/>
      <c r="J251" s="1"/>
    </row>
    <row r="252" spans="3:10">
      <c r="C252" s="30"/>
      <c r="D252" s="206"/>
      <c r="E252" s="206"/>
      <c r="F252" s="424"/>
      <c r="J252" s="1"/>
    </row>
    <row r="253" spans="3:10">
      <c r="C253" s="30"/>
      <c r="D253" s="206"/>
      <c r="E253" s="206"/>
      <c r="F253" s="424"/>
      <c r="J253" s="1"/>
    </row>
    <row r="254" spans="3:10">
      <c r="C254" s="30"/>
      <c r="D254" s="206"/>
      <c r="E254" s="206"/>
      <c r="F254" s="424"/>
      <c r="J254" s="1"/>
    </row>
    <row r="255" spans="3:10">
      <c r="C255" s="30"/>
      <c r="D255" s="206"/>
      <c r="E255" s="206"/>
      <c r="F255" s="424"/>
      <c r="J255" s="1"/>
    </row>
    <row r="256" spans="3:10">
      <c r="C256" s="30"/>
      <c r="D256" s="206"/>
      <c r="E256" s="206"/>
      <c r="F256" s="424"/>
      <c r="J256" s="1"/>
    </row>
    <row r="257" spans="3:10">
      <c r="C257" s="30"/>
      <c r="D257" s="206"/>
      <c r="E257" s="206"/>
      <c r="F257" s="424"/>
      <c r="J257" s="1"/>
    </row>
    <row r="258" spans="3:10">
      <c r="C258" s="30"/>
      <c r="D258" s="206"/>
      <c r="E258" s="206"/>
      <c r="F258" s="424"/>
      <c r="J258" s="1"/>
    </row>
    <row r="259" spans="3:10">
      <c r="C259" s="30"/>
      <c r="D259" s="206"/>
      <c r="E259" s="206"/>
      <c r="F259" s="424"/>
      <c r="J259" s="1"/>
    </row>
    <row r="260" spans="3:10">
      <c r="C260" s="30"/>
      <c r="D260" s="206"/>
      <c r="E260" s="206"/>
      <c r="F260" s="424"/>
      <c r="J260" s="1"/>
    </row>
    <row r="261" spans="3:10">
      <c r="C261" s="30"/>
      <c r="D261" s="206"/>
      <c r="E261" s="206"/>
      <c r="F261" s="424"/>
      <c r="J261" s="1"/>
    </row>
    <row r="262" spans="3:10">
      <c r="C262" s="30"/>
      <c r="D262" s="206"/>
      <c r="E262" s="206"/>
      <c r="F262" s="424"/>
      <c r="J262" s="1"/>
    </row>
    <row r="263" spans="3:10">
      <c r="C263" s="30"/>
      <c r="D263" s="206"/>
      <c r="E263" s="206"/>
      <c r="F263" s="424"/>
      <c r="J263" s="1"/>
    </row>
    <row r="264" spans="3:10">
      <c r="C264" s="30"/>
      <c r="D264" s="206"/>
      <c r="E264" s="206"/>
      <c r="F264" s="424"/>
      <c r="J264" s="1"/>
    </row>
    <row r="265" spans="3:10">
      <c r="C265" s="30"/>
      <c r="D265" s="206"/>
      <c r="E265" s="206"/>
      <c r="F265" s="424"/>
      <c r="J265" s="1"/>
    </row>
    <row r="266" spans="3:10">
      <c r="C266" s="30"/>
      <c r="D266" s="206"/>
      <c r="E266" s="206"/>
      <c r="F266" s="424"/>
      <c r="J266" s="1"/>
    </row>
    <row r="267" spans="3:10">
      <c r="C267" s="30"/>
      <c r="D267" s="206"/>
      <c r="E267" s="206"/>
      <c r="F267" s="424"/>
      <c r="J267" s="1"/>
    </row>
    <row r="268" spans="3:10">
      <c r="C268" s="30"/>
      <c r="D268" s="206"/>
      <c r="E268" s="206"/>
      <c r="F268" s="424"/>
      <c r="J268" s="1"/>
    </row>
    <row r="269" spans="3:10">
      <c r="C269" s="30"/>
      <c r="D269" s="206"/>
      <c r="E269" s="206"/>
      <c r="F269" s="424"/>
      <c r="J269" s="1"/>
    </row>
    <row r="270" spans="3:10" ht="13.5" customHeight="1">
      <c r="C270" s="30"/>
      <c r="D270" s="206"/>
      <c r="E270" s="206"/>
      <c r="F270" s="424"/>
      <c r="J270" s="1"/>
    </row>
    <row r="271" spans="3:10">
      <c r="C271" s="30"/>
      <c r="D271" s="206"/>
      <c r="E271" s="206"/>
      <c r="F271" s="424"/>
      <c r="J271" s="1"/>
    </row>
    <row r="272" spans="3:10">
      <c r="C272" s="30"/>
      <c r="D272" s="206"/>
      <c r="E272" s="206"/>
      <c r="F272" s="424"/>
      <c r="J272" s="1"/>
    </row>
    <row r="273" spans="3:10">
      <c r="C273" s="30"/>
      <c r="D273" s="206"/>
      <c r="E273" s="206"/>
      <c r="F273" s="424"/>
      <c r="J273" s="1"/>
    </row>
    <row r="274" spans="3:10">
      <c r="C274" s="30"/>
      <c r="D274" s="206"/>
      <c r="E274" s="206"/>
      <c r="F274" s="424"/>
      <c r="J274" s="1"/>
    </row>
    <row r="275" spans="3:10">
      <c r="C275" s="30"/>
      <c r="D275" s="206"/>
      <c r="E275" s="206"/>
      <c r="F275" s="424"/>
      <c r="J275" s="1"/>
    </row>
    <row r="276" spans="3:10">
      <c r="C276" s="30"/>
      <c r="D276" s="206"/>
      <c r="E276" s="206"/>
      <c r="F276" s="424"/>
      <c r="J276" s="1"/>
    </row>
    <row r="277" spans="3:10">
      <c r="C277" s="30"/>
      <c r="D277" s="206"/>
      <c r="E277" s="206"/>
      <c r="F277" s="424"/>
      <c r="J277" s="1"/>
    </row>
    <row r="278" spans="3:10">
      <c r="C278" s="30"/>
      <c r="D278" s="206"/>
      <c r="E278" s="206"/>
      <c r="F278" s="424"/>
      <c r="J278" s="1"/>
    </row>
    <row r="279" spans="3:10">
      <c r="C279" s="30"/>
      <c r="D279" s="206"/>
      <c r="E279" s="206"/>
      <c r="F279" s="424"/>
      <c r="J279" s="1"/>
    </row>
    <row r="280" spans="3:10">
      <c r="C280" s="30"/>
      <c r="D280" s="206"/>
      <c r="E280" s="206"/>
      <c r="F280" s="424"/>
      <c r="J280" s="1"/>
    </row>
    <row r="281" spans="3:10">
      <c r="C281" s="30"/>
      <c r="D281" s="206"/>
      <c r="E281" s="206"/>
      <c r="F281" s="424"/>
      <c r="J281" s="1"/>
    </row>
    <row r="282" spans="3:10">
      <c r="C282" s="30"/>
      <c r="D282" s="206"/>
      <c r="E282" s="206"/>
      <c r="F282" s="424"/>
      <c r="J282" s="1"/>
    </row>
    <row r="283" spans="3:10">
      <c r="C283" s="30"/>
      <c r="D283" s="206"/>
      <c r="E283" s="206"/>
      <c r="F283" s="424"/>
      <c r="J283" s="1"/>
    </row>
    <row r="284" spans="3:10">
      <c r="C284" s="30"/>
      <c r="D284" s="206"/>
      <c r="E284" s="206"/>
      <c r="F284" s="424"/>
      <c r="J284" s="1"/>
    </row>
    <row r="285" spans="3:10">
      <c r="C285" s="30"/>
      <c r="D285" s="206"/>
      <c r="E285" s="206"/>
      <c r="F285" s="424"/>
      <c r="J285" s="1"/>
    </row>
    <row r="286" spans="3:10">
      <c r="C286" s="30"/>
      <c r="D286" s="206"/>
      <c r="E286" s="206"/>
      <c r="F286" s="424"/>
      <c r="J286" s="1"/>
    </row>
    <row r="287" spans="3:10">
      <c r="C287" s="30"/>
      <c r="D287" s="206"/>
      <c r="E287" s="206"/>
      <c r="F287" s="424"/>
      <c r="J287" s="1"/>
    </row>
    <row r="288" spans="3:10">
      <c r="C288" s="30"/>
      <c r="D288" s="206"/>
      <c r="E288" s="206"/>
      <c r="F288" s="424"/>
      <c r="J288" s="1"/>
    </row>
    <row r="289" spans="3:10">
      <c r="C289" s="30"/>
      <c r="D289" s="206"/>
      <c r="E289" s="206"/>
      <c r="F289" s="424"/>
      <c r="J289" s="1"/>
    </row>
    <row r="290" spans="3:10">
      <c r="C290" s="30"/>
      <c r="D290" s="206"/>
      <c r="E290" s="206"/>
      <c r="F290" s="424"/>
      <c r="J290" s="1"/>
    </row>
    <row r="291" spans="3:10">
      <c r="C291" s="30"/>
      <c r="D291" s="206"/>
      <c r="E291" s="206"/>
      <c r="F291" s="424"/>
      <c r="J291" s="1"/>
    </row>
    <row r="292" spans="3:10">
      <c r="C292" s="30"/>
      <c r="D292" s="206"/>
      <c r="E292" s="206"/>
      <c r="F292" s="424"/>
      <c r="J292" s="1"/>
    </row>
    <row r="293" spans="3:10">
      <c r="C293" s="30"/>
      <c r="D293" s="206"/>
      <c r="E293" s="206"/>
      <c r="F293" s="424"/>
      <c r="J293" s="1"/>
    </row>
    <row r="294" spans="3:10">
      <c r="C294" s="30"/>
      <c r="D294" s="206"/>
      <c r="E294" s="206"/>
      <c r="F294" s="424"/>
      <c r="J294" s="1"/>
    </row>
    <row r="295" spans="3:10">
      <c r="C295" s="30"/>
      <c r="D295" s="206"/>
      <c r="E295" s="206"/>
      <c r="F295" s="424"/>
      <c r="J295" s="1"/>
    </row>
    <row r="296" spans="3:10">
      <c r="C296" s="30"/>
      <c r="D296" s="206"/>
      <c r="E296" s="206"/>
      <c r="F296" s="424"/>
      <c r="J296" s="1"/>
    </row>
    <row r="297" spans="3:10">
      <c r="C297" s="30"/>
      <c r="D297" s="206"/>
      <c r="E297" s="206"/>
      <c r="F297" s="424"/>
      <c r="J297" s="1"/>
    </row>
    <row r="298" spans="3:10">
      <c r="C298" s="30"/>
      <c r="D298" s="206"/>
      <c r="E298" s="206"/>
      <c r="F298" s="424"/>
      <c r="J298" s="1"/>
    </row>
    <row r="299" spans="3:10">
      <c r="C299" s="30"/>
      <c r="D299" s="206"/>
      <c r="E299" s="206"/>
      <c r="F299" s="424"/>
      <c r="J299" s="1"/>
    </row>
    <row r="300" spans="3:10">
      <c r="C300" s="30"/>
      <c r="D300" s="206"/>
      <c r="E300" s="206"/>
      <c r="F300" s="424"/>
      <c r="J300" s="1"/>
    </row>
    <row r="301" spans="3:10">
      <c r="C301" s="30"/>
      <c r="D301" s="206"/>
      <c r="E301" s="206"/>
      <c r="F301" s="424"/>
      <c r="J301" s="1"/>
    </row>
    <row r="302" spans="3:10">
      <c r="C302" s="30"/>
      <c r="D302" s="206"/>
      <c r="E302" s="206"/>
      <c r="F302" s="424"/>
      <c r="J302" s="1"/>
    </row>
    <row r="303" spans="3:10" ht="15" customHeight="1">
      <c r="C303" s="30"/>
      <c r="D303" s="206"/>
      <c r="E303" s="206"/>
      <c r="F303" s="424"/>
      <c r="J303" s="1"/>
    </row>
    <row r="304" spans="3:10">
      <c r="C304" s="30"/>
      <c r="D304" s="206"/>
      <c r="E304" s="206"/>
      <c r="F304" s="424"/>
      <c r="J304" s="1"/>
    </row>
    <row r="305" spans="3:10">
      <c r="C305" s="30"/>
      <c r="D305" s="206"/>
      <c r="E305" s="206"/>
      <c r="F305" s="424"/>
      <c r="J305" s="1"/>
    </row>
    <row r="306" spans="3:10">
      <c r="C306" s="30"/>
      <c r="D306" s="206"/>
      <c r="E306" s="206"/>
      <c r="F306" s="424"/>
      <c r="J306" s="1"/>
    </row>
    <row r="307" spans="3:10" ht="12.75" customHeight="1">
      <c r="C307" s="30"/>
      <c r="D307" s="206"/>
      <c r="E307" s="206"/>
      <c r="F307" s="424"/>
      <c r="J307" s="1"/>
    </row>
    <row r="308" spans="3:10" ht="12.75" customHeight="1">
      <c r="C308" s="30"/>
      <c r="D308" s="206"/>
      <c r="E308" s="206"/>
      <c r="F308" s="424"/>
      <c r="J308" s="1"/>
    </row>
    <row r="309" spans="3:10" ht="129" customHeight="1">
      <c r="C309" s="30"/>
      <c r="D309" s="206"/>
      <c r="E309" s="206"/>
      <c r="F309" s="424"/>
      <c r="J309" s="1"/>
    </row>
    <row r="310" spans="3:10" ht="180" customHeight="1">
      <c r="C310" s="30"/>
      <c r="D310" s="206"/>
      <c r="E310" s="206"/>
      <c r="F310" s="424"/>
      <c r="J310" s="1"/>
    </row>
    <row r="311" spans="3:10" ht="80.25" customHeight="1">
      <c r="C311" s="30"/>
      <c r="D311" s="206"/>
      <c r="E311" s="206"/>
      <c r="F311" s="424"/>
      <c r="J311" s="1"/>
    </row>
    <row r="312" spans="3:10" ht="103.5" customHeight="1">
      <c r="C312" s="30"/>
      <c r="D312" s="206"/>
      <c r="E312" s="206"/>
      <c r="F312" s="424"/>
      <c r="J312" s="1"/>
    </row>
    <row r="313" spans="3:10" ht="15" customHeight="1">
      <c r="C313" s="30"/>
      <c r="D313" s="206"/>
      <c r="E313" s="206"/>
      <c r="F313" s="424"/>
      <c r="J313" s="1"/>
    </row>
    <row r="314" spans="3:10">
      <c r="C314" s="30"/>
      <c r="D314" s="206"/>
      <c r="E314" s="206"/>
      <c r="F314" s="424"/>
      <c r="J314" s="1"/>
    </row>
    <row r="315" spans="3:10" ht="27" customHeight="1">
      <c r="C315" s="30"/>
      <c r="D315" s="206"/>
      <c r="E315" s="206"/>
      <c r="F315" s="424"/>
      <c r="J315" s="1"/>
    </row>
    <row r="316" spans="3:10" ht="13.5" customHeight="1">
      <c r="C316" s="30"/>
      <c r="D316" s="206"/>
      <c r="E316" s="206"/>
      <c r="F316" s="424"/>
      <c r="J316" s="1"/>
    </row>
    <row r="317" spans="3:10" ht="53.25" customHeight="1">
      <c r="C317" s="30"/>
      <c r="D317" s="206"/>
      <c r="E317" s="206"/>
      <c r="F317" s="424"/>
      <c r="J317" s="1"/>
    </row>
    <row r="318" spans="3:10" ht="12.75" customHeight="1">
      <c r="C318" s="30"/>
      <c r="D318" s="206"/>
      <c r="E318" s="206"/>
      <c r="F318" s="424"/>
      <c r="J318" s="1"/>
    </row>
    <row r="319" spans="3:10" ht="13.5" customHeight="1">
      <c r="C319" s="30"/>
      <c r="D319" s="206"/>
      <c r="E319" s="206"/>
      <c r="F319" s="424"/>
      <c r="J319" s="1"/>
    </row>
    <row r="320" spans="3:10">
      <c r="C320" s="30"/>
      <c r="D320" s="206"/>
      <c r="E320" s="206"/>
      <c r="F320" s="424"/>
      <c r="J320" s="1"/>
    </row>
    <row r="321" spans="3:10">
      <c r="C321" s="30"/>
      <c r="D321" s="206"/>
      <c r="E321" s="206"/>
      <c r="F321" s="424"/>
      <c r="J321" s="1"/>
    </row>
    <row r="322" spans="3:10" ht="27" customHeight="1">
      <c r="C322" s="30"/>
      <c r="D322" s="206"/>
      <c r="E322" s="206"/>
      <c r="F322" s="424"/>
      <c r="J322" s="1"/>
    </row>
    <row r="323" spans="3:10" ht="12.75" customHeight="1">
      <c r="C323" s="30"/>
      <c r="D323" s="206"/>
      <c r="E323" s="206"/>
      <c r="F323" s="424"/>
      <c r="J323" s="1"/>
    </row>
    <row r="324" spans="3:10" ht="12" customHeight="1">
      <c r="C324" s="30"/>
      <c r="D324" s="206"/>
      <c r="E324" s="206"/>
      <c r="F324" s="424"/>
      <c r="J324" s="1"/>
    </row>
    <row r="325" spans="3:10">
      <c r="C325" s="30"/>
      <c r="D325" s="206"/>
      <c r="E325" s="206"/>
      <c r="F325" s="424"/>
      <c r="J325" s="1"/>
    </row>
    <row r="326" spans="3:10" ht="13.5" customHeight="1">
      <c r="C326" s="30"/>
      <c r="D326" s="206"/>
      <c r="E326" s="206"/>
      <c r="F326" s="424"/>
      <c r="J326" s="1"/>
    </row>
    <row r="327" spans="3:10">
      <c r="C327" s="30"/>
      <c r="D327" s="206"/>
      <c r="E327" s="206"/>
      <c r="F327" s="424"/>
      <c r="J327" s="1"/>
    </row>
    <row r="328" spans="3:10" ht="15.75" customHeight="1">
      <c r="C328" s="30"/>
      <c r="D328" s="206"/>
      <c r="E328" s="206"/>
      <c r="F328" s="424"/>
      <c r="J328" s="1"/>
    </row>
    <row r="329" spans="3:10">
      <c r="C329" s="30"/>
      <c r="D329" s="206"/>
      <c r="E329" s="206"/>
      <c r="F329" s="424"/>
      <c r="J329" s="1"/>
    </row>
    <row r="330" spans="3:10">
      <c r="C330" s="30"/>
      <c r="D330" s="206"/>
      <c r="E330" s="206"/>
      <c r="F330" s="424"/>
      <c r="J330" s="1"/>
    </row>
    <row r="331" spans="3:10">
      <c r="C331" s="30"/>
      <c r="D331" s="206"/>
      <c r="E331" s="206"/>
      <c r="F331" s="424"/>
      <c r="J331" s="1"/>
    </row>
    <row r="332" spans="3:10" ht="14.25" customHeight="1">
      <c r="C332" s="30"/>
      <c r="D332" s="206"/>
      <c r="E332" s="206"/>
      <c r="F332" s="424"/>
      <c r="J332" s="1"/>
    </row>
    <row r="333" spans="3:10" ht="54" customHeight="1">
      <c r="C333" s="30"/>
      <c r="D333" s="206"/>
      <c r="E333" s="206"/>
      <c r="F333" s="424"/>
      <c r="J333" s="1"/>
    </row>
    <row r="334" spans="3:10">
      <c r="C334" s="30"/>
      <c r="D334" s="206"/>
      <c r="E334" s="206"/>
      <c r="F334" s="424"/>
      <c r="J334" s="1"/>
    </row>
    <row r="335" spans="3:10">
      <c r="C335" s="30"/>
      <c r="D335" s="206"/>
      <c r="E335" s="206"/>
      <c r="F335" s="424"/>
      <c r="J335" s="1"/>
    </row>
    <row r="336" spans="3:10" ht="15" customHeight="1">
      <c r="C336" s="30"/>
      <c r="D336" s="206"/>
      <c r="E336" s="206"/>
      <c r="F336" s="424"/>
      <c r="J336" s="1"/>
    </row>
    <row r="337" spans="3:10">
      <c r="C337" s="30"/>
      <c r="D337" s="206"/>
      <c r="E337" s="206"/>
      <c r="F337" s="424"/>
      <c r="J337" s="1"/>
    </row>
    <row r="338" spans="3:10">
      <c r="C338" s="30"/>
      <c r="D338" s="206"/>
      <c r="E338" s="206"/>
      <c r="F338" s="424"/>
      <c r="J338" s="1"/>
    </row>
    <row r="339" spans="3:10">
      <c r="C339" s="30"/>
      <c r="D339" s="206"/>
      <c r="E339" s="206"/>
      <c r="F339" s="424"/>
      <c r="J339" s="1"/>
    </row>
    <row r="340" spans="3:10" ht="27.75" customHeight="1">
      <c r="C340" s="30"/>
      <c r="D340" s="206"/>
      <c r="E340" s="206"/>
      <c r="F340" s="424"/>
      <c r="J340" s="1"/>
    </row>
    <row r="341" spans="3:10">
      <c r="C341" s="30"/>
      <c r="D341" s="206"/>
      <c r="E341" s="206"/>
      <c r="F341" s="424"/>
      <c r="J341" s="1"/>
    </row>
    <row r="342" spans="3:10">
      <c r="C342" s="30"/>
      <c r="D342" s="206"/>
      <c r="E342" s="206"/>
      <c r="F342" s="424"/>
      <c r="J342" s="1"/>
    </row>
    <row r="343" spans="3:10" ht="13.5" customHeight="1">
      <c r="C343" s="30"/>
      <c r="D343" s="206"/>
      <c r="E343" s="206"/>
      <c r="F343" s="424"/>
      <c r="J343" s="1"/>
    </row>
    <row r="344" spans="3:10">
      <c r="C344" s="30"/>
      <c r="D344" s="206"/>
      <c r="E344" s="206"/>
      <c r="F344" s="424"/>
      <c r="J344" s="1"/>
    </row>
    <row r="345" spans="3:10">
      <c r="C345" s="30"/>
      <c r="D345" s="206"/>
      <c r="E345" s="206"/>
      <c r="F345" s="424"/>
      <c r="J345" s="1"/>
    </row>
    <row r="346" spans="3:10">
      <c r="C346" s="30"/>
      <c r="D346" s="206"/>
      <c r="E346" s="206"/>
      <c r="F346" s="424"/>
      <c r="J346" s="1"/>
    </row>
    <row r="347" spans="3:10">
      <c r="C347" s="30"/>
      <c r="D347" s="206"/>
      <c r="E347" s="206"/>
      <c r="F347" s="424"/>
      <c r="J347" s="1"/>
    </row>
    <row r="348" spans="3:10" ht="12.75" customHeight="1">
      <c r="C348" s="30"/>
      <c r="D348" s="206"/>
      <c r="E348" s="206"/>
      <c r="F348" s="424"/>
      <c r="J348" s="1"/>
    </row>
    <row r="349" spans="3:10">
      <c r="C349" s="30"/>
      <c r="D349" s="206"/>
      <c r="E349" s="206"/>
      <c r="F349" s="424"/>
      <c r="J349" s="1"/>
    </row>
    <row r="350" spans="3:10">
      <c r="C350" s="30"/>
      <c r="D350" s="206"/>
      <c r="E350" s="206"/>
      <c r="F350" s="424"/>
      <c r="J350" s="1"/>
    </row>
    <row r="351" spans="3:10">
      <c r="C351" s="30"/>
      <c r="D351" s="206"/>
      <c r="E351" s="206"/>
      <c r="F351" s="424"/>
      <c r="J351" s="1"/>
    </row>
    <row r="352" spans="3:10">
      <c r="C352" s="30"/>
      <c r="D352" s="206"/>
      <c r="E352" s="206"/>
      <c r="F352" s="424"/>
      <c r="J352" s="1"/>
    </row>
    <row r="353" spans="3:10">
      <c r="C353" s="30"/>
      <c r="D353" s="206"/>
      <c r="E353" s="206"/>
      <c r="F353" s="424"/>
      <c r="J353" s="1"/>
    </row>
    <row r="354" spans="3:10">
      <c r="C354" s="30"/>
      <c r="D354" s="206"/>
      <c r="E354" s="206"/>
      <c r="F354" s="424"/>
      <c r="J354" s="1"/>
    </row>
    <row r="355" spans="3:10">
      <c r="C355" s="30"/>
      <c r="D355" s="206"/>
      <c r="E355" s="206"/>
      <c r="F355" s="424"/>
      <c r="J355" s="1"/>
    </row>
    <row r="356" spans="3:10" ht="15" customHeight="1">
      <c r="C356" s="30"/>
      <c r="D356" s="206"/>
      <c r="E356" s="206"/>
      <c r="F356" s="424"/>
      <c r="J356" s="1"/>
    </row>
    <row r="357" spans="3:10">
      <c r="C357" s="30"/>
      <c r="D357" s="206"/>
      <c r="E357" s="206"/>
      <c r="F357" s="424"/>
      <c r="J357" s="1"/>
    </row>
    <row r="358" spans="3:10">
      <c r="C358" s="30"/>
      <c r="D358" s="206"/>
      <c r="E358" s="206"/>
      <c r="F358" s="424"/>
      <c r="J358" s="1"/>
    </row>
    <row r="359" spans="3:10">
      <c r="C359" s="30"/>
      <c r="D359" s="206"/>
      <c r="E359" s="206"/>
      <c r="F359" s="424"/>
      <c r="J359" s="1"/>
    </row>
    <row r="360" spans="3:10">
      <c r="C360" s="30"/>
      <c r="D360" s="206"/>
      <c r="E360" s="206"/>
      <c r="F360" s="424"/>
      <c r="J360" s="1"/>
    </row>
    <row r="361" spans="3:10">
      <c r="C361" s="30"/>
      <c r="D361" s="206"/>
      <c r="E361" s="206"/>
      <c r="F361" s="424"/>
      <c r="J361" s="1"/>
    </row>
    <row r="362" spans="3:10">
      <c r="C362" s="30"/>
      <c r="D362" s="206"/>
      <c r="E362" s="206"/>
      <c r="F362" s="424"/>
      <c r="J362" s="1"/>
    </row>
    <row r="363" spans="3:10">
      <c r="C363" s="30"/>
      <c r="D363" s="206"/>
      <c r="E363" s="206"/>
      <c r="F363" s="424"/>
      <c r="J363" s="1"/>
    </row>
    <row r="364" spans="3:10">
      <c r="C364" s="30"/>
      <c r="D364" s="206"/>
      <c r="E364" s="206"/>
      <c r="F364" s="424"/>
      <c r="J364" s="1"/>
    </row>
    <row r="365" spans="3:10">
      <c r="C365" s="30"/>
      <c r="D365" s="206"/>
      <c r="E365" s="206"/>
      <c r="F365" s="424"/>
      <c r="J365" s="1"/>
    </row>
    <row r="366" spans="3:10">
      <c r="C366" s="30"/>
      <c r="D366" s="206"/>
      <c r="E366" s="206"/>
      <c r="F366" s="424"/>
      <c r="J366" s="1"/>
    </row>
    <row r="367" spans="3:10">
      <c r="C367" s="30"/>
      <c r="D367" s="206"/>
      <c r="E367" s="206"/>
      <c r="F367" s="424"/>
      <c r="J367" s="1"/>
    </row>
    <row r="368" spans="3:10">
      <c r="C368" s="30"/>
      <c r="D368" s="206"/>
      <c r="E368" s="206"/>
      <c r="F368" s="424"/>
      <c r="J368" s="1"/>
    </row>
    <row r="369" spans="3:10">
      <c r="C369" s="30"/>
      <c r="D369" s="206"/>
      <c r="E369" s="206"/>
      <c r="F369" s="424"/>
      <c r="J369" s="1"/>
    </row>
    <row r="370" spans="3:10">
      <c r="C370" s="30"/>
      <c r="D370" s="206"/>
      <c r="E370" s="206"/>
      <c r="F370" s="424"/>
      <c r="J370" s="1"/>
    </row>
    <row r="371" spans="3:10">
      <c r="C371" s="30"/>
      <c r="D371" s="206"/>
      <c r="E371" s="206"/>
      <c r="F371" s="424"/>
      <c r="J371" s="1"/>
    </row>
    <row r="372" spans="3:10">
      <c r="C372" s="30"/>
      <c r="D372" s="206"/>
      <c r="E372" s="206"/>
      <c r="F372" s="424"/>
      <c r="J372" s="1"/>
    </row>
    <row r="373" spans="3:10">
      <c r="C373" s="30"/>
      <c r="D373" s="206"/>
      <c r="E373" s="206"/>
      <c r="F373" s="424"/>
      <c r="J373" s="1"/>
    </row>
    <row r="374" spans="3:10">
      <c r="C374" s="30"/>
      <c r="D374" s="206"/>
      <c r="E374" s="206"/>
      <c r="F374" s="424"/>
      <c r="J374" s="1"/>
    </row>
    <row r="375" spans="3:10">
      <c r="C375" s="30"/>
      <c r="D375" s="206"/>
      <c r="E375" s="206"/>
      <c r="F375" s="424"/>
      <c r="J375" s="1"/>
    </row>
    <row r="376" spans="3:10">
      <c r="C376" s="30"/>
      <c r="D376" s="206"/>
      <c r="E376" s="206"/>
      <c r="F376" s="424"/>
      <c r="J376" s="1"/>
    </row>
    <row r="377" spans="3:10">
      <c r="C377" s="30"/>
      <c r="D377" s="206"/>
      <c r="E377" s="206"/>
      <c r="F377" s="424"/>
      <c r="J377" s="1"/>
    </row>
    <row r="378" spans="3:10">
      <c r="C378" s="30"/>
      <c r="D378" s="206"/>
      <c r="E378" s="206"/>
      <c r="F378" s="424"/>
      <c r="J378" s="1"/>
    </row>
    <row r="379" spans="3:10">
      <c r="C379" s="30"/>
      <c r="D379" s="206"/>
      <c r="E379" s="206"/>
      <c r="F379" s="424"/>
      <c r="J379" s="1"/>
    </row>
    <row r="380" spans="3:10">
      <c r="C380" s="30"/>
      <c r="D380" s="206"/>
      <c r="E380" s="206"/>
      <c r="F380" s="424"/>
      <c r="J380" s="1"/>
    </row>
    <row r="381" spans="3:10">
      <c r="C381" s="30"/>
      <c r="D381" s="206"/>
      <c r="E381" s="206"/>
      <c r="F381" s="424"/>
      <c r="J381" s="1"/>
    </row>
    <row r="382" spans="3:10">
      <c r="C382" s="30"/>
      <c r="D382" s="206"/>
      <c r="E382" s="206"/>
      <c r="F382" s="424"/>
      <c r="J382" s="1"/>
    </row>
    <row r="383" spans="3:10">
      <c r="C383" s="30"/>
      <c r="D383" s="206"/>
      <c r="E383" s="206"/>
      <c r="F383" s="424"/>
      <c r="J383" s="1"/>
    </row>
    <row r="384" spans="3:10">
      <c r="C384" s="30"/>
      <c r="D384" s="206"/>
      <c r="E384" s="206"/>
      <c r="F384" s="424"/>
      <c r="J384" s="1"/>
    </row>
    <row r="385" spans="3:10">
      <c r="C385" s="30"/>
      <c r="D385" s="206"/>
      <c r="E385" s="206"/>
      <c r="F385" s="424"/>
      <c r="J385" s="1"/>
    </row>
    <row r="386" spans="3:10">
      <c r="C386" s="30"/>
      <c r="D386" s="206"/>
      <c r="E386" s="206"/>
      <c r="F386" s="424"/>
      <c r="J386" s="1"/>
    </row>
    <row r="387" spans="3:10">
      <c r="C387" s="30"/>
      <c r="D387" s="206"/>
      <c r="E387" s="206"/>
      <c r="F387" s="424"/>
      <c r="J387" s="1"/>
    </row>
    <row r="388" spans="3:10">
      <c r="C388" s="30"/>
      <c r="D388" s="206"/>
      <c r="E388" s="206"/>
      <c r="F388" s="424"/>
      <c r="J388" s="1"/>
    </row>
    <row r="389" spans="3:10">
      <c r="C389" s="30"/>
      <c r="D389" s="206"/>
      <c r="E389" s="206"/>
      <c r="F389" s="424"/>
      <c r="J389" s="1"/>
    </row>
    <row r="390" spans="3:10">
      <c r="C390" s="30"/>
      <c r="D390" s="206"/>
      <c r="E390" s="206"/>
      <c r="F390" s="424"/>
      <c r="J390" s="1"/>
    </row>
    <row r="391" spans="3:10">
      <c r="C391" s="30"/>
      <c r="D391" s="206"/>
      <c r="E391" s="206"/>
      <c r="F391" s="424"/>
      <c r="J391" s="1"/>
    </row>
    <row r="392" spans="3:10">
      <c r="C392" s="30"/>
      <c r="D392" s="206"/>
      <c r="E392" s="206"/>
      <c r="F392" s="424"/>
      <c r="J392" s="1"/>
    </row>
    <row r="393" spans="3:10">
      <c r="C393" s="30"/>
      <c r="D393" s="206"/>
      <c r="E393" s="206"/>
      <c r="F393" s="424"/>
      <c r="J393" s="1"/>
    </row>
    <row r="394" spans="3:10">
      <c r="C394" s="30"/>
      <c r="D394" s="206"/>
      <c r="E394" s="206"/>
      <c r="F394" s="424"/>
      <c r="J394" s="1"/>
    </row>
    <row r="395" spans="3:10" ht="52.5" customHeight="1">
      <c r="C395" s="30"/>
      <c r="D395" s="206"/>
      <c r="E395" s="206"/>
      <c r="F395" s="424"/>
      <c r="J395" s="1"/>
    </row>
    <row r="396" spans="3:10">
      <c r="C396" s="30"/>
      <c r="D396" s="206"/>
      <c r="E396" s="206"/>
      <c r="F396" s="424"/>
      <c r="J396" s="1"/>
    </row>
    <row r="397" spans="3:10">
      <c r="C397" s="30"/>
      <c r="D397" s="206"/>
      <c r="E397" s="206"/>
      <c r="F397" s="424"/>
      <c r="J397" s="1"/>
    </row>
    <row r="398" spans="3:10">
      <c r="C398" s="30"/>
      <c r="D398" s="206"/>
      <c r="E398" s="206"/>
      <c r="F398" s="424"/>
      <c r="J398" s="1"/>
    </row>
    <row r="399" spans="3:10">
      <c r="C399" s="30"/>
      <c r="D399" s="206"/>
      <c r="E399" s="206"/>
      <c r="F399" s="424"/>
      <c r="J399" s="1"/>
    </row>
    <row r="400" spans="3:10">
      <c r="C400" s="30"/>
      <c r="D400" s="206"/>
      <c r="E400" s="206"/>
      <c r="F400" s="424"/>
      <c r="J400" s="1"/>
    </row>
    <row r="401" spans="3:10" ht="51.75" customHeight="1">
      <c r="C401" s="30"/>
      <c r="D401" s="206"/>
      <c r="E401" s="206"/>
      <c r="F401" s="424"/>
      <c r="J401" s="1"/>
    </row>
    <row r="402" spans="3:10">
      <c r="C402" s="30"/>
      <c r="D402" s="206"/>
      <c r="E402" s="206"/>
      <c r="F402" s="424"/>
      <c r="J402" s="1"/>
    </row>
    <row r="403" spans="3:10">
      <c r="C403" s="30"/>
      <c r="D403" s="206"/>
      <c r="E403" s="206"/>
      <c r="F403" s="424"/>
      <c r="J403" s="1"/>
    </row>
    <row r="404" spans="3:10" ht="54.75" customHeight="1">
      <c r="C404" s="30"/>
      <c r="D404" s="206"/>
      <c r="E404" s="206"/>
      <c r="F404" s="424"/>
      <c r="J404" s="1"/>
    </row>
    <row r="405" spans="3:10" ht="13.5" customHeight="1">
      <c r="C405" s="30"/>
      <c r="D405" s="206"/>
      <c r="E405" s="206"/>
      <c r="F405" s="424"/>
      <c r="J405" s="1"/>
    </row>
    <row r="406" spans="3:10" ht="13.5" customHeight="1">
      <c r="C406" s="30"/>
      <c r="D406" s="206"/>
      <c r="E406" s="206"/>
      <c r="F406" s="424"/>
      <c r="J406" s="1"/>
    </row>
    <row r="407" spans="3:10">
      <c r="C407" s="30"/>
      <c r="D407" s="206"/>
      <c r="E407" s="206"/>
      <c r="F407" s="424"/>
      <c r="J407" s="1"/>
    </row>
    <row r="408" spans="3:10" ht="88.5" customHeight="1">
      <c r="C408" s="30"/>
      <c r="D408" s="206"/>
      <c r="E408" s="206"/>
      <c r="F408" s="424"/>
      <c r="J408" s="1"/>
    </row>
    <row r="409" spans="3:10" ht="54" customHeight="1">
      <c r="C409" s="30"/>
      <c r="D409" s="206"/>
      <c r="E409" s="206"/>
      <c r="F409" s="424"/>
      <c r="J409" s="1"/>
    </row>
    <row r="410" spans="3:10">
      <c r="C410" s="30"/>
      <c r="D410" s="206"/>
      <c r="E410" s="206"/>
      <c r="F410" s="424"/>
      <c r="J410" s="1"/>
    </row>
    <row r="411" spans="3:10">
      <c r="C411" s="30"/>
      <c r="D411" s="206"/>
      <c r="E411" s="206"/>
      <c r="F411" s="424"/>
      <c r="J411" s="1"/>
    </row>
    <row r="412" spans="3:10" ht="55.5" customHeight="1">
      <c r="C412" s="30"/>
      <c r="D412" s="206"/>
      <c r="E412" s="206"/>
      <c r="F412" s="424"/>
      <c r="J412" s="1"/>
    </row>
    <row r="413" spans="3:10">
      <c r="C413" s="30"/>
      <c r="D413" s="206"/>
      <c r="E413" s="206"/>
      <c r="F413" s="424"/>
      <c r="J413" s="1"/>
    </row>
    <row r="414" spans="3:10">
      <c r="C414" s="30"/>
      <c r="D414" s="206"/>
      <c r="E414" s="206"/>
      <c r="F414" s="424"/>
      <c r="J414" s="1"/>
    </row>
    <row r="415" spans="3:10">
      <c r="C415" s="30"/>
      <c r="D415" s="206"/>
      <c r="E415" s="206"/>
      <c r="F415" s="424"/>
      <c r="J415" s="1"/>
    </row>
    <row r="416" spans="3:10" ht="51" customHeight="1">
      <c r="C416" s="30"/>
      <c r="D416" s="206"/>
      <c r="E416" s="206"/>
      <c r="F416" s="424"/>
      <c r="J416" s="1"/>
    </row>
    <row r="417" spans="3:10" ht="56.25" customHeight="1">
      <c r="C417" s="30"/>
      <c r="D417" s="206"/>
      <c r="E417" s="206"/>
      <c r="F417" s="424"/>
      <c r="J417" s="1"/>
    </row>
    <row r="418" spans="3:10">
      <c r="C418" s="30"/>
      <c r="D418" s="206"/>
      <c r="E418" s="206"/>
      <c r="F418" s="424"/>
      <c r="J418" s="1"/>
    </row>
    <row r="419" spans="3:10">
      <c r="C419" s="30"/>
      <c r="D419" s="206"/>
      <c r="E419" s="206"/>
      <c r="F419" s="424"/>
      <c r="J419" s="1"/>
    </row>
    <row r="420" spans="3:10" ht="54.75" customHeight="1">
      <c r="C420" s="30"/>
      <c r="D420" s="206"/>
      <c r="E420" s="206"/>
      <c r="F420" s="424"/>
      <c r="J420" s="1"/>
    </row>
    <row r="421" spans="3:10">
      <c r="C421" s="30"/>
      <c r="D421" s="206"/>
      <c r="E421" s="206"/>
      <c r="F421" s="424"/>
      <c r="J421" s="1"/>
    </row>
    <row r="422" spans="3:10">
      <c r="C422" s="30"/>
      <c r="D422" s="206"/>
      <c r="E422" s="206"/>
      <c r="F422" s="424"/>
      <c r="J422" s="1"/>
    </row>
    <row r="423" spans="3:10" ht="15.75" customHeight="1">
      <c r="C423" s="30"/>
      <c r="D423" s="206"/>
      <c r="E423" s="206"/>
      <c r="F423" s="424"/>
      <c r="J423" s="1"/>
    </row>
    <row r="424" spans="3:10" ht="39.75" customHeight="1">
      <c r="C424" s="30"/>
      <c r="D424" s="206"/>
      <c r="E424" s="206"/>
      <c r="F424" s="424"/>
      <c r="J424" s="1"/>
    </row>
    <row r="425" spans="3:10">
      <c r="C425" s="30"/>
      <c r="D425" s="206"/>
      <c r="E425" s="206"/>
      <c r="F425" s="424"/>
      <c r="J425" s="1"/>
    </row>
    <row r="426" spans="3:10">
      <c r="C426" s="30"/>
      <c r="D426" s="206"/>
      <c r="E426" s="206"/>
      <c r="F426" s="424"/>
      <c r="J426" s="1"/>
    </row>
    <row r="427" spans="3:10">
      <c r="C427" s="30"/>
      <c r="D427" s="206"/>
      <c r="E427" s="206"/>
      <c r="F427" s="424"/>
      <c r="J427" s="1"/>
    </row>
    <row r="428" spans="3:10">
      <c r="C428" s="30"/>
      <c r="D428" s="206"/>
      <c r="E428" s="206"/>
      <c r="F428" s="424"/>
      <c r="J428" s="1"/>
    </row>
    <row r="429" spans="3:10">
      <c r="C429" s="30"/>
      <c r="D429" s="206"/>
      <c r="E429" s="206"/>
      <c r="F429" s="424"/>
      <c r="J429" s="1"/>
    </row>
    <row r="430" spans="3:10">
      <c r="C430" s="30"/>
      <c r="D430" s="206"/>
      <c r="E430" s="206"/>
      <c r="F430" s="424"/>
      <c r="J430" s="1"/>
    </row>
    <row r="431" spans="3:10">
      <c r="C431" s="30"/>
      <c r="D431" s="206"/>
      <c r="E431" s="206"/>
      <c r="F431" s="424"/>
      <c r="J431" s="1"/>
    </row>
    <row r="432" spans="3:10">
      <c r="C432" s="30"/>
      <c r="D432" s="206"/>
      <c r="E432" s="206"/>
      <c r="F432" s="424"/>
      <c r="J432" s="1"/>
    </row>
    <row r="433" spans="3:10">
      <c r="C433" s="30"/>
      <c r="D433" s="206"/>
      <c r="E433" s="206"/>
      <c r="F433" s="424"/>
      <c r="J433" s="1"/>
    </row>
    <row r="434" spans="3:10">
      <c r="C434" s="30"/>
      <c r="D434" s="206"/>
      <c r="E434" s="206"/>
      <c r="F434" s="424"/>
      <c r="J434" s="1"/>
    </row>
    <row r="435" spans="3:10">
      <c r="C435" s="30"/>
      <c r="D435" s="206"/>
      <c r="E435" s="206"/>
      <c r="F435" s="424"/>
      <c r="J435" s="1"/>
    </row>
    <row r="436" spans="3:10">
      <c r="C436" s="30"/>
      <c r="D436" s="206"/>
      <c r="E436" s="206"/>
      <c r="F436" s="424"/>
      <c r="J436" s="1"/>
    </row>
    <row r="437" spans="3:10">
      <c r="C437" s="30"/>
      <c r="D437" s="206"/>
      <c r="E437" s="206"/>
      <c r="F437" s="424"/>
      <c r="J437" s="1"/>
    </row>
    <row r="438" spans="3:10">
      <c r="C438" s="30"/>
      <c r="D438" s="206"/>
      <c r="E438" s="206"/>
      <c r="F438" s="424"/>
      <c r="J438" s="1"/>
    </row>
    <row r="439" spans="3:10">
      <c r="C439" s="30"/>
      <c r="D439" s="206"/>
      <c r="E439" s="206"/>
      <c r="F439" s="424"/>
      <c r="J439" s="1"/>
    </row>
    <row r="440" spans="3:10">
      <c r="C440" s="30"/>
      <c r="D440" s="206"/>
      <c r="E440" s="206"/>
      <c r="F440" s="424"/>
      <c r="J440" s="1"/>
    </row>
    <row r="441" spans="3:10">
      <c r="C441" s="30"/>
      <c r="D441" s="206"/>
      <c r="E441" s="206"/>
      <c r="F441" s="424"/>
      <c r="J441" s="1"/>
    </row>
    <row r="442" spans="3:10">
      <c r="C442" s="30"/>
      <c r="D442" s="206"/>
      <c r="E442" s="206"/>
      <c r="F442" s="424"/>
      <c r="J442" s="1"/>
    </row>
    <row r="443" spans="3:10">
      <c r="C443" s="30"/>
      <c r="D443" s="206"/>
      <c r="E443" s="206"/>
      <c r="F443" s="424"/>
      <c r="J443" s="1"/>
    </row>
    <row r="444" spans="3:10">
      <c r="C444" s="30"/>
      <c r="D444" s="206"/>
      <c r="E444" s="206"/>
      <c r="F444" s="424"/>
      <c r="J444" s="1"/>
    </row>
    <row r="445" spans="3:10">
      <c r="C445" s="30"/>
      <c r="D445" s="206"/>
      <c r="E445" s="206"/>
      <c r="F445" s="424"/>
      <c r="J445" s="1"/>
    </row>
    <row r="446" spans="3:10">
      <c r="C446" s="30"/>
      <c r="D446" s="206"/>
      <c r="E446" s="206"/>
      <c r="F446" s="424"/>
      <c r="J446" s="1"/>
    </row>
    <row r="447" spans="3:10">
      <c r="C447" s="30"/>
      <c r="D447" s="206"/>
      <c r="E447" s="206"/>
      <c r="F447" s="424"/>
      <c r="J447" s="1"/>
    </row>
    <row r="448" spans="3:10">
      <c r="C448" s="30"/>
      <c r="D448" s="206"/>
      <c r="E448" s="206"/>
      <c r="F448" s="424"/>
      <c r="J448" s="1"/>
    </row>
    <row r="449" spans="3:10">
      <c r="C449" s="30"/>
      <c r="D449" s="206"/>
      <c r="E449" s="206"/>
      <c r="F449" s="424"/>
      <c r="J449" s="1"/>
    </row>
    <row r="450" spans="3:10">
      <c r="C450" s="30"/>
      <c r="D450" s="206"/>
      <c r="E450" s="206"/>
      <c r="F450" s="424"/>
      <c r="J450" s="1"/>
    </row>
    <row r="451" spans="3:10">
      <c r="C451" s="30"/>
      <c r="D451" s="206"/>
      <c r="E451" s="206"/>
      <c r="F451" s="424"/>
      <c r="J451" s="1"/>
    </row>
    <row r="452" spans="3:10" ht="14.25" customHeight="1">
      <c r="C452" s="30"/>
      <c r="D452" s="206"/>
      <c r="E452" s="206"/>
      <c r="F452" s="424"/>
      <c r="J452" s="1"/>
    </row>
    <row r="453" spans="3:10">
      <c r="C453" s="30"/>
      <c r="D453" s="206"/>
      <c r="E453" s="206"/>
      <c r="F453" s="424"/>
      <c r="J453" s="1"/>
    </row>
    <row r="454" spans="3:10" ht="28.5" customHeight="1">
      <c r="C454" s="30"/>
      <c r="D454" s="206"/>
      <c r="E454" s="206"/>
      <c r="F454" s="424"/>
      <c r="J454" s="1"/>
    </row>
    <row r="455" spans="3:10">
      <c r="C455" s="30"/>
      <c r="D455" s="206"/>
      <c r="E455" s="206"/>
      <c r="F455" s="424"/>
      <c r="J455" s="1"/>
    </row>
    <row r="456" spans="3:10">
      <c r="C456" s="30"/>
      <c r="D456" s="206"/>
      <c r="E456" s="206"/>
      <c r="F456" s="424"/>
      <c r="J456" s="1"/>
    </row>
    <row r="457" spans="3:10" ht="15" customHeight="1">
      <c r="C457" s="30"/>
      <c r="D457" s="206"/>
      <c r="E457" s="206"/>
      <c r="F457" s="424"/>
      <c r="J457" s="1"/>
    </row>
    <row r="458" spans="3:10">
      <c r="C458" s="30"/>
      <c r="D458" s="206"/>
      <c r="E458" s="206"/>
      <c r="F458" s="424"/>
      <c r="J458" s="1"/>
    </row>
    <row r="459" spans="3:10">
      <c r="C459" s="30"/>
      <c r="D459" s="206"/>
      <c r="E459" s="206"/>
      <c r="F459" s="424"/>
      <c r="J459" s="1"/>
    </row>
    <row r="460" spans="3:10">
      <c r="C460" s="30"/>
      <c r="D460" s="206"/>
      <c r="E460" s="206"/>
      <c r="F460" s="424"/>
      <c r="J460" s="1"/>
    </row>
    <row r="461" spans="3:10">
      <c r="C461" s="30"/>
      <c r="D461" s="206"/>
      <c r="E461" s="206"/>
      <c r="F461" s="424"/>
      <c r="J461" s="1"/>
    </row>
    <row r="462" spans="3:10" ht="15" customHeight="1">
      <c r="C462" s="30"/>
      <c r="D462" s="206"/>
      <c r="E462" s="206"/>
      <c r="F462" s="424"/>
      <c r="J462" s="1"/>
    </row>
    <row r="463" spans="3:10" ht="26.25" customHeight="1">
      <c r="C463" s="30"/>
      <c r="D463" s="206"/>
      <c r="E463" s="206"/>
      <c r="F463" s="424"/>
      <c r="J463" s="1"/>
    </row>
    <row r="464" spans="3:10">
      <c r="C464" s="30"/>
      <c r="D464" s="206"/>
      <c r="E464" s="206"/>
      <c r="F464" s="424"/>
      <c r="J464" s="1"/>
    </row>
    <row r="465" spans="3:10">
      <c r="C465" s="30"/>
      <c r="D465" s="206"/>
      <c r="E465" s="206"/>
      <c r="F465" s="424"/>
      <c r="J465" s="1"/>
    </row>
    <row r="466" spans="3:10">
      <c r="C466" s="30"/>
      <c r="D466" s="206"/>
      <c r="E466" s="206"/>
      <c r="F466" s="424"/>
      <c r="J466" s="1"/>
    </row>
    <row r="467" spans="3:10">
      <c r="C467" s="30"/>
      <c r="D467" s="206"/>
      <c r="E467" s="206"/>
      <c r="F467" s="424"/>
      <c r="J467" s="1"/>
    </row>
    <row r="468" spans="3:10">
      <c r="C468" s="30"/>
      <c r="D468" s="206"/>
      <c r="E468" s="206"/>
      <c r="F468" s="424"/>
      <c r="J468" s="1"/>
    </row>
    <row r="469" spans="3:10">
      <c r="C469" s="30"/>
      <c r="D469" s="206"/>
      <c r="E469" s="206"/>
      <c r="F469" s="424"/>
      <c r="J469" s="1"/>
    </row>
    <row r="470" spans="3:10">
      <c r="C470" s="30"/>
      <c r="D470" s="206"/>
      <c r="E470" s="206"/>
      <c r="F470" s="424"/>
      <c r="J470" s="1"/>
    </row>
    <row r="471" spans="3:10">
      <c r="C471" s="30"/>
      <c r="D471" s="206"/>
      <c r="E471" s="206"/>
      <c r="F471" s="424"/>
      <c r="J471" s="1"/>
    </row>
    <row r="472" spans="3:10">
      <c r="C472" s="30"/>
      <c r="D472" s="206"/>
      <c r="E472" s="206"/>
      <c r="F472" s="424"/>
      <c r="J472" s="1"/>
    </row>
    <row r="473" spans="3:10">
      <c r="C473" s="30"/>
      <c r="D473" s="206"/>
      <c r="E473" s="206"/>
      <c r="F473" s="424"/>
      <c r="J473" s="1"/>
    </row>
    <row r="474" spans="3:10">
      <c r="C474" s="30"/>
      <c r="D474" s="206"/>
      <c r="E474" s="206"/>
      <c r="F474" s="424"/>
      <c r="J474" s="1"/>
    </row>
    <row r="475" spans="3:10">
      <c r="C475" s="30"/>
      <c r="D475" s="206"/>
      <c r="E475" s="206"/>
      <c r="F475" s="424"/>
      <c r="J475" s="1"/>
    </row>
    <row r="476" spans="3:10">
      <c r="C476" s="30"/>
      <c r="D476" s="206"/>
      <c r="E476" s="206"/>
      <c r="F476" s="424"/>
      <c r="J476" s="1"/>
    </row>
    <row r="477" spans="3:10">
      <c r="C477" s="30"/>
      <c r="D477" s="206"/>
      <c r="E477" s="206"/>
      <c r="F477" s="424"/>
      <c r="J477" s="1"/>
    </row>
    <row r="478" spans="3:10">
      <c r="C478" s="30"/>
      <c r="D478" s="206"/>
      <c r="E478" s="206"/>
      <c r="F478" s="424"/>
      <c r="J478" s="1"/>
    </row>
    <row r="479" spans="3:10">
      <c r="C479" s="30"/>
      <c r="D479" s="206"/>
      <c r="E479" s="206"/>
      <c r="F479" s="424"/>
      <c r="J479" s="1"/>
    </row>
    <row r="480" spans="3:10">
      <c r="C480" s="30"/>
      <c r="D480" s="206"/>
      <c r="E480" s="206"/>
      <c r="F480" s="424"/>
      <c r="J480" s="1"/>
    </row>
    <row r="481" spans="3:10">
      <c r="C481" s="30"/>
      <c r="D481" s="206"/>
      <c r="E481" s="206"/>
      <c r="F481" s="424"/>
      <c r="J481" s="1"/>
    </row>
    <row r="482" spans="3:10">
      <c r="C482" s="30"/>
      <c r="D482" s="206"/>
      <c r="E482" s="206"/>
      <c r="F482" s="424"/>
      <c r="J482" s="1"/>
    </row>
    <row r="483" spans="3:10">
      <c r="C483" s="30"/>
      <c r="D483" s="206"/>
      <c r="E483" s="206"/>
      <c r="F483" s="424"/>
      <c r="J483" s="1"/>
    </row>
    <row r="484" spans="3:10">
      <c r="C484" s="30"/>
      <c r="D484" s="206"/>
      <c r="E484" s="206"/>
      <c r="F484" s="424"/>
      <c r="J484" s="1"/>
    </row>
    <row r="485" spans="3:10">
      <c r="C485" s="30"/>
      <c r="D485" s="206"/>
      <c r="E485" s="206"/>
      <c r="F485" s="424"/>
      <c r="J485" s="1"/>
    </row>
    <row r="486" spans="3:10">
      <c r="C486" s="30"/>
      <c r="D486" s="206"/>
      <c r="E486" s="206"/>
      <c r="F486" s="424"/>
      <c r="J486" s="1"/>
    </row>
    <row r="487" spans="3:10">
      <c r="C487" s="30"/>
      <c r="D487" s="206"/>
      <c r="E487" s="206"/>
      <c r="F487" s="424"/>
      <c r="J487" s="1"/>
    </row>
    <row r="488" spans="3:10">
      <c r="C488" s="30"/>
      <c r="D488" s="206"/>
      <c r="E488" s="206"/>
      <c r="F488" s="424"/>
      <c r="J488" s="1"/>
    </row>
    <row r="489" spans="3:10">
      <c r="C489" s="30"/>
      <c r="D489" s="206"/>
      <c r="E489" s="206"/>
      <c r="F489" s="424"/>
      <c r="J489" s="1"/>
    </row>
    <row r="490" spans="3:10" ht="16.5" customHeight="1">
      <c r="C490" s="30"/>
      <c r="D490" s="206"/>
      <c r="E490" s="206"/>
      <c r="F490" s="424"/>
      <c r="J490" s="1"/>
    </row>
    <row r="491" spans="3:10">
      <c r="C491" s="30"/>
      <c r="D491" s="206"/>
      <c r="E491" s="206"/>
      <c r="F491" s="424"/>
      <c r="J491" s="1"/>
    </row>
    <row r="492" spans="3:10">
      <c r="C492" s="30"/>
      <c r="D492" s="206"/>
      <c r="E492" s="206"/>
      <c r="F492" s="424"/>
      <c r="J492" s="1"/>
    </row>
    <row r="493" spans="3:10">
      <c r="C493" s="30"/>
      <c r="D493" s="206"/>
      <c r="E493" s="206"/>
      <c r="F493" s="424"/>
      <c r="J493" s="1"/>
    </row>
    <row r="494" spans="3:10">
      <c r="C494" s="30"/>
      <c r="D494" s="206"/>
      <c r="E494" s="206"/>
      <c r="F494" s="424"/>
      <c r="J494" s="1"/>
    </row>
    <row r="495" spans="3:10">
      <c r="C495" s="30"/>
      <c r="D495" s="206"/>
      <c r="E495" s="206"/>
      <c r="F495" s="424"/>
      <c r="J495" s="1"/>
    </row>
    <row r="496" spans="3:10">
      <c r="C496" s="30"/>
      <c r="D496" s="206"/>
      <c r="E496" s="206"/>
      <c r="F496" s="424"/>
      <c r="J496" s="1"/>
    </row>
    <row r="497" spans="3:10">
      <c r="C497" s="30"/>
      <c r="D497" s="206"/>
      <c r="E497" s="206"/>
      <c r="F497" s="424"/>
      <c r="J497" s="1"/>
    </row>
    <row r="498" spans="3:10">
      <c r="C498" s="30"/>
      <c r="D498" s="206"/>
      <c r="E498" s="206"/>
      <c r="F498" s="424"/>
      <c r="J498" s="1"/>
    </row>
    <row r="499" spans="3:10">
      <c r="C499" s="30"/>
      <c r="D499" s="206"/>
      <c r="E499" s="206"/>
      <c r="F499" s="424"/>
      <c r="J499" s="1"/>
    </row>
    <row r="500" spans="3:10">
      <c r="C500" s="30"/>
      <c r="D500" s="206"/>
      <c r="E500" s="206"/>
      <c r="F500" s="424"/>
      <c r="J500" s="1"/>
    </row>
    <row r="501" spans="3:10">
      <c r="C501" s="30"/>
      <c r="D501" s="206"/>
      <c r="E501" s="206"/>
      <c r="F501" s="424"/>
      <c r="J501" s="1"/>
    </row>
    <row r="502" spans="3:10">
      <c r="C502" s="30"/>
      <c r="D502" s="206"/>
      <c r="E502" s="206"/>
      <c r="F502" s="424"/>
      <c r="J502" s="1"/>
    </row>
    <row r="503" spans="3:10">
      <c r="C503" s="30"/>
      <c r="D503" s="206"/>
      <c r="E503" s="206"/>
      <c r="F503" s="424"/>
      <c r="J503" s="1"/>
    </row>
    <row r="504" spans="3:10">
      <c r="C504" s="30"/>
      <c r="D504" s="206"/>
      <c r="E504" s="206"/>
      <c r="F504" s="424"/>
      <c r="J504" s="1"/>
    </row>
    <row r="505" spans="3:10">
      <c r="C505" s="30"/>
      <c r="D505" s="206"/>
      <c r="E505" s="206"/>
      <c r="F505" s="424"/>
      <c r="J505" s="1"/>
    </row>
    <row r="506" spans="3:10">
      <c r="C506" s="30"/>
      <c r="D506" s="206"/>
      <c r="E506" s="206"/>
      <c r="F506" s="424"/>
      <c r="J506" s="1"/>
    </row>
    <row r="507" spans="3:10">
      <c r="C507" s="30"/>
      <c r="D507" s="206"/>
      <c r="E507" s="206"/>
      <c r="F507" s="424"/>
      <c r="J507" s="1"/>
    </row>
    <row r="508" spans="3:10">
      <c r="C508" s="30"/>
      <c r="D508" s="206"/>
      <c r="E508" s="206"/>
      <c r="F508" s="424"/>
      <c r="J508" s="1"/>
    </row>
    <row r="509" spans="3:10">
      <c r="C509" s="30"/>
      <c r="D509" s="206"/>
      <c r="E509" s="206"/>
      <c r="F509" s="424"/>
      <c r="J509" s="1"/>
    </row>
    <row r="510" spans="3:10">
      <c r="C510" s="30"/>
      <c r="D510" s="206"/>
      <c r="E510" s="206"/>
      <c r="F510" s="424"/>
      <c r="J510" s="1"/>
    </row>
    <row r="511" spans="3:10">
      <c r="C511" s="30"/>
      <c r="D511" s="206"/>
      <c r="E511" s="206"/>
      <c r="F511" s="424"/>
      <c r="J511" s="1"/>
    </row>
    <row r="512" spans="3:10">
      <c r="C512" s="30"/>
      <c r="D512" s="206"/>
      <c r="E512" s="206"/>
      <c r="F512" s="424"/>
      <c r="J512" s="1"/>
    </row>
    <row r="513" spans="3:10">
      <c r="C513" s="30"/>
      <c r="D513" s="206"/>
      <c r="E513" s="206"/>
      <c r="F513" s="424"/>
      <c r="J513" s="1"/>
    </row>
    <row r="514" spans="3:10">
      <c r="C514" s="30"/>
      <c r="D514" s="206"/>
      <c r="E514" s="206"/>
      <c r="F514" s="424"/>
      <c r="J514" s="1"/>
    </row>
    <row r="515" spans="3:10">
      <c r="C515" s="30"/>
      <c r="D515" s="206"/>
      <c r="E515" s="206"/>
      <c r="F515" s="424"/>
      <c r="J515" s="1"/>
    </row>
    <row r="516" spans="3:10">
      <c r="C516" s="30"/>
      <c r="D516" s="206"/>
      <c r="E516" s="221"/>
      <c r="F516" s="424"/>
      <c r="J516" s="1"/>
    </row>
    <row r="517" spans="3:10" ht="53.25" customHeight="1">
      <c r="C517" s="30"/>
      <c r="D517" s="206"/>
      <c r="E517" s="206"/>
      <c r="F517" s="424"/>
      <c r="J517" s="1"/>
    </row>
    <row r="518" spans="3:10" ht="13.5" customHeight="1">
      <c r="C518" s="30"/>
      <c r="D518" s="206"/>
      <c r="E518" s="206"/>
      <c r="F518" s="424"/>
      <c r="J518" s="1"/>
    </row>
    <row r="519" spans="3:10">
      <c r="C519" s="30"/>
      <c r="D519" s="206"/>
      <c r="E519" s="206"/>
      <c r="F519" s="424"/>
      <c r="J519" s="1"/>
    </row>
    <row r="520" spans="3:10">
      <c r="C520" s="30"/>
      <c r="D520" s="206"/>
      <c r="E520" s="206"/>
      <c r="F520" s="424"/>
      <c r="J520" s="1"/>
    </row>
    <row r="521" spans="3:10" ht="66.75" customHeight="1">
      <c r="C521" s="30"/>
      <c r="D521" s="206"/>
      <c r="E521" s="206"/>
      <c r="F521" s="424"/>
      <c r="J521" s="1"/>
    </row>
    <row r="522" spans="3:10" ht="14.25" customHeight="1">
      <c r="C522" s="30"/>
      <c r="D522" s="206"/>
      <c r="E522" s="206"/>
      <c r="F522" s="424"/>
      <c r="J522" s="1"/>
    </row>
    <row r="523" spans="3:10">
      <c r="C523" s="30"/>
      <c r="D523" s="206"/>
      <c r="E523" s="206"/>
      <c r="F523" s="424"/>
      <c r="J523" s="1"/>
    </row>
    <row r="524" spans="3:10">
      <c r="C524" s="30"/>
      <c r="D524" s="206"/>
      <c r="E524" s="206"/>
      <c r="F524" s="424"/>
      <c r="J524" s="1"/>
    </row>
    <row r="525" spans="3:10">
      <c r="C525" s="30"/>
      <c r="D525" s="206"/>
      <c r="E525" s="206"/>
      <c r="F525" s="424"/>
      <c r="J525" s="1"/>
    </row>
    <row r="526" spans="3:10" ht="12.75" customHeight="1">
      <c r="C526" s="30"/>
      <c r="D526" s="206"/>
      <c r="E526" s="206"/>
      <c r="F526" s="424"/>
      <c r="J526" s="1"/>
    </row>
    <row r="527" spans="3:10">
      <c r="C527" s="30"/>
      <c r="D527" s="206"/>
      <c r="E527" s="206"/>
      <c r="F527" s="424"/>
      <c r="J527" s="1"/>
    </row>
    <row r="528" spans="3:10">
      <c r="C528" s="30"/>
      <c r="D528" s="206"/>
      <c r="E528" s="206"/>
      <c r="F528" s="424"/>
      <c r="J528" s="1"/>
    </row>
    <row r="529" spans="3:10">
      <c r="C529" s="30"/>
      <c r="D529" s="206"/>
      <c r="E529" s="206"/>
      <c r="F529" s="424"/>
      <c r="J529" s="1"/>
    </row>
    <row r="530" spans="3:10">
      <c r="C530" s="30"/>
      <c r="D530" s="206"/>
      <c r="E530" s="206"/>
      <c r="F530" s="424"/>
      <c r="J530" s="1"/>
    </row>
    <row r="531" spans="3:10">
      <c r="C531" s="30"/>
      <c r="D531" s="206"/>
      <c r="E531" s="206"/>
      <c r="F531" s="424"/>
      <c r="J531" s="1"/>
    </row>
    <row r="532" spans="3:10">
      <c r="C532" s="30"/>
      <c r="D532" s="206"/>
      <c r="E532" s="206"/>
      <c r="F532" s="424"/>
      <c r="J532" s="1"/>
    </row>
    <row r="533" spans="3:10">
      <c r="C533" s="30"/>
      <c r="D533" s="206"/>
      <c r="E533" s="206"/>
      <c r="F533" s="424"/>
      <c r="J533" s="1"/>
    </row>
    <row r="534" spans="3:10">
      <c r="C534" s="30"/>
      <c r="D534" s="206"/>
      <c r="E534" s="206"/>
      <c r="F534" s="424"/>
      <c r="J534" s="1"/>
    </row>
    <row r="535" spans="3:10">
      <c r="C535" s="30"/>
      <c r="D535" s="206"/>
      <c r="E535" s="206"/>
      <c r="F535" s="424"/>
      <c r="J535" s="1"/>
    </row>
    <row r="536" spans="3:10">
      <c r="C536" s="30"/>
      <c r="D536" s="206"/>
      <c r="E536" s="206"/>
      <c r="F536" s="424"/>
      <c r="J536" s="1"/>
    </row>
    <row r="537" spans="3:10">
      <c r="C537" s="30"/>
      <c r="D537" s="206"/>
      <c r="E537" s="206"/>
      <c r="F537" s="424"/>
      <c r="J537" s="1"/>
    </row>
    <row r="538" spans="3:10">
      <c r="C538" s="30"/>
      <c r="D538" s="206"/>
      <c r="E538" s="206"/>
      <c r="F538" s="424"/>
      <c r="J538" s="1"/>
    </row>
    <row r="539" spans="3:10">
      <c r="C539" s="30"/>
      <c r="D539" s="206"/>
      <c r="E539" s="206"/>
      <c r="F539" s="424"/>
      <c r="J539" s="1"/>
    </row>
    <row r="540" spans="3:10">
      <c r="C540" s="30"/>
      <c r="D540" s="206"/>
      <c r="E540" s="206"/>
      <c r="F540" s="424"/>
      <c r="J540" s="1"/>
    </row>
    <row r="541" spans="3:10">
      <c r="C541" s="30"/>
      <c r="D541" s="206"/>
      <c r="E541" s="206"/>
      <c r="F541" s="424"/>
      <c r="J541" s="1"/>
    </row>
    <row r="542" spans="3:10" ht="55.5" customHeight="1">
      <c r="C542" s="30"/>
      <c r="D542" s="206"/>
      <c r="E542" s="206"/>
      <c r="F542" s="424"/>
      <c r="J542" s="1"/>
    </row>
    <row r="543" spans="3:10">
      <c r="C543" s="30"/>
      <c r="D543" s="206"/>
      <c r="E543" s="206"/>
      <c r="F543" s="424"/>
      <c r="J543" s="1"/>
    </row>
    <row r="544" spans="3:10">
      <c r="C544" s="30"/>
      <c r="D544" s="206"/>
      <c r="E544" s="206"/>
      <c r="F544" s="424"/>
      <c r="J544" s="1"/>
    </row>
    <row r="545" spans="3:10">
      <c r="C545" s="30"/>
      <c r="D545" s="206"/>
      <c r="E545" s="206"/>
      <c r="F545" s="424"/>
      <c r="J545" s="1"/>
    </row>
    <row r="546" spans="3:10">
      <c r="C546" s="30"/>
      <c r="D546" s="206"/>
      <c r="E546" s="206"/>
      <c r="F546" s="424"/>
      <c r="J546" s="1"/>
    </row>
    <row r="547" spans="3:10">
      <c r="C547" s="30"/>
      <c r="D547" s="206"/>
      <c r="E547" s="206"/>
      <c r="F547" s="424"/>
      <c r="J547" s="1"/>
    </row>
    <row r="548" spans="3:10">
      <c r="C548" s="30"/>
      <c r="D548" s="206"/>
      <c r="E548" s="206"/>
      <c r="F548" s="424"/>
      <c r="J548" s="1"/>
    </row>
    <row r="549" spans="3:10" ht="12.75" customHeight="1">
      <c r="C549" s="30"/>
      <c r="D549" s="206"/>
      <c r="E549" s="206"/>
      <c r="F549" s="424"/>
      <c r="J549" s="1"/>
    </row>
    <row r="550" spans="3:10">
      <c r="C550" s="30"/>
      <c r="D550" s="206"/>
      <c r="E550" s="206"/>
      <c r="F550" s="424"/>
      <c r="J550" s="1"/>
    </row>
    <row r="551" spans="3:10">
      <c r="C551" s="30"/>
      <c r="D551" s="206"/>
      <c r="E551" s="206"/>
      <c r="F551" s="424"/>
      <c r="J551" s="1"/>
    </row>
    <row r="552" spans="3:10">
      <c r="C552" s="30"/>
      <c r="D552" s="206"/>
      <c r="E552" s="206"/>
      <c r="F552" s="424"/>
      <c r="J552" s="1"/>
    </row>
    <row r="553" spans="3:10">
      <c r="C553" s="30"/>
      <c r="D553" s="206"/>
      <c r="E553" s="206"/>
      <c r="F553" s="424"/>
      <c r="J553" s="1"/>
    </row>
    <row r="554" spans="3:10">
      <c r="C554" s="30"/>
      <c r="D554" s="206"/>
      <c r="E554" s="206"/>
      <c r="F554" s="424"/>
      <c r="J554" s="1"/>
    </row>
    <row r="555" spans="3:10">
      <c r="C555" s="30"/>
      <c r="D555" s="206"/>
      <c r="E555" s="206"/>
      <c r="F555" s="424"/>
      <c r="J555" s="1"/>
    </row>
    <row r="556" spans="3:10">
      <c r="C556" s="30"/>
      <c r="D556" s="206"/>
      <c r="E556" s="206"/>
      <c r="F556" s="424"/>
      <c r="J556" s="1"/>
    </row>
    <row r="557" spans="3:10">
      <c r="C557" s="30"/>
      <c r="D557" s="206"/>
      <c r="E557" s="206"/>
      <c r="F557" s="424"/>
      <c r="J557" s="1"/>
    </row>
    <row r="558" spans="3:10">
      <c r="C558" s="30"/>
      <c r="D558" s="206"/>
      <c r="E558" s="206"/>
      <c r="F558" s="424"/>
      <c r="J558" s="1"/>
    </row>
    <row r="559" spans="3:10">
      <c r="C559" s="30"/>
      <c r="D559" s="206"/>
      <c r="E559" s="206"/>
      <c r="F559" s="424"/>
      <c r="J559" s="1"/>
    </row>
    <row r="560" spans="3:10">
      <c r="C560" s="30"/>
      <c r="D560" s="206"/>
      <c r="E560" s="206"/>
      <c r="F560" s="424"/>
      <c r="J560" s="1"/>
    </row>
    <row r="561" spans="3:10">
      <c r="C561" s="30"/>
      <c r="D561" s="206"/>
      <c r="E561" s="206"/>
      <c r="F561" s="424"/>
      <c r="J561" s="1"/>
    </row>
    <row r="562" spans="3:10">
      <c r="C562" s="30"/>
      <c r="D562" s="206"/>
      <c r="E562" s="206"/>
      <c r="F562" s="424"/>
      <c r="J562" s="1"/>
    </row>
    <row r="563" spans="3:10">
      <c r="C563" s="30"/>
      <c r="D563" s="206"/>
      <c r="E563" s="206"/>
      <c r="F563" s="424"/>
      <c r="J563" s="1"/>
    </row>
    <row r="564" spans="3:10" ht="15.75" customHeight="1">
      <c r="C564" s="30"/>
      <c r="D564" s="206"/>
      <c r="E564" s="206"/>
      <c r="F564" s="424"/>
      <c r="J564" s="1"/>
    </row>
    <row r="565" spans="3:10">
      <c r="C565" s="30"/>
      <c r="D565" s="206"/>
      <c r="E565" s="206"/>
      <c r="F565" s="424"/>
      <c r="J565" s="1"/>
    </row>
    <row r="566" spans="3:10">
      <c r="C566" s="30"/>
      <c r="D566" s="206"/>
      <c r="E566" s="206"/>
      <c r="F566" s="424"/>
      <c r="J566" s="1"/>
    </row>
    <row r="567" spans="3:10" ht="13.5" customHeight="1">
      <c r="C567" s="30"/>
      <c r="D567" s="206"/>
      <c r="E567" s="206"/>
      <c r="F567" s="424"/>
      <c r="J567" s="1"/>
    </row>
    <row r="568" spans="3:10">
      <c r="C568" s="30"/>
      <c r="D568" s="206"/>
      <c r="E568" s="206"/>
      <c r="F568" s="424"/>
      <c r="J568" s="1"/>
    </row>
    <row r="569" spans="3:10">
      <c r="C569" s="30"/>
      <c r="D569" s="206"/>
      <c r="E569" s="206"/>
      <c r="F569" s="424"/>
      <c r="J569" s="1"/>
    </row>
    <row r="570" spans="3:10">
      <c r="C570" s="30"/>
      <c r="D570" s="206"/>
      <c r="E570" s="206"/>
      <c r="F570" s="424"/>
      <c r="J570" s="1"/>
    </row>
    <row r="571" spans="3:10">
      <c r="C571" s="30"/>
      <c r="D571" s="206"/>
      <c r="E571" s="206"/>
      <c r="F571" s="424"/>
      <c r="J571" s="1"/>
    </row>
    <row r="572" spans="3:10">
      <c r="C572" s="30"/>
      <c r="D572" s="206"/>
      <c r="E572" s="206"/>
      <c r="F572" s="424"/>
      <c r="J572" s="1"/>
    </row>
    <row r="573" spans="3:10">
      <c r="C573" s="30"/>
      <c r="D573" s="206"/>
      <c r="E573" s="206"/>
      <c r="F573" s="424"/>
      <c r="J573" s="1"/>
    </row>
    <row r="574" spans="3:10">
      <c r="C574" s="30"/>
      <c r="D574" s="206"/>
      <c r="E574" s="206"/>
      <c r="F574" s="424"/>
      <c r="J574" s="1"/>
    </row>
    <row r="575" spans="3:10">
      <c r="C575" s="30"/>
      <c r="D575" s="206"/>
      <c r="E575" s="206"/>
      <c r="F575" s="424"/>
      <c r="J575" s="1"/>
    </row>
    <row r="576" spans="3:10">
      <c r="C576" s="30"/>
      <c r="D576" s="206"/>
      <c r="E576" s="206"/>
      <c r="F576" s="424"/>
      <c r="J576" s="1"/>
    </row>
    <row r="577" spans="3:10">
      <c r="C577" s="30"/>
      <c r="D577" s="206"/>
      <c r="E577" s="206"/>
      <c r="F577" s="424"/>
      <c r="J577" s="1"/>
    </row>
    <row r="578" spans="3:10">
      <c r="C578" s="30"/>
      <c r="D578" s="206"/>
      <c r="E578" s="206"/>
      <c r="F578" s="424"/>
      <c r="J578" s="1"/>
    </row>
    <row r="579" spans="3:10">
      <c r="C579" s="30"/>
      <c r="D579" s="206"/>
      <c r="E579" s="206"/>
      <c r="F579" s="424"/>
      <c r="J579" s="1"/>
    </row>
    <row r="580" spans="3:10">
      <c r="C580" s="30"/>
      <c r="D580" s="206"/>
      <c r="E580" s="206"/>
      <c r="F580" s="424"/>
      <c r="J580" s="1"/>
    </row>
    <row r="581" spans="3:10">
      <c r="C581" s="30"/>
      <c r="D581" s="206"/>
      <c r="E581" s="206"/>
      <c r="F581" s="424"/>
      <c r="J581" s="1"/>
    </row>
    <row r="582" spans="3:10">
      <c r="C582" s="30"/>
      <c r="D582" s="206"/>
      <c r="E582" s="206"/>
      <c r="F582" s="424"/>
      <c r="J582" s="1"/>
    </row>
    <row r="583" spans="3:10">
      <c r="C583" s="30"/>
      <c r="D583" s="206"/>
      <c r="E583" s="206"/>
      <c r="F583" s="424"/>
      <c r="J583" s="1"/>
    </row>
    <row r="584" spans="3:10">
      <c r="C584" s="30"/>
      <c r="D584" s="206"/>
      <c r="E584" s="206"/>
      <c r="F584" s="424"/>
      <c r="J584" s="1"/>
    </row>
    <row r="585" spans="3:10">
      <c r="C585" s="30"/>
      <c r="D585" s="206"/>
      <c r="E585" s="206"/>
      <c r="F585" s="424"/>
      <c r="J585" s="1"/>
    </row>
    <row r="586" spans="3:10">
      <c r="C586" s="30"/>
      <c r="D586" s="206"/>
      <c r="E586" s="206"/>
      <c r="F586" s="424"/>
      <c r="J586" s="1"/>
    </row>
    <row r="587" spans="3:10">
      <c r="C587" s="30"/>
      <c r="D587" s="206"/>
      <c r="E587" s="206"/>
      <c r="F587" s="424"/>
      <c r="J587" s="1"/>
    </row>
    <row r="588" spans="3:10">
      <c r="C588" s="30"/>
      <c r="D588" s="206"/>
      <c r="E588" s="206"/>
      <c r="F588" s="424"/>
      <c r="J588" s="1"/>
    </row>
    <row r="589" spans="3:10">
      <c r="C589" s="30"/>
      <c r="D589" s="206"/>
      <c r="E589" s="206"/>
      <c r="F589" s="424"/>
      <c r="J589" s="1"/>
    </row>
    <row r="590" spans="3:10" ht="28.5" customHeight="1">
      <c r="C590" s="30"/>
      <c r="D590" s="206"/>
      <c r="E590" s="206"/>
      <c r="F590" s="424"/>
      <c r="J590" s="1"/>
    </row>
    <row r="591" spans="3:10" ht="15.75" customHeight="1">
      <c r="C591" s="30"/>
      <c r="D591" s="206"/>
      <c r="E591" s="206"/>
      <c r="F591" s="424"/>
      <c r="J591" s="1"/>
    </row>
    <row r="592" spans="3:10" ht="14.25" customHeight="1">
      <c r="C592" s="30"/>
      <c r="D592" s="206"/>
      <c r="E592" s="206"/>
      <c r="F592" s="424"/>
      <c r="J592" s="1"/>
    </row>
    <row r="593" spans="3:10">
      <c r="C593" s="30"/>
      <c r="D593" s="206"/>
      <c r="E593" s="206"/>
      <c r="F593" s="424"/>
      <c r="J593" s="1"/>
    </row>
    <row r="594" spans="3:10">
      <c r="C594" s="30"/>
      <c r="D594" s="206"/>
      <c r="E594" s="206"/>
      <c r="F594" s="424"/>
      <c r="J594" s="1"/>
    </row>
    <row r="595" spans="3:10">
      <c r="C595" s="30"/>
      <c r="D595" s="206"/>
      <c r="E595" s="206"/>
      <c r="F595" s="424"/>
      <c r="J595" s="1"/>
    </row>
    <row r="596" spans="3:10">
      <c r="C596" s="30"/>
      <c r="D596" s="206"/>
      <c r="E596" s="206"/>
      <c r="F596" s="424"/>
      <c r="J596" s="1"/>
    </row>
    <row r="597" spans="3:10">
      <c r="C597" s="30"/>
      <c r="D597" s="206"/>
      <c r="E597" s="206"/>
      <c r="F597" s="424"/>
      <c r="J597" s="1"/>
    </row>
    <row r="598" spans="3:10">
      <c r="C598" s="30"/>
      <c r="D598" s="206"/>
      <c r="E598" s="206"/>
      <c r="F598" s="424"/>
      <c r="J598" s="1"/>
    </row>
    <row r="599" spans="3:10">
      <c r="C599" s="30"/>
      <c r="D599" s="206"/>
      <c r="E599" s="206"/>
      <c r="F599" s="424"/>
      <c r="J599" s="1"/>
    </row>
    <row r="600" spans="3:10">
      <c r="C600" s="30"/>
      <c r="D600" s="206"/>
      <c r="E600" s="206"/>
      <c r="F600" s="424"/>
      <c r="J600" s="1"/>
    </row>
    <row r="601" spans="3:10">
      <c r="C601" s="30"/>
      <c r="D601" s="206"/>
      <c r="E601" s="206"/>
      <c r="F601" s="424"/>
      <c r="J601" s="1"/>
    </row>
    <row r="602" spans="3:10">
      <c r="C602" s="30"/>
      <c r="D602" s="206"/>
      <c r="E602" s="206"/>
      <c r="F602" s="424"/>
      <c r="J602" s="1"/>
    </row>
    <row r="603" spans="3:10">
      <c r="C603" s="30"/>
      <c r="D603" s="206"/>
      <c r="E603" s="206"/>
      <c r="F603" s="424"/>
      <c r="J603" s="1"/>
    </row>
    <row r="604" spans="3:10">
      <c r="C604" s="30"/>
      <c r="D604" s="206"/>
      <c r="E604" s="206"/>
      <c r="F604" s="424"/>
      <c r="J604" s="1"/>
    </row>
    <row r="605" spans="3:10">
      <c r="C605" s="30"/>
      <c r="D605" s="206"/>
      <c r="E605" s="206"/>
      <c r="F605" s="424"/>
      <c r="J605" s="1"/>
    </row>
    <row r="606" spans="3:10">
      <c r="C606" s="30"/>
      <c r="D606" s="206"/>
      <c r="E606" s="206"/>
      <c r="F606" s="424"/>
      <c r="J606" s="1"/>
    </row>
    <row r="607" spans="3:10">
      <c r="C607" s="30"/>
      <c r="D607" s="206"/>
      <c r="E607" s="206"/>
      <c r="F607" s="424"/>
      <c r="J607" s="1"/>
    </row>
    <row r="608" spans="3:10">
      <c r="C608" s="30"/>
      <c r="D608" s="206"/>
      <c r="E608" s="206"/>
      <c r="F608" s="424"/>
      <c r="J608" s="1"/>
    </row>
    <row r="609" spans="3:10">
      <c r="C609" s="30"/>
      <c r="D609" s="206"/>
      <c r="E609" s="206"/>
      <c r="F609" s="424"/>
      <c r="J609" s="1"/>
    </row>
    <row r="610" spans="3:10">
      <c r="C610" s="30"/>
      <c r="D610" s="206"/>
      <c r="E610" s="206"/>
      <c r="F610" s="424"/>
      <c r="J610" s="1"/>
    </row>
    <row r="611" spans="3:10">
      <c r="C611" s="30"/>
      <c r="D611" s="206"/>
      <c r="E611" s="206"/>
      <c r="F611" s="424"/>
      <c r="J611" s="1"/>
    </row>
    <row r="612" spans="3:10">
      <c r="C612" s="30"/>
      <c r="D612" s="206"/>
      <c r="E612" s="206"/>
      <c r="F612" s="424"/>
      <c r="J612" s="1"/>
    </row>
    <row r="613" spans="3:10" ht="15" customHeight="1">
      <c r="C613" s="30"/>
      <c r="D613" s="206"/>
      <c r="E613" s="206"/>
      <c r="F613" s="424"/>
      <c r="J613" s="1"/>
    </row>
    <row r="614" spans="3:10" ht="12.75" customHeight="1">
      <c r="C614" s="30"/>
      <c r="D614" s="206"/>
      <c r="E614" s="206"/>
      <c r="F614" s="424"/>
      <c r="J614" s="1"/>
    </row>
    <row r="615" spans="3:10" ht="14.25" customHeight="1">
      <c r="C615" s="30"/>
      <c r="D615" s="206"/>
      <c r="E615" s="206"/>
      <c r="F615" s="424"/>
      <c r="J615" s="1"/>
    </row>
    <row r="616" spans="3:10" ht="13.5" customHeight="1">
      <c r="C616" s="30"/>
      <c r="D616" s="206"/>
      <c r="E616" s="206"/>
      <c r="F616" s="424"/>
      <c r="J616" s="1"/>
    </row>
    <row r="617" spans="3:10" ht="12.75" customHeight="1">
      <c r="C617" s="30"/>
      <c r="D617" s="206"/>
      <c r="E617" s="206"/>
      <c r="F617" s="424"/>
      <c r="J617" s="1"/>
    </row>
    <row r="618" spans="3:10" ht="13.5" customHeight="1">
      <c r="C618" s="30"/>
      <c r="D618" s="206"/>
      <c r="E618" s="206"/>
      <c r="F618" s="424"/>
      <c r="J618" s="1"/>
    </row>
    <row r="619" spans="3:10">
      <c r="C619" s="30"/>
      <c r="D619" s="206"/>
      <c r="E619" s="206"/>
      <c r="F619" s="424"/>
      <c r="J619" s="1"/>
    </row>
    <row r="620" spans="3:10" ht="15.75" customHeight="1">
      <c r="C620" s="30"/>
      <c r="D620" s="206"/>
      <c r="E620" s="206"/>
      <c r="F620" s="424"/>
      <c r="J620" s="1"/>
    </row>
    <row r="621" spans="3:10">
      <c r="C621" s="30"/>
      <c r="D621" s="206"/>
      <c r="E621" s="206"/>
      <c r="F621" s="424"/>
      <c r="J621" s="1"/>
    </row>
    <row r="622" spans="3:10">
      <c r="C622" s="30"/>
      <c r="D622" s="206"/>
      <c r="E622" s="206"/>
      <c r="F622" s="424"/>
      <c r="J622" s="1"/>
    </row>
    <row r="623" spans="3:10">
      <c r="C623" s="30"/>
      <c r="D623" s="206"/>
      <c r="E623" s="206"/>
      <c r="F623" s="424"/>
      <c r="J623" s="1"/>
    </row>
    <row r="624" spans="3:10">
      <c r="C624" s="30"/>
      <c r="D624" s="206"/>
      <c r="E624" s="206"/>
      <c r="F624" s="424"/>
      <c r="J624" s="1"/>
    </row>
    <row r="625" spans="3:10">
      <c r="C625" s="30"/>
      <c r="D625" s="206"/>
      <c r="E625" s="206"/>
      <c r="F625" s="424"/>
      <c r="J625" s="1"/>
    </row>
    <row r="626" spans="3:10">
      <c r="C626" s="30"/>
      <c r="D626" s="206"/>
      <c r="E626" s="206"/>
      <c r="F626" s="424"/>
      <c r="J626" s="1"/>
    </row>
    <row r="627" spans="3:10">
      <c r="C627" s="30"/>
      <c r="D627" s="206"/>
      <c r="E627" s="206"/>
      <c r="F627" s="424"/>
      <c r="J627" s="1"/>
    </row>
    <row r="628" spans="3:10" ht="13.5" customHeight="1">
      <c r="C628" s="30"/>
      <c r="D628" s="206"/>
      <c r="E628" s="206"/>
      <c r="F628" s="424"/>
      <c r="J628" s="1"/>
    </row>
    <row r="629" spans="3:10">
      <c r="C629" s="30"/>
      <c r="D629" s="206"/>
      <c r="E629" s="206"/>
      <c r="F629" s="424"/>
      <c r="J629" s="1"/>
    </row>
    <row r="630" spans="3:10">
      <c r="C630" s="30"/>
      <c r="D630" s="206"/>
      <c r="E630" s="206"/>
      <c r="F630" s="424"/>
      <c r="J630" s="1"/>
    </row>
    <row r="631" spans="3:10">
      <c r="C631" s="30"/>
      <c r="D631" s="206"/>
      <c r="E631" s="206"/>
      <c r="F631" s="424"/>
      <c r="J631" s="1"/>
    </row>
    <row r="632" spans="3:10">
      <c r="C632" s="30"/>
      <c r="D632" s="206"/>
      <c r="E632" s="206"/>
      <c r="F632" s="424"/>
      <c r="J632" s="1"/>
    </row>
    <row r="633" spans="3:10">
      <c r="C633" s="30"/>
      <c r="D633" s="206"/>
      <c r="E633" s="206"/>
      <c r="F633" s="424"/>
      <c r="J633" s="1"/>
    </row>
    <row r="634" spans="3:10">
      <c r="C634" s="30"/>
      <c r="D634" s="206"/>
      <c r="E634" s="206"/>
      <c r="F634" s="424"/>
      <c r="J634" s="1"/>
    </row>
    <row r="635" spans="3:10">
      <c r="C635" s="30"/>
      <c r="D635" s="206"/>
      <c r="E635" s="206"/>
      <c r="F635" s="424"/>
      <c r="J635" s="1"/>
    </row>
    <row r="636" spans="3:10" ht="12.75" customHeight="1">
      <c r="C636" s="30"/>
      <c r="D636" s="206"/>
      <c r="E636" s="206"/>
      <c r="F636" s="424"/>
      <c r="J636" s="1"/>
    </row>
    <row r="637" spans="3:10" ht="14.25" customHeight="1">
      <c r="C637" s="30"/>
      <c r="D637" s="206"/>
      <c r="E637" s="206"/>
      <c r="F637" s="424"/>
      <c r="J637" s="1"/>
    </row>
    <row r="638" spans="3:10">
      <c r="C638" s="30"/>
      <c r="D638" s="206"/>
      <c r="E638" s="206"/>
      <c r="F638" s="424"/>
      <c r="J638" s="1"/>
    </row>
    <row r="639" spans="3:10">
      <c r="C639" s="30"/>
      <c r="D639" s="206"/>
      <c r="E639" s="206"/>
      <c r="F639" s="424"/>
      <c r="J639" s="1"/>
    </row>
    <row r="640" spans="3:10" ht="13.5" customHeight="1">
      <c r="C640" s="30"/>
      <c r="D640" s="206"/>
      <c r="E640" s="206"/>
      <c r="F640" s="424"/>
      <c r="J640" s="1"/>
    </row>
    <row r="641" spans="3:10" ht="14.25" customHeight="1">
      <c r="C641" s="30"/>
      <c r="D641" s="206"/>
      <c r="E641" s="206"/>
      <c r="F641" s="424"/>
      <c r="J641" s="1"/>
    </row>
    <row r="642" spans="3:10" ht="13.5" customHeight="1">
      <c r="C642" s="30"/>
      <c r="D642" s="206"/>
      <c r="E642" s="206"/>
      <c r="F642" s="424"/>
      <c r="J642" s="1"/>
    </row>
    <row r="643" spans="3:10" ht="13.5" customHeight="1">
      <c r="C643" s="30"/>
      <c r="D643" s="206"/>
      <c r="E643" s="206"/>
      <c r="F643" s="424"/>
      <c r="J643" s="1"/>
    </row>
    <row r="644" spans="3:10">
      <c r="C644" s="30"/>
      <c r="D644" s="206"/>
      <c r="E644" s="206"/>
      <c r="F644" s="424"/>
      <c r="J644" s="1"/>
    </row>
    <row r="645" spans="3:10" ht="11.25" customHeight="1">
      <c r="C645" s="30"/>
      <c r="D645" s="206"/>
      <c r="E645" s="206"/>
      <c r="F645" s="424"/>
      <c r="J645" s="1"/>
    </row>
    <row r="646" spans="3:10">
      <c r="C646" s="30"/>
      <c r="D646" s="206"/>
      <c r="E646" s="206"/>
      <c r="F646" s="424"/>
      <c r="J646" s="1"/>
    </row>
    <row r="647" spans="3:10">
      <c r="C647" s="30"/>
      <c r="D647" s="206"/>
      <c r="E647" s="206"/>
      <c r="F647" s="424"/>
      <c r="J647" s="1"/>
    </row>
    <row r="648" spans="3:10" ht="13.5" customHeight="1">
      <c r="C648" s="30"/>
      <c r="D648" s="206"/>
      <c r="E648" s="206"/>
      <c r="F648" s="424"/>
      <c r="J648" s="1"/>
    </row>
    <row r="649" spans="3:10">
      <c r="C649" s="30"/>
      <c r="D649" s="206"/>
      <c r="E649" s="206"/>
      <c r="F649" s="424"/>
      <c r="J649" s="1"/>
    </row>
    <row r="650" spans="3:10">
      <c r="C650" s="30"/>
      <c r="D650" s="206"/>
      <c r="E650" s="206"/>
      <c r="F650" s="424"/>
      <c r="J650" s="1"/>
    </row>
    <row r="651" spans="3:10">
      <c r="C651" s="30"/>
      <c r="D651" s="206"/>
      <c r="E651" s="206"/>
      <c r="F651" s="424"/>
      <c r="J651" s="1"/>
    </row>
    <row r="652" spans="3:10">
      <c r="C652" s="30"/>
      <c r="D652" s="206"/>
      <c r="E652" s="206"/>
      <c r="F652" s="424"/>
      <c r="J652" s="1"/>
    </row>
    <row r="653" spans="3:10">
      <c r="C653" s="30"/>
      <c r="D653" s="206"/>
      <c r="E653" s="206"/>
      <c r="F653" s="424"/>
      <c r="J653" s="1"/>
    </row>
    <row r="654" spans="3:10">
      <c r="C654" s="30"/>
      <c r="D654" s="206"/>
      <c r="E654" s="206"/>
      <c r="F654" s="424"/>
      <c r="J654" s="1"/>
    </row>
    <row r="655" spans="3:10">
      <c r="C655" s="30"/>
      <c r="D655" s="206"/>
      <c r="E655" s="206"/>
      <c r="F655" s="424"/>
      <c r="J655" s="1"/>
    </row>
    <row r="656" spans="3:10">
      <c r="C656" s="30"/>
      <c r="D656" s="206"/>
      <c r="E656" s="206"/>
      <c r="F656" s="424"/>
      <c r="J656" s="1"/>
    </row>
    <row r="657" spans="3:10">
      <c r="C657" s="30"/>
      <c r="D657" s="206"/>
      <c r="E657" s="206"/>
      <c r="F657" s="424"/>
      <c r="J657" s="1"/>
    </row>
    <row r="658" spans="3:10">
      <c r="C658" s="30"/>
      <c r="D658" s="206"/>
      <c r="E658" s="206"/>
      <c r="F658" s="424"/>
      <c r="J658" s="1"/>
    </row>
    <row r="659" spans="3:10" ht="12" customHeight="1">
      <c r="C659" s="30"/>
      <c r="D659" s="206"/>
      <c r="E659" s="206"/>
      <c r="F659" s="424"/>
      <c r="J659" s="1"/>
    </row>
    <row r="660" spans="3:10" ht="145.5" customHeight="1">
      <c r="C660" s="30"/>
      <c r="D660" s="206"/>
      <c r="E660" s="206"/>
      <c r="F660" s="424"/>
      <c r="J660" s="1"/>
    </row>
    <row r="661" spans="3:10">
      <c r="C661" s="30"/>
      <c r="D661" s="206"/>
      <c r="E661" s="206"/>
      <c r="F661" s="424"/>
      <c r="J661" s="1"/>
    </row>
    <row r="662" spans="3:10">
      <c r="C662" s="30"/>
      <c r="D662" s="206"/>
      <c r="E662" s="206"/>
      <c r="F662" s="424"/>
      <c r="J662" s="1"/>
    </row>
    <row r="663" spans="3:10" ht="12" customHeight="1">
      <c r="C663" s="30"/>
      <c r="D663" s="206"/>
      <c r="E663" s="206"/>
      <c r="F663" s="424"/>
      <c r="J663" s="1"/>
    </row>
    <row r="664" spans="3:10">
      <c r="C664" s="30"/>
      <c r="D664" s="206"/>
      <c r="E664" s="206"/>
      <c r="F664" s="424"/>
      <c r="J664" s="1"/>
    </row>
    <row r="665" spans="3:10">
      <c r="C665" s="30"/>
      <c r="D665" s="206"/>
      <c r="E665" s="206"/>
      <c r="F665" s="424"/>
      <c r="J665" s="1"/>
    </row>
    <row r="666" spans="3:10">
      <c r="C666" s="30"/>
      <c r="D666" s="206"/>
      <c r="E666" s="206"/>
      <c r="F666" s="424"/>
      <c r="J666" s="1"/>
    </row>
    <row r="667" spans="3:10">
      <c r="C667" s="30"/>
      <c r="D667" s="206"/>
      <c r="E667" s="206"/>
      <c r="F667" s="424"/>
      <c r="J667" s="1"/>
    </row>
    <row r="668" spans="3:10">
      <c r="C668" s="30"/>
      <c r="D668" s="206"/>
      <c r="E668" s="206"/>
      <c r="F668" s="424"/>
      <c r="J668" s="1"/>
    </row>
    <row r="669" spans="3:10" ht="11.25" customHeight="1">
      <c r="C669" s="30"/>
      <c r="D669" s="206"/>
      <c r="E669" s="206"/>
      <c r="F669" s="424"/>
      <c r="J669" s="1"/>
    </row>
    <row r="670" spans="3:10">
      <c r="C670" s="30"/>
      <c r="D670" s="206"/>
      <c r="E670" s="206"/>
      <c r="F670" s="424"/>
      <c r="J670" s="1"/>
    </row>
    <row r="671" spans="3:10">
      <c r="C671" s="30"/>
      <c r="D671" s="206"/>
      <c r="E671" s="206"/>
      <c r="F671" s="424"/>
      <c r="J671" s="1"/>
    </row>
    <row r="672" spans="3:10">
      <c r="C672" s="30"/>
      <c r="D672" s="206"/>
      <c r="E672" s="206"/>
      <c r="F672" s="424"/>
      <c r="J672" s="1"/>
    </row>
    <row r="673" spans="3:10">
      <c r="C673" s="30"/>
      <c r="D673" s="206"/>
      <c r="E673" s="206"/>
      <c r="F673" s="424"/>
      <c r="J673" s="1"/>
    </row>
    <row r="674" spans="3:10">
      <c r="C674" s="30"/>
      <c r="D674" s="206"/>
      <c r="E674" s="206"/>
      <c r="F674" s="424"/>
      <c r="J674" s="1"/>
    </row>
    <row r="675" spans="3:10">
      <c r="C675" s="30"/>
      <c r="D675" s="206"/>
      <c r="E675" s="206"/>
      <c r="F675" s="424"/>
      <c r="J675" s="1"/>
    </row>
    <row r="676" spans="3:10" ht="12.75" customHeight="1">
      <c r="C676" s="30"/>
      <c r="D676" s="206"/>
      <c r="E676" s="206"/>
      <c r="F676" s="424"/>
      <c r="J676" s="1"/>
    </row>
    <row r="677" spans="3:10" ht="13.5" customHeight="1">
      <c r="C677" s="30"/>
      <c r="D677" s="206"/>
      <c r="E677" s="206"/>
      <c r="F677" s="424"/>
      <c r="J677" s="1"/>
    </row>
    <row r="678" spans="3:10" ht="12.75" customHeight="1">
      <c r="C678" s="30"/>
      <c r="D678" s="206"/>
      <c r="E678" s="206"/>
      <c r="F678" s="424"/>
      <c r="J678" s="1"/>
    </row>
    <row r="679" spans="3:10">
      <c r="C679" s="30"/>
      <c r="D679" s="206"/>
      <c r="E679" s="206"/>
      <c r="F679" s="424"/>
      <c r="J679" s="1"/>
    </row>
    <row r="680" spans="3:10" ht="12.75" customHeight="1">
      <c r="C680" s="30"/>
      <c r="D680" s="206"/>
      <c r="E680" s="206"/>
      <c r="F680" s="424"/>
      <c r="J680" s="1"/>
    </row>
    <row r="681" spans="3:10" ht="15" customHeight="1">
      <c r="C681" s="30"/>
      <c r="D681" s="206"/>
      <c r="E681" s="206"/>
      <c r="F681" s="424"/>
      <c r="J681" s="1"/>
    </row>
    <row r="682" spans="3:10">
      <c r="C682" s="30"/>
      <c r="D682" s="206"/>
      <c r="E682" s="206"/>
      <c r="F682" s="424"/>
      <c r="J682" s="1"/>
    </row>
    <row r="683" spans="3:10" ht="28.5" customHeight="1">
      <c r="C683" s="30"/>
      <c r="D683" s="206"/>
      <c r="E683" s="206"/>
      <c r="F683" s="424"/>
      <c r="J683" s="1"/>
    </row>
    <row r="684" spans="3:10" ht="14.25" customHeight="1">
      <c r="C684" s="30"/>
      <c r="D684" s="206"/>
      <c r="E684" s="206"/>
      <c r="F684" s="424"/>
      <c r="J684" s="1"/>
    </row>
    <row r="685" spans="3:10" ht="27" customHeight="1">
      <c r="C685" s="30"/>
      <c r="D685" s="206"/>
      <c r="E685" s="206"/>
      <c r="F685" s="424"/>
      <c r="J685" s="1"/>
    </row>
    <row r="686" spans="3:10">
      <c r="C686" s="30"/>
      <c r="D686" s="206"/>
      <c r="E686" s="206"/>
      <c r="F686" s="424"/>
      <c r="J686" s="1"/>
    </row>
    <row r="687" spans="3:10">
      <c r="C687" s="30"/>
      <c r="D687" s="206"/>
      <c r="E687" s="206"/>
      <c r="F687" s="424"/>
      <c r="J687" s="1"/>
    </row>
    <row r="688" spans="3:10" ht="53.25" customHeight="1">
      <c r="C688" s="30"/>
      <c r="D688" s="206"/>
      <c r="E688" s="206"/>
      <c r="F688" s="424"/>
      <c r="J688" s="1"/>
    </row>
    <row r="689" spans="3:10">
      <c r="C689" s="30"/>
      <c r="D689" s="206"/>
      <c r="E689" s="206"/>
      <c r="F689" s="424"/>
      <c r="J689" s="1"/>
    </row>
    <row r="690" spans="3:10">
      <c r="C690" s="30"/>
      <c r="D690" s="206"/>
      <c r="E690" s="206"/>
      <c r="F690" s="424"/>
      <c r="J690" s="1"/>
    </row>
    <row r="691" spans="3:10">
      <c r="C691" s="30"/>
      <c r="D691" s="206"/>
      <c r="E691" s="206"/>
      <c r="F691" s="424"/>
      <c r="J691" s="1"/>
    </row>
    <row r="692" spans="3:10">
      <c r="C692" s="30"/>
      <c r="D692" s="206"/>
      <c r="E692" s="206"/>
      <c r="F692" s="424"/>
      <c r="J692" s="1"/>
    </row>
    <row r="693" spans="3:10">
      <c r="C693" s="30"/>
      <c r="D693" s="206"/>
      <c r="E693" s="206"/>
      <c r="F693" s="424"/>
      <c r="J693" s="1"/>
    </row>
    <row r="694" spans="3:10">
      <c r="C694" s="30"/>
      <c r="D694" s="206"/>
      <c r="E694" s="206"/>
      <c r="F694" s="424"/>
      <c r="J694" s="1"/>
    </row>
    <row r="695" spans="3:10">
      <c r="C695" s="30"/>
      <c r="D695" s="206"/>
      <c r="E695" s="206"/>
      <c r="F695" s="424"/>
      <c r="J695" s="1"/>
    </row>
    <row r="696" spans="3:10">
      <c r="C696" s="30"/>
      <c r="D696" s="206"/>
      <c r="E696" s="206"/>
      <c r="F696" s="424"/>
      <c r="J696" s="1"/>
    </row>
    <row r="697" spans="3:10">
      <c r="C697" s="30"/>
      <c r="D697" s="206"/>
      <c r="E697" s="206"/>
      <c r="F697" s="424"/>
      <c r="J697" s="1"/>
    </row>
    <row r="698" spans="3:10">
      <c r="C698" s="30"/>
      <c r="D698" s="206"/>
      <c r="E698" s="206"/>
      <c r="F698" s="424"/>
      <c r="J698" s="1"/>
    </row>
    <row r="699" spans="3:10">
      <c r="C699" s="30"/>
      <c r="D699" s="206"/>
      <c r="E699" s="206"/>
      <c r="F699" s="424"/>
      <c r="J699" s="1"/>
    </row>
    <row r="700" spans="3:10">
      <c r="C700" s="30"/>
      <c r="D700" s="206"/>
      <c r="E700" s="206"/>
      <c r="F700" s="424"/>
      <c r="J700" s="1"/>
    </row>
    <row r="701" spans="3:10">
      <c r="C701" s="30"/>
      <c r="D701" s="206"/>
      <c r="E701" s="206"/>
      <c r="F701" s="424"/>
      <c r="J701" s="1"/>
    </row>
    <row r="702" spans="3:10">
      <c r="C702" s="30"/>
      <c r="D702" s="206"/>
      <c r="E702" s="206"/>
      <c r="F702" s="424"/>
      <c r="J702" s="1"/>
    </row>
    <row r="703" spans="3:10">
      <c r="C703" s="30"/>
      <c r="D703" s="206"/>
      <c r="E703" s="206"/>
      <c r="F703" s="424"/>
      <c r="J703" s="1"/>
    </row>
    <row r="704" spans="3:10">
      <c r="C704" s="30"/>
      <c r="D704" s="206"/>
      <c r="E704" s="206"/>
      <c r="F704" s="424"/>
      <c r="J704" s="1"/>
    </row>
    <row r="705" spans="3:10">
      <c r="C705" s="30"/>
      <c r="D705" s="206"/>
      <c r="E705" s="206"/>
      <c r="F705" s="424"/>
      <c r="J705" s="1"/>
    </row>
    <row r="706" spans="3:10">
      <c r="C706" s="30"/>
      <c r="D706" s="206"/>
      <c r="E706" s="206"/>
      <c r="F706" s="424"/>
      <c r="J706" s="1"/>
    </row>
    <row r="707" spans="3:10">
      <c r="C707" s="30"/>
      <c r="D707" s="206"/>
      <c r="E707" s="206"/>
      <c r="F707" s="424"/>
      <c r="J707" s="1"/>
    </row>
    <row r="708" spans="3:10" ht="15" customHeight="1">
      <c r="C708" s="30"/>
      <c r="D708" s="206"/>
      <c r="E708" s="206"/>
      <c r="F708" s="424"/>
      <c r="J708" s="1"/>
    </row>
    <row r="709" spans="3:10">
      <c r="C709" s="30"/>
      <c r="D709" s="206"/>
      <c r="E709" s="206"/>
      <c r="F709" s="424"/>
      <c r="J709" s="1"/>
    </row>
    <row r="710" spans="3:10">
      <c r="C710" s="30"/>
      <c r="D710" s="206"/>
      <c r="E710" s="206"/>
      <c r="F710" s="424"/>
      <c r="J710" s="1"/>
    </row>
    <row r="711" spans="3:10">
      <c r="C711" s="30"/>
      <c r="D711" s="206"/>
      <c r="E711" s="206"/>
      <c r="F711" s="424"/>
      <c r="J711" s="1"/>
    </row>
    <row r="712" spans="3:10">
      <c r="C712" s="30"/>
      <c r="D712" s="206"/>
      <c r="E712" s="206"/>
      <c r="F712" s="424"/>
      <c r="J712" s="1"/>
    </row>
    <row r="713" spans="3:10">
      <c r="C713" s="30"/>
      <c r="D713" s="206"/>
      <c r="E713" s="206"/>
      <c r="F713" s="424"/>
      <c r="J713" s="1"/>
    </row>
    <row r="714" spans="3:10">
      <c r="C714" s="30"/>
      <c r="D714" s="206"/>
      <c r="E714" s="206"/>
      <c r="F714" s="424"/>
      <c r="J714" s="1"/>
    </row>
    <row r="715" spans="3:10">
      <c r="C715" s="30"/>
      <c r="D715" s="206"/>
      <c r="E715" s="206"/>
      <c r="F715" s="424"/>
      <c r="J715" s="1"/>
    </row>
    <row r="716" spans="3:10">
      <c r="C716" s="30"/>
      <c r="D716" s="206"/>
      <c r="E716" s="206"/>
      <c r="F716" s="424"/>
      <c r="J716" s="1"/>
    </row>
    <row r="717" spans="3:10" ht="12" customHeight="1">
      <c r="C717" s="30"/>
      <c r="D717" s="206"/>
      <c r="E717" s="206"/>
      <c r="F717" s="424"/>
      <c r="J717" s="1"/>
    </row>
    <row r="718" spans="3:10" ht="12" customHeight="1">
      <c r="C718" s="30"/>
      <c r="D718" s="206"/>
      <c r="E718" s="206"/>
      <c r="F718" s="424"/>
      <c r="J718" s="1"/>
    </row>
    <row r="719" spans="3:10" ht="12" customHeight="1">
      <c r="C719" s="30"/>
      <c r="D719" s="206"/>
      <c r="E719" s="206"/>
      <c r="F719" s="424"/>
      <c r="J719" s="1"/>
    </row>
    <row r="720" spans="3:10" ht="14.25" customHeight="1">
      <c r="C720" s="30"/>
      <c r="D720" s="206"/>
      <c r="E720" s="206"/>
      <c r="F720" s="424"/>
      <c r="J720" s="1"/>
    </row>
    <row r="721" spans="3:10" ht="14.25" customHeight="1">
      <c r="C721" s="30"/>
      <c r="D721" s="206"/>
      <c r="E721" s="206"/>
      <c r="F721" s="424"/>
      <c r="J721" s="1"/>
    </row>
    <row r="722" spans="3:10" ht="52.5" customHeight="1">
      <c r="C722" s="30"/>
      <c r="D722" s="206"/>
      <c r="E722" s="206"/>
      <c r="F722" s="424"/>
      <c r="J722" s="1"/>
    </row>
    <row r="723" spans="3:10">
      <c r="C723" s="30"/>
      <c r="D723" s="206"/>
      <c r="E723" s="206"/>
      <c r="F723" s="424"/>
      <c r="J723" s="1"/>
    </row>
    <row r="724" spans="3:10">
      <c r="C724" s="30"/>
      <c r="D724" s="206"/>
      <c r="E724" s="206"/>
      <c r="F724" s="424"/>
      <c r="J724" s="1"/>
    </row>
    <row r="725" spans="3:10" ht="12.75" customHeight="1">
      <c r="C725" s="30"/>
      <c r="D725" s="206"/>
      <c r="E725" s="206"/>
      <c r="F725" s="424"/>
      <c r="J725" s="1"/>
    </row>
    <row r="726" spans="3:10" ht="12.75" customHeight="1">
      <c r="C726" s="30"/>
      <c r="D726" s="206"/>
      <c r="E726" s="206"/>
      <c r="F726" s="424"/>
      <c r="J726" s="1"/>
    </row>
    <row r="727" spans="3:10">
      <c r="C727" s="30"/>
      <c r="D727" s="206"/>
      <c r="E727" s="206"/>
      <c r="F727" s="424"/>
      <c r="J727" s="1"/>
    </row>
    <row r="728" spans="3:10" ht="25.5" customHeight="1">
      <c r="C728" s="30"/>
      <c r="D728" s="206"/>
      <c r="E728" s="206"/>
      <c r="F728" s="424"/>
      <c r="J728" s="1"/>
    </row>
    <row r="729" spans="3:10" ht="63" customHeight="1">
      <c r="C729" s="30"/>
      <c r="D729" s="206"/>
      <c r="E729" s="206"/>
      <c r="F729" s="424"/>
      <c r="J729" s="1"/>
    </row>
    <row r="730" spans="3:10" ht="13.5" customHeight="1">
      <c r="C730" s="30"/>
      <c r="D730" s="206"/>
      <c r="E730" s="206"/>
      <c r="F730" s="424"/>
      <c r="J730" s="1"/>
    </row>
    <row r="731" spans="3:10" ht="13.5" customHeight="1">
      <c r="C731" s="30"/>
      <c r="D731" s="206"/>
      <c r="E731" s="206"/>
      <c r="F731" s="424"/>
      <c r="J731" s="1"/>
    </row>
    <row r="732" spans="3:10">
      <c r="C732" s="30"/>
      <c r="D732" s="206"/>
      <c r="E732" s="206"/>
      <c r="F732" s="424"/>
      <c r="J732" s="1"/>
    </row>
    <row r="733" spans="3:10">
      <c r="C733" s="30"/>
      <c r="D733" s="206"/>
      <c r="E733" s="206"/>
      <c r="F733" s="424"/>
      <c r="J733" s="1"/>
    </row>
    <row r="734" spans="3:10">
      <c r="C734" s="30"/>
      <c r="D734" s="206"/>
      <c r="E734" s="206"/>
      <c r="F734" s="424"/>
      <c r="J734" s="1"/>
    </row>
    <row r="735" spans="3:10">
      <c r="C735" s="30"/>
      <c r="D735" s="206"/>
      <c r="E735" s="206"/>
      <c r="F735" s="424"/>
      <c r="J735" s="1"/>
    </row>
    <row r="736" spans="3:10" ht="13.5" customHeight="1">
      <c r="C736" s="30"/>
      <c r="D736" s="206"/>
      <c r="E736" s="206"/>
      <c r="F736" s="424"/>
      <c r="J736" s="1"/>
    </row>
    <row r="737" spans="3:10" ht="27" customHeight="1">
      <c r="C737" s="30"/>
      <c r="D737" s="206"/>
      <c r="E737" s="206"/>
      <c r="F737" s="424"/>
      <c r="J737" s="1"/>
    </row>
    <row r="738" spans="3:10">
      <c r="C738" s="30"/>
      <c r="D738" s="206"/>
      <c r="E738" s="206"/>
      <c r="F738" s="424"/>
      <c r="J738" s="1"/>
    </row>
    <row r="739" spans="3:10">
      <c r="C739" s="30"/>
      <c r="D739" s="206"/>
      <c r="E739" s="206"/>
      <c r="F739" s="424"/>
      <c r="J739" s="1"/>
    </row>
    <row r="740" spans="3:10">
      <c r="C740" s="30"/>
      <c r="D740" s="206"/>
      <c r="E740" s="206"/>
      <c r="F740" s="424"/>
      <c r="J740" s="1"/>
    </row>
    <row r="741" spans="3:10">
      <c r="C741" s="30"/>
      <c r="D741" s="206"/>
      <c r="E741" s="206"/>
      <c r="F741" s="424"/>
      <c r="J741" s="1"/>
    </row>
    <row r="742" spans="3:10">
      <c r="C742" s="30"/>
      <c r="D742" s="206"/>
      <c r="E742" s="206"/>
      <c r="F742" s="424"/>
      <c r="J742" s="1"/>
    </row>
    <row r="743" spans="3:10">
      <c r="C743" s="30"/>
      <c r="D743" s="206"/>
      <c r="E743" s="206"/>
      <c r="F743" s="424"/>
      <c r="J743" s="1"/>
    </row>
    <row r="744" spans="3:10">
      <c r="C744" s="30"/>
      <c r="D744" s="206"/>
      <c r="E744" s="206"/>
      <c r="F744" s="424"/>
      <c r="J744" s="1"/>
    </row>
    <row r="745" spans="3:10">
      <c r="C745" s="30"/>
      <c r="D745" s="206"/>
      <c r="E745" s="206"/>
      <c r="F745" s="424"/>
      <c r="J745" s="1"/>
    </row>
    <row r="746" spans="3:10">
      <c r="C746" s="30"/>
      <c r="D746" s="206"/>
      <c r="E746" s="206"/>
      <c r="F746" s="424"/>
      <c r="J746" s="1"/>
    </row>
    <row r="747" spans="3:10" ht="14.25" customHeight="1">
      <c r="C747" s="30"/>
      <c r="D747" s="206"/>
      <c r="E747" s="206"/>
      <c r="F747" s="424"/>
      <c r="J747" s="1"/>
    </row>
    <row r="748" spans="3:10">
      <c r="C748" s="30"/>
      <c r="D748" s="206"/>
      <c r="E748" s="206"/>
      <c r="F748" s="424"/>
      <c r="J748" s="1"/>
    </row>
    <row r="749" spans="3:10" ht="90.75" customHeight="1">
      <c r="C749" s="30"/>
      <c r="D749" s="206"/>
      <c r="E749" s="206"/>
      <c r="F749" s="424"/>
      <c r="J749" s="1"/>
    </row>
    <row r="750" spans="3:10">
      <c r="C750" s="30"/>
      <c r="D750" s="206"/>
      <c r="E750" s="206"/>
      <c r="F750" s="424"/>
      <c r="J750" s="1"/>
    </row>
    <row r="751" spans="3:10" ht="13.5" customHeight="1">
      <c r="C751" s="30"/>
      <c r="D751" s="206"/>
      <c r="E751" s="206"/>
      <c r="F751" s="424"/>
      <c r="J751" s="1"/>
    </row>
    <row r="752" spans="3:10">
      <c r="C752" s="30"/>
      <c r="D752" s="206"/>
      <c r="E752" s="206"/>
      <c r="F752" s="424"/>
      <c r="J752" s="1"/>
    </row>
    <row r="753" spans="3:10" ht="26.25" customHeight="1">
      <c r="C753" s="30"/>
      <c r="D753" s="206"/>
      <c r="E753" s="206"/>
      <c r="F753" s="424"/>
      <c r="J753" s="1"/>
    </row>
    <row r="754" spans="3:10" ht="12" customHeight="1">
      <c r="C754" s="30"/>
      <c r="D754" s="206"/>
      <c r="E754" s="206"/>
      <c r="F754" s="424"/>
      <c r="J754" s="1"/>
    </row>
    <row r="755" spans="3:10" ht="13.5" customHeight="1">
      <c r="C755" s="30"/>
      <c r="D755" s="206"/>
      <c r="E755" s="206"/>
      <c r="F755" s="424"/>
      <c r="J755" s="1"/>
    </row>
    <row r="756" spans="3:10">
      <c r="C756" s="1"/>
      <c r="D756" s="206"/>
      <c r="E756" s="206"/>
      <c r="F756" s="424"/>
      <c r="J756" s="1"/>
    </row>
    <row r="757" spans="3:10">
      <c r="C757" s="1"/>
      <c r="D757" s="206"/>
      <c r="E757" s="206"/>
      <c r="F757" s="424"/>
      <c r="J757" s="1"/>
    </row>
    <row r="758" spans="3:10" ht="25.5" customHeight="1">
      <c r="C758" s="1"/>
      <c r="D758" s="206"/>
      <c r="E758" s="206"/>
      <c r="F758" s="424"/>
      <c r="J758" s="1"/>
    </row>
    <row r="759" spans="3:10">
      <c r="C759" s="1"/>
      <c r="D759" s="206"/>
      <c r="E759" s="206"/>
      <c r="F759" s="424"/>
      <c r="J759" s="1"/>
    </row>
    <row r="760" spans="3:10">
      <c r="C760" s="1"/>
      <c r="D760" s="206"/>
      <c r="E760" s="206"/>
      <c r="F760" s="424"/>
      <c r="J760" s="1"/>
    </row>
    <row r="761" spans="3:10">
      <c r="C761" s="1"/>
      <c r="D761" s="206"/>
      <c r="E761" s="206"/>
      <c r="F761" s="424"/>
      <c r="J761" s="1"/>
    </row>
    <row r="762" spans="3:10">
      <c r="C762" s="1"/>
      <c r="D762" s="206"/>
      <c r="E762" s="206"/>
      <c r="F762" s="424"/>
      <c r="J762" s="1"/>
    </row>
    <row r="763" spans="3:10">
      <c r="C763" s="1"/>
      <c r="D763" s="206"/>
      <c r="E763" s="206"/>
      <c r="F763" s="424"/>
      <c r="J763" s="1"/>
    </row>
    <row r="764" spans="3:10">
      <c r="C764" s="1"/>
      <c r="D764" s="206"/>
      <c r="E764" s="206"/>
      <c r="F764" s="424"/>
      <c r="J764" s="1"/>
    </row>
    <row r="765" spans="3:10">
      <c r="C765" s="1"/>
      <c r="D765" s="206"/>
      <c r="E765" s="206"/>
      <c r="F765" s="424"/>
      <c r="J765" s="1"/>
    </row>
    <row r="766" spans="3:10">
      <c r="C766" s="1"/>
      <c r="D766" s="206"/>
      <c r="E766" s="206"/>
      <c r="F766" s="424"/>
      <c r="J766" s="1"/>
    </row>
    <row r="767" spans="3:10">
      <c r="C767" s="30"/>
      <c r="D767" s="206"/>
      <c r="E767" s="206"/>
      <c r="F767" s="424"/>
      <c r="J767" s="1"/>
    </row>
    <row r="768" spans="3:10">
      <c r="C768" s="30"/>
      <c r="D768" s="206"/>
      <c r="E768" s="206"/>
      <c r="F768" s="424"/>
      <c r="J768" s="1"/>
    </row>
    <row r="769" spans="3:10">
      <c r="C769" s="30"/>
      <c r="D769" s="206"/>
      <c r="E769" s="206"/>
      <c r="F769" s="424"/>
      <c r="J769" s="1"/>
    </row>
    <row r="770" spans="3:10">
      <c r="C770" s="30"/>
      <c r="D770" s="206"/>
      <c r="E770" s="206"/>
      <c r="F770" s="424"/>
      <c r="J770" s="1"/>
    </row>
    <row r="771" spans="3:10">
      <c r="C771" s="30"/>
      <c r="D771" s="206"/>
      <c r="E771" s="206"/>
      <c r="F771" s="424"/>
      <c r="J771" s="1"/>
    </row>
    <row r="772" spans="3:10">
      <c r="C772" s="30"/>
      <c r="D772" s="206"/>
      <c r="E772" s="206"/>
      <c r="F772" s="424"/>
      <c r="J772" s="1"/>
    </row>
    <row r="773" spans="3:10">
      <c r="C773" s="30"/>
      <c r="D773" s="206"/>
      <c r="E773" s="206"/>
      <c r="F773" s="424"/>
      <c r="J773" s="1"/>
    </row>
    <row r="774" spans="3:10">
      <c r="C774" s="30"/>
      <c r="D774" s="206"/>
      <c r="E774" s="206"/>
      <c r="F774" s="424"/>
      <c r="J774" s="1"/>
    </row>
    <row r="775" spans="3:10">
      <c r="C775" s="30"/>
      <c r="D775" s="206"/>
      <c r="E775" s="206"/>
      <c r="F775" s="424"/>
      <c r="J775" s="1"/>
    </row>
    <row r="776" spans="3:10">
      <c r="C776" s="30"/>
      <c r="D776" s="206"/>
      <c r="E776" s="206"/>
      <c r="F776" s="424"/>
      <c r="J776" s="1"/>
    </row>
    <row r="777" spans="3:10" ht="42" customHeight="1">
      <c r="C777" s="30"/>
      <c r="D777" s="206"/>
      <c r="E777" s="206"/>
      <c r="F777" s="424"/>
      <c r="J777" s="1"/>
    </row>
    <row r="778" spans="3:10">
      <c r="C778" s="30"/>
      <c r="D778" s="206"/>
      <c r="E778" s="206"/>
      <c r="F778" s="424"/>
      <c r="J778" s="1"/>
    </row>
    <row r="779" spans="3:10">
      <c r="C779" s="30"/>
      <c r="D779" s="206"/>
      <c r="E779" s="206"/>
      <c r="F779" s="424"/>
      <c r="J779" s="1"/>
    </row>
    <row r="780" spans="3:10">
      <c r="C780" s="30"/>
      <c r="D780" s="206"/>
      <c r="E780" s="206"/>
      <c r="F780" s="424"/>
      <c r="J780" s="1"/>
    </row>
    <row r="781" spans="3:10">
      <c r="C781" s="30"/>
      <c r="D781" s="206"/>
      <c r="E781" s="206"/>
      <c r="F781" s="424"/>
      <c r="J781" s="1"/>
    </row>
    <row r="782" spans="3:10">
      <c r="C782" s="30"/>
      <c r="D782" s="206"/>
      <c r="E782" s="206"/>
      <c r="F782" s="424"/>
      <c r="J782" s="1"/>
    </row>
    <row r="783" spans="3:10">
      <c r="C783" s="30"/>
      <c r="D783" s="206"/>
      <c r="E783" s="206"/>
      <c r="F783" s="424"/>
      <c r="J783" s="1"/>
    </row>
    <row r="784" spans="3:10">
      <c r="C784" s="30"/>
      <c r="D784" s="206"/>
      <c r="E784" s="206"/>
      <c r="F784" s="424"/>
      <c r="J784" s="1"/>
    </row>
    <row r="785" spans="3:10" ht="14.25" customHeight="1">
      <c r="C785" s="30"/>
      <c r="D785" s="206"/>
      <c r="E785" s="206"/>
      <c r="F785" s="424"/>
      <c r="J785" s="1"/>
    </row>
    <row r="786" spans="3:10" ht="12.75" customHeight="1">
      <c r="C786" s="30"/>
      <c r="D786" s="206"/>
      <c r="E786" s="206"/>
      <c r="F786" s="424"/>
      <c r="J786" s="1"/>
    </row>
    <row r="787" spans="3:10" ht="15" customHeight="1">
      <c r="C787" s="30"/>
      <c r="D787" s="206"/>
      <c r="E787" s="206"/>
      <c r="F787" s="424"/>
      <c r="J787" s="1"/>
    </row>
    <row r="788" spans="3:10">
      <c r="C788" s="30"/>
      <c r="D788" s="206"/>
      <c r="E788" s="206"/>
      <c r="F788" s="424"/>
      <c r="J788" s="1"/>
    </row>
    <row r="789" spans="3:10">
      <c r="C789" s="30"/>
      <c r="D789" s="206"/>
      <c r="E789" s="206"/>
      <c r="F789" s="424"/>
      <c r="J789" s="1"/>
    </row>
    <row r="790" spans="3:10">
      <c r="C790" s="30"/>
      <c r="D790" s="206"/>
      <c r="E790" s="206"/>
      <c r="F790" s="424"/>
      <c r="J790" s="1"/>
    </row>
    <row r="791" spans="3:10">
      <c r="C791" s="30"/>
      <c r="D791" s="206"/>
      <c r="E791" s="206"/>
      <c r="F791" s="424"/>
      <c r="J791" s="1"/>
    </row>
    <row r="792" spans="3:10" ht="15" customHeight="1">
      <c r="C792" s="30"/>
      <c r="D792" s="206"/>
      <c r="E792" s="206"/>
      <c r="F792" s="424"/>
      <c r="J792" s="1"/>
    </row>
    <row r="793" spans="3:10" ht="213.75" customHeight="1">
      <c r="C793" s="30"/>
      <c r="D793" s="206"/>
      <c r="E793" s="206"/>
      <c r="F793" s="424"/>
      <c r="J793" s="1"/>
    </row>
    <row r="794" spans="3:10">
      <c r="C794" s="30"/>
      <c r="D794" s="206"/>
      <c r="E794" s="206"/>
      <c r="F794" s="424"/>
      <c r="J794" s="1"/>
    </row>
    <row r="795" spans="3:10">
      <c r="C795" s="30"/>
      <c r="D795" s="206"/>
      <c r="E795" s="206"/>
      <c r="F795" s="424"/>
      <c r="J795" s="1"/>
    </row>
    <row r="796" spans="3:10">
      <c r="C796" s="30"/>
      <c r="D796" s="206"/>
      <c r="E796" s="206"/>
      <c r="F796" s="424"/>
      <c r="J796" s="1"/>
    </row>
    <row r="797" spans="3:10">
      <c r="C797" s="30"/>
      <c r="D797" s="206"/>
      <c r="E797" s="206"/>
      <c r="F797" s="424"/>
      <c r="J797" s="1"/>
    </row>
    <row r="798" spans="3:10">
      <c r="C798" s="30"/>
      <c r="D798" s="206"/>
      <c r="E798" s="206"/>
      <c r="F798" s="424"/>
      <c r="J798" s="1"/>
    </row>
    <row r="799" spans="3:10">
      <c r="C799" s="30"/>
      <c r="D799" s="206"/>
      <c r="E799" s="206"/>
      <c r="F799" s="424"/>
      <c r="J799" s="1"/>
    </row>
    <row r="800" spans="3:10">
      <c r="C800" s="30"/>
      <c r="D800" s="206"/>
      <c r="E800" s="206"/>
      <c r="F800" s="424"/>
      <c r="J800" s="1"/>
    </row>
    <row r="801" spans="3:10">
      <c r="C801" s="30"/>
      <c r="D801" s="206"/>
      <c r="E801" s="206"/>
      <c r="F801" s="424"/>
      <c r="J801" s="1"/>
    </row>
    <row r="802" spans="3:10">
      <c r="C802" s="30"/>
      <c r="D802" s="206"/>
      <c r="E802" s="206"/>
      <c r="F802" s="424"/>
      <c r="J802" s="1"/>
    </row>
    <row r="803" spans="3:10">
      <c r="C803" s="30"/>
      <c r="D803" s="206"/>
      <c r="E803" s="206"/>
      <c r="F803" s="424"/>
      <c r="J803" s="1"/>
    </row>
    <row r="804" spans="3:10" ht="27" customHeight="1">
      <c r="C804" s="30"/>
      <c r="D804" s="206"/>
      <c r="E804" s="206"/>
      <c r="F804" s="424"/>
      <c r="J804" s="1"/>
    </row>
    <row r="805" spans="3:10">
      <c r="C805" s="30"/>
      <c r="D805" s="206"/>
      <c r="E805" s="206"/>
      <c r="F805" s="424"/>
      <c r="J805" s="1"/>
    </row>
    <row r="806" spans="3:10">
      <c r="C806" s="30"/>
      <c r="D806" s="206"/>
      <c r="E806" s="206"/>
      <c r="F806" s="424"/>
      <c r="J806" s="1"/>
    </row>
    <row r="807" spans="3:10">
      <c r="C807" s="30"/>
      <c r="D807" s="206"/>
      <c r="E807" s="206"/>
      <c r="F807" s="424"/>
      <c r="J807" s="1"/>
    </row>
    <row r="808" spans="3:10">
      <c r="C808" s="30"/>
      <c r="D808" s="206"/>
      <c r="E808" s="206"/>
      <c r="F808" s="424"/>
      <c r="J808" s="1"/>
    </row>
    <row r="809" spans="3:10">
      <c r="C809" s="30"/>
      <c r="D809" s="206"/>
      <c r="E809" s="206"/>
      <c r="F809" s="424"/>
      <c r="J809" s="1"/>
    </row>
    <row r="810" spans="3:10">
      <c r="C810" s="30"/>
      <c r="D810" s="206"/>
      <c r="E810" s="206"/>
      <c r="F810" s="424"/>
      <c r="J810" s="1"/>
    </row>
    <row r="811" spans="3:10">
      <c r="C811" s="30"/>
      <c r="D811" s="206"/>
      <c r="E811" s="206"/>
      <c r="F811" s="424"/>
      <c r="J811" s="1"/>
    </row>
    <row r="812" spans="3:10">
      <c r="C812" s="30"/>
      <c r="D812" s="206"/>
      <c r="E812" s="206"/>
      <c r="F812" s="424"/>
      <c r="J812" s="1"/>
    </row>
    <row r="813" spans="3:10">
      <c r="C813" s="30"/>
      <c r="D813" s="206"/>
      <c r="E813" s="206"/>
      <c r="F813" s="424"/>
      <c r="J813" s="1"/>
    </row>
    <row r="814" spans="3:10">
      <c r="C814" s="30"/>
      <c r="D814" s="206"/>
      <c r="E814" s="206"/>
      <c r="F814" s="424"/>
      <c r="J814" s="1"/>
    </row>
    <row r="815" spans="3:10">
      <c r="C815" s="30"/>
      <c r="D815" s="206"/>
      <c r="E815" s="206"/>
      <c r="F815" s="424"/>
      <c r="J815" s="1"/>
    </row>
    <row r="816" spans="3:10">
      <c r="C816" s="30"/>
      <c r="D816" s="206"/>
      <c r="E816" s="206"/>
      <c r="F816" s="424"/>
      <c r="J816" s="1"/>
    </row>
    <row r="817" spans="3:10">
      <c r="C817" s="30"/>
      <c r="D817" s="206"/>
      <c r="E817" s="206"/>
      <c r="F817" s="424"/>
      <c r="J817" s="1"/>
    </row>
    <row r="818" spans="3:10">
      <c r="C818" s="30"/>
      <c r="D818" s="206"/>
      <c r="E818" s="206"/>
      <c r="F818" s="424"/>
      <c r="J818" s="1"/>
    </row>
    <row r="819" spans="3:10">
      <c r="C819" s="30"/>
      <c r="D819" s="206"/>
      <c r="E819" s="206"/>
      <c r="F819" s="424"/>
      <c r="J819" s="1"/>
    </row>
    <row r="820" spans="3:10">
      <c r="C820" s="30"/>
      <c r="D820" s="206"/>
      <c r="E820" s="206"/>
      <c r="F820" s="424"/>
      <c r="J820" s="1"/>
    </row>
    <row r="821" spans="3:10">
      <c r="C821" s="30"/>
      <c r="D821" s="206"/>
      <c r="E821" s="206"/>
      <c r="F821" s="424"/>
      <c r="J821" s="1"/>
    </row>
    <row r="822" spans="3:10">
      <c r="C822" s="30"/>
      <c r="D822" s="206"/>
      <c r="E822" s="206"/>
      <c r="F822" s="424"/>
      <c r="J822" s="1"/>
    </row>
    <row r="823" spans="3:10">
      <c r="C823" s="30"/>
      <c r="D823" s="206"/>
      <c r="E823" s="206"/>
      <c r="F823" s="424"/>
      <c r="J823" s="1"/>
    </row>
    <row r="824" spans="3:10">
      <c r="C824" s="30"/>
      <c r="D824" s="206"/>
      <c r="E824" s="206"/>
      <c r="F824" s="424"/>
      <c r="J824" s="1"/>
    </row>
    <row r="825" spans="3:10">
      <c r="C825" s="30"/>
      <c r="D825" s="206"/>
      <c r="E825" s="206"/>
      <c r="F825" s="424"/>
      <c r="J825" s="1"/>
    </row>
    <row r="826" spans="3:10">
      <c r="C826" s="30"/>
      <c r="D826" s="206"/>
      <c r="E826" s="206"/>
      <c r="F826" s="424"/>
      <c r="J826" s="1"/>
    </row>
    <row r="827" spans="3:10">
      <c r="C827" s="30"/>
      <c r="D827" s="206"/>
      <c r="E827" s="206"/>
      <c r="F827" s="424"/>
      <c r="J827" s="1"/>
    </row>
    <row r="828" spans="3:10">
      <c r="C828" s="30"/>
      <c r="D828" s="206"/>
      <c r="E828" s="206"/>
      <c r="F828" s="424"/>
      <c r="J828" s="1"/>
    </row>
    <row r="829" spans="3:10">
      <c r="C829" s="30"/>
      <c r="D829" s="206"/>
      <c r="E829" s="206"/>
      <c r="F829" s="424"/>
      <c r="J829" s="1"/>
    </row>
    <row r="830" spans="3:10">
      <c r="C830" s="30"/>
      <c r="D830" s="206"/>
      <c r="E830" s="206"/>
      <c r="F830" s="424"/>
      <c r="J830" s="1"/>
    </row>
    <row r="831" spans="3:10">
      <c r="C831" s="30"/>
      <c r="D831" s="206"/>
      <c r="E831" s="206"/>
      <c r="F831" s="424"/>
      <c r="J831" s="1"/>
    </row>
    <row r="832" spans="3:10">
      <c r="C832" s="30"/>
      <c r="D832" s="206"/>
      <c r="E832" s="206"/>
      <c r="F832" s="424"/>
      <c r="J832" s="1"/>
    </row>
    <row r="833" spans="3:10">
      <c r="C833" s="30"/>
      <c r="D833" s="206"/>
      <c r="E833" s="206"/>
      <c r="F833" s="424"/>
      <c r="J833" s="1"/>
    </row>
    <row r="834" spans="3:10">
      <c r="C834" s="30"/>
      <c r="D834" s="206"/>
      <c r="E834" s="206"/>
      <c r="F834" s="424"/>
      <c r="J834" s="1"/>
    </row>
    <row r="835" spans="3:10">
      <c r="C835" s="30"/>
      <c r="D835" s="206"/>
      <c r="E835" s="206"/>
      <c r="F835" s="424"/>
      <c r="J835" s="1"/>
    </row>
    <row r="836" spans="3:10">
      <c r="C836" s="30"/>
      <c r="D836" s="206"/>
      <c r="E836" s="206"/>
      <c r="F836" s="424"/>
      <c r="J836" s="1"/>
    </row>
    <row r="837" spans="3:10">
      <c r="C837" s="30"/>
      <c r="D837" s="206"/>
      <c r="E837" s="206"/>
      <c r="F837" s="424"/>
      <c r="J837" s="1"/>
    </row>
    <row r="838" spans="3:10">
      <c r="C838" s="30"/>
      <c r="D838" s="206"/>
      <c r="E838" s="206"/>
      <c r="F838" s="424"/>
      <c r="J838" s="1"/>
    </row>
    <row r="839" spans="3:10">
      <c r="C839" s="30"/>
      <c r="D839" s="206"/>
      <c r="E839" s="206"/>
      <c r="F839" s="424"/>
      <c r="J839" s="1"/>
    </row>
    <row r="840" spans="3:10">
      <c r="C840" s="30"/>
      <c r="D840" s="206"/>
      <c r="E840" s="206"/>
      <c r="F840" s="424"/>
      <c r="J840" s="1"/>
    </row>
    <row r="841" spans="3:10">
      <c r="C841" s="30"/>
      <c r="D841" s="206"/>
      <c r="E841" s="206"/>
      <c r="F841" s="424"/>
      <c r="J841" s="1"/>
    </row>
    <row r="842" spans="3:10">
      <c r="C842" s="30"/>
      <c r="D842" s="206"/>
      <c r="E842" s="206"/>
      <c r="F842" s="424"/>
      <c r="J842" s="1"/>
    </row>
    <row r="843" spans="3:10">
      <c r="C843" s="30"/>
      <c r="D843" s="206"/>
      <c r="E843" s="206"/>
      <c r="F843" s="424"/>
      <c r="J843" s="1"/>
    </row>
    <row r="844" spans="3:10" ht="78" customHeight="1">
      <c r="C844" s="30"/>
      <c r="D844" s="206"/>
      <c r="E844" s="206"/>
      <c r="F844" s="424"/>
      <c r="J844" s="1"/>
    </row>
    <row r="845" spans="3:10">
      <c r="C845" s="30"/>
      <c r="D845" s="206"/>
      <c r="E845" s="206"/>
      <c r="F845" s="424"/>
      <c r="J845" s="1"/>
    </row>
    <row r="846" spans="3:10">
      <c r="C846" s="30"/>
      <c r="D846" s="206"/>
      <c r="E846" s="206"/>
      <c r="F846" s="424"/>
      <c r="J846" s="1"/>
    </row>
    <row r="847" spans="3:10">
      <c r="C847" s="30"/>
      <c r="D847" s="206"/>
      <c r="E847" s="206"/>
      <c r="F847" s="424"/>
      <c r="J847" s="1"/>
    </row>
    <row r="848" spans="3:10">
      <c r="C848" s="30"/>
      <c r="D848" s="206"/>
      <c r="E848" s="206"/>
      <c r="F848" s="424"/>
      <c r="J848" s="1"/>
    </row>
    <row r="849" spans="3:10">
      <c r="C849" s="30"/>
      <c r="D849" s="206"/>
      <c r="E849" s="206"/>
      <c r="F849" s="424"/>
      <c r="J849" s="1"/>
    </row>
    <row r="850" spans="3:10">
      <c r="C850" s="30"/>
      <c r="D850" s="206"/>
      <c r="E850" s="206"/>
      <c r="F850" s="424"/>
      <c r="J850" s="1"/>
    </row>
    <row r="851" spans="3:10">
      <c r="C851" s="30"/>
      <c r="D851" s="206"/>
      <c r="E851" s="206"/>
      <c r="F851" s="424"/>
      <c r="J851" s="1"/>
    </row>
    <row r="852" spans="3:10">
      <c r="C852" s="30"/>
      <c r="D852" s="206"/>
      <c r="E852" s="206"/>
      <c r="F852" s="424"/>
      <c r="J852" s="1"/>
    </row>
    <row r="853" spans="3:10">
      <c r="C853" s="30"/>
      <c r="D853" s="206"/>
      <c r="E853" s="206"/>
      <c r="F853" s="424"/>
      <c r="J853" s="1"/>
    </row>
    <row r="854" spans="3:10">
      <c r="C854" s="30"/>
      <c r="D854" s="206"/>
      <c r="E854" s="206"/>
      <c r="F854" s="424"/>
      <c r="J854" s="1"/>
    </row>
    <row r="855" spans="3:10">
      <c r="C855" s="30"/>
      <c r="D855" s="206"/>
      <c r="E855" s="206"/>
      <c r="F855" s="424"/>
      <c r="J855" s="1"/>
    </row>
    <row r="856" spans="3:10">
      <c r="C856" s="30"/>
      <c r="D856" s="206"/>
      <c r="E856" s="206"/>
      <c r="F856" s="424"/>
      <c r="J856" s="1"/>
    </row>
    <row r="857" spans="3:10">
      <c r="C857" s="30"/>
      <c r="D857" s="206"/>
      <c r="E857" s="206"/>
      <c r="F857" s="424"/>
      <c r="J857" s="1"/>
    </row>
    <row r="858" spans="3:10">
      <c r="C858" s="30"/>
      <c r="D858" s="206"/>
      <c r="E858" s="206"/>
      <c r="F858" s="424"/>
      <c r="J858" s="1"/>
    </row>
    <row r="859" spans="3:10">
      <c r="C859" s="30"/>
      <c r="D859" s="206"/>
      <c r="E859" s="206"/>
      <c r="F859" s="424"/>
      <c r="J859" s="1"/>
    </row>
    <row r="860" spans="3:10">
      <c r="C860" s="30"/>
      <c r="D860" s="206"/>
      <c r="E860" s="206"/>
      <c r="F860" s="424"/>
      <c r="J860" s="1"/>
    </row>
    <row r="861" spans="3:10">
      <c r="C861" s="30"/>
      <c r="D861" s="206"/>
      <c r="E861" s="206"/>
      <c r="F861" s="424"/>
      <c r="J861" s="1"/>
    </row>
    <row r="862" spans="3:10">
      <c r="C862" s="30"/>
      <c r="D862" s="206"/>
      <c r="E862" s="206"/>
      <c r="F862" s="424"/>
      <c r="J862" s="1"/>
    </row>
    <row r="863" spans="3:10">
      <c r="C863" s="30"/>
      <c r="D863" s="206"/>
      <c r="E863" s="206"/>
      <c r="F863" s="424"/>
      <c r="J863" s="1"/>
    </row>
    <row r="864" spans="3:10">
      <c r="C864" s="30"/>
      <c r="D864" s="206"/>
      <c r="E864" s="206"/>
      <c r="F864" s="424"/>
      <c r="J864" s="1"/>
    </row>
    <row r="865" spans="3:10">
      <c r="C865" s="30"/>
      <c r="D865" s="206"/>
      <c r="E865" s="206"/>
      <c r="F865" s="424"/>
      <c r="J865" s="1"/>
    </row>
    <row r="866" spans="3:10">
      <c r="C866" s="30"/>
      <c r="D866" s="206"/>
      <c r="E866" s="206"/>
      <c r="F866" s="424"/>
      <c r="J866" s="1"/>
    </row>
    <row r="867" spans="3:10">
      <c r="C867" s="30"/>
      <c r="D867" s="206"/>
      <c r="E867" s="206"/>
      <c r="F867" s="424"/>
      <c r="J867" s="1"/>
    </row>
    <row r="868" spans="3:10">
      <c r="C868" s="30"/>
      <c r="D868" s="206"/>
      <c r="E868" s="206"/>
      <c r="F868" s="424"/>
      <c r="J868" s="1"/>
    </row>
    <row r="869" spans="3:10">
      <c r="C869" s="30"/>
      <c r="D869" s="206"/>
      <c r="E869" s="206"/>
      <c r="F869" s="424"/>
    </row>
    <row r="870" spans="3:10">
      <c r="C870" s="30"/>
      <c r="D870" s="206"/>
      <c r="E870" s="206"/>
      <c r="F870" s="424"/>
    </row>
    <row r="871" spans="3:10">
      <c r="C871" s="139"/>
      <c r="D871" s="206"/>
      <c r="E871" s="61"/>
      <c r="F871" s="689"/>
      <c r="G871" s="32"/>
    </row>
  </sheetData>
  <sheetProtection password="EBEA" sheet="1" objects="1" scenarios="1" selectLockedCells="1"/>
  <mergeCells count="5">
    <mergeCell ref="G2:G3"/>
    <mergeCell ref="A2:B3"/>
    <mergeCell ref="C2:C3"/>
    <mergeCell ref="D2:F2"/>
    <mergeCell ref="D24:E24"/>
  </mergeCells>
  <phoneticPr fontId="0" type="noConversion"/>
  <pageMargins left="0.94488188976377963" right="0.23622047244094491" top="0.39370078740157483" bottom="0.39370078740157483" header="0.51181102362204722" footer="0.51181102362204722"/>
  <pageSetup paperSize="9" firstPageNumber="12" orientation="portrait" useFirstPageNumber="1" verticalDpi="300" r:id="rId1"/>
  <headerFooter alignWithMargins="0"/>
  <rowBreaks count="3" manualBreakCount="3">
    <brk id="11" max="6" man="1"/>
    <brk id="15" max="6" man="1"/>
    <brk id="35"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42"/>
  <sheetViews>
    <sheetView workbookViewId="0">
      <selection activeCell="F18" sqref="F18"/>
    </sheetView>
  </sheetViews>
  <sheetFormatPr defaultColWidth="9.28515625" defaultRowHeight="12.75"/>
  <cols>
    <col min="1" max="1" width="7" style="1" customWidth="1"/>
    <col min="2" max="2" width="3.28515625" style="1" customWidth="1"/>
    <col min="3" max="3" width="38" style="29" customWidth="1"/>
    <col min="4" max="4" width="5.7109375" style="210" customWidth="1"/>
    <col min="5" max="5" width="14.42578125" style="217" customWidth="1"/>
    <col min="6" max="6" width="13.7109375" style="688" customWidth="1"/>
    <col min="7" max="7" width="21" style="1" customWidth="1"/>
    <col min="8" max="9" width="9.28515625" style="1"/>
    <col min="10" max="10" width="9.5703125" style="30" customWidth="1"/>
    <col min="11" max="16384" width="9.28515625" style="1"/>
  </cols>
  <sheetData>
    <row r="1" spans="1:10" ht="14.25" customHeight="1" thickBot="1">
      <c r="A1" s="53"/>
      <c r="D1" s="33"/>
      <c r="E1" s="33"/>
      <c r="F1" s="424"/>
      <c r="H1" s="33"/>
      <c r="I1" s="33"/>
      <c r="J1" s="32"/>
    </row>
    <row r="2" spans="1:10" ht="16.5" customHeight="1">
      <c r="A2" s="1021" t="s">
        <v>656</v>
      </c>
      <c r="B2" s="1022"/>
      <c r="C2" s="1025" t="s">
        <v>680</v>
      </c>
      <c r="D2" s="1027" t="s">
        <v>571</v>
      </c>
      <c r="E2" s="1027"/>
      <c r="F2" s="1028"/>
      <c r="G2" s="1019" t="s">
        <v>660</v>
      </c>
      <c r="H2" s="33"/>
      <c r="I2" s="33"/>
      <c r="J2" s="32"/>
    </row>
    <row r="3" spans="1:10" ht="22.5" customHeight="1" thickBot="1">
      <c r="A3" s="1023"/>
      <c r="B3" s="1024"/>
      <c r="C3" s="1026"/>
      <c r="D3" s="98" t="s">
        <v>657</v>
      </c>
      <c r="E3" s="98" t="s">
        <v>658</v>
      </c>
      <c r="F3" s="101" t="s">
        <v>659</v>
      </c>
      <c r="G3" s="1020"/>
      <c r="H3" s="33"/>
      <c r="I3" s="33"/>
      <c r="J3" s="32"/>
    </row>
    <row r="4" spans="1:10" ht="12.75" customHeight="1">
      <c r="A4" s="55"/>
      <c r="B4" s="54"/>
      <c r="C4" s="241"/>
      <c r="D4" s="33"/>
      <c r="E4" s="67"/>
      <c r="F4" s="613"/>
      <c r="G4" s="32"/>
      <c r="H4" s="33"/>
      <c r="I4" s="33"/>
      <c r="J4" s="32"/>
    </row>
    <row r="5" spans="1:10" ht="12" customHeight="1">
      <c r="A5" s="44"/>
      <c r="B5" s="39"/>
      <c r="D5" s="206"/>
      <c r="E5" s="215"/>
      <c r="F5" s="689"/>
      <c r="G5" s="32"/>
      <c r="H5" s="33"/>
      <c r="I5" s="33"/>
      <c r="J5" s="32"/>
    </row>
    <row r="6" spans="1:10" s="40" customFormat="1" ht="15" customHeight="1">
      <c r="A6" s="776" t="s">
        <v>252</v>
      </c>
      <c r="B6" s="777"/>
      <c r="C6" s="841" t="s">
        <v>410</v>
      </c>
      <c r="D6" s="846"/>
      <c r="E6" s="847"/>
      <c r="F6" s="893"/>
      <c r="G6" s="849"/>
      <c r="H6" s="207"/>
      <c r="I6" s="207"/>
      <c r="J6" s="42"/>
    </row>
    <row r="7" spans="1:10" ht="12.75" customHeight="1">
      <c r="A7" s="34"/>
      <c r="B7" s="35"/>
      <c r="C7" s="140"/>
      <c r="D7" s="207"/>
      <c r="E7" s="215"/>
      <c r="F7" s="696"/>
      <c r="G7" s="42"/>
      <c r="H7" s="33"/>
      <c r="I7" s="33"/>
      <c r="J7" s="32"/>
    </row>
    <row r="8" spans="1:10" ht="201" customHeight="1">
      <c r="A8" s="34"/>
      <c r="B8" s="35"/>
      <c r="C8" s="296" t="s">
        <v>422</v>
      </c>
      <c r="D8" s="207"/>
      <c r="E8" s="215"/>
      <c r="F8" s="696"/>
      <c r="G8" s="42"/>
      <c r="H8" s="33"/>
      <c r="I8" s="33"/>
      <c r="J8" s="32"/>
    </row>
    <row r="9" spans="1:10" ht="117" customHeight="1">
      <c r="A9" s="34"/>
      <c r="B9" s="35"/>
      <c r="C9" s="305" t="s">
        <v>239</v>
      </c>
      <c r="D9" s="207"/>
      <c r="E9" s="215"/>
      <c r="F9" s="696"/>
      <c r="G9" s="42"/>
      <c r="H9" s="33"/>
      <c r="I9" s="33"/>
      <c r="J9" s="32"/>
    </row>
    <row r="10" spans="1:10" ht="12.75" customHeight="1">
      <c r="A10" s="44"/>
      <c r="B10" s="39"/>
      <c r="C10" s="242" t="s">
        <v>392</v>
      </c>
      <c r="D10" s="206"/>
      <c r="E10" s="215"/>
      <c r="F10" s="689"/>
      <c r="G10" s="32"/>
      <c r="J10" s="32"/>
    </row>
    <row r="11" spans="1:10" ht="272.25" customHeight="1">
      <c r="A11" s="44"/>
      <c r="B11" s="39"/>
      <c r="C11" s="305" t="s">
        <v>351</v>
      </c>
      <c r="D11" s="206"/>
      <c r="E11" s="215"/>
      <c r="F11" s="689"/>
      <c r="G11" s="32"/>
      <c r="J11" s="42"/>
    </row>
    <row r="12" spans="1:10" ht="255" customHeight="1">
      <c r="A12" s="44"/>
      <c r="B12" s="39"/>
      <c r="C12" s="141" t="s">
        <v>298</v>
      </c>
      <c r="D12" s="206"/>
      <c r="E12" s="215"/>
      <c r="F12" s="689"/>
      <c r="G12" s="32"/>
      <c r="H12" s="43"/>
      <c r="I12" s="20"/>
      <c r="J12" s="32"/>
    </row>
    <row r="13" spans="1:10" ht="195.75" customHeight="1">
      <c r="A13" s="44"/>
      <c r="B13" s="39"/>
      <c r="C13" s="141" t="s">
        <v>126</v>
      </c>
      <c r="D13" s="206"/>
      <c r="E13" s="215"/>
      <c r="F13" s="689"/>
      <c r="G13" s="32"/>
      <c r="H13" s="43"/>
      <c r="I13" s="20"/>
      <c r="J13" s="32"/>
    </row>
    <row r="14" spans="1:10" ht="196.5" customHeight="1">
      <c r="A14" s="44"/>
      <c r="B14" s="39"/>
      <c r="C14" s="243" t="s">
        <v>328</v>
      </c>
      <c r="D14" s="206"/>
      <c r="E14" s="215"/>
      <c r="F14" s="689"/>
      <c r="G14" s="32"/>
      <c r="H14" s="43"/>
      <c r="I14" s="20"/>
      <c r="J14" s="32"/>
    </row>
    <row r="15" spans="1:10" ht="12" customHeight="1">
      <c r="A15" s="44"/>
      <c r="B15" s="39"/>
      <c r="C15" s="132"/>
      <c r="D15" s="206"/>
      <c r="E15" s="215"/>
      <c r="F15" s="689"/>
      <c r="G15" s="32"/>
      <c r="H15" s="43"/>
      <c r="I15" s="20"/>
      <c r="J15" s="32"/>
    </row>
    <row r="16" spans="1:10" ht="12.75" customHeight="1">
      <c r="A16" s="57" t="s">
        <v>254</v>
      </c>
      <c r="C16" s="37" t="s">
        <v>682</v>
      </c>
      <c r="D16" s="33"/>
      <c r="E16" s="67"/>
      <c r="F16" s="613"/>
      <c r="G16" s="32"/>
      <c r="H16" s="43"/>
      <c r="I16" s="20"/>
      <c r="J16" s="32"/>
    </row>
    <row r="17" spans="1:10" ht="56.25" customHeight="1">
      <c r="A17" s="55"/>
      <c r="C17" s="880" t="s">
        <v>2138</v>
      </c>
      <c r="D17" s="33"/>
      <c r="E17" s="215"/>
      <c r="F17" s="613"/>
      <c r="G17" s="32"/>
      <c r="H17" s="43"/>
      <c r="I17" s="20"/>
      <c r="J17" s="32"/>
    </row>
    <row r="18" spans="1:10" ht="13.5" customHeight="1">
      <c r="A18" s="55"/>
      <c r="C18" s="880" t="s">
        <v>401</v>
      </c>
      <c r="D18" s="225" t="s">
        <v>224</v>
      </c>
      <c r="E18" s="215">
        <f>340*0.2*1.3</f>
        <v>88.4</v>
      </c>
      <c r="F18" s="907">
        <v>0</v>
      </c>
      <c r="G18" s="32">
        <f>E18*F18</f>
        <v>0</v>
      </c>
      <c r="H18" s="46"/>
      <c r="I18" s="20"/>
      <c r="J18" s="32"/>
    </row>
    <row r="19" spans="1:10" ht="13.5" customHeight="1">
      <c r="A19" s="55"/>
      <c r="C19" s="133"/>
      <c r="D19" s="225"/>
      <c r="E19" s="215"/>
      <c r="F19" s="689"/>
      <c r="G19" s="32"/>
      <c r="H19" s="46"/>
      <c r="I19" s="20"/>
      <c r="J19" s="32"/>
    </row>
    <row r="20" spans="1:10" ht="25.5" customHeight="1">
      <c r="A20" s="57" t="s">
        <v>234</v>
      </c>
      <c r="C20" s="296" t="s">
        <v>442</v>
      </c>
      <c r="D20" s="33"/>
      <c r="E20" s="67"/>
      <c r="F20" s="613"/>
      <c r="G20" s="32"/>
      <c r="H20" s="46"/>
      <c r="I20" s="20"/>
      <c r="J20" s="32"/>
    </row>
    <row r="21" spans="1:10" ht="143.25" customHeight="1">
      <c r="A21" s="55"/>
      <c r="C21" s="295" t="s">
        <v>443</v>
      </c>
      <c r="D21" s="225"/>
      <c r="E21" s="215"/>
      <c r="F21" s="689"/>
      <c r="G21" s="32"/>
      <c r="H21" s="46"/>
      <c r="I21" s="20"/>
      <c r="J21" s="32"/>
    </row>
    <row r="22" spans="1:10" ht="30" customHeight="1">
      <c r="A22" s="55"/>
      <c r="C22" s="45" t="s">
        <v>697</v>
      </c>
      <c r="D22" s="225" t="s">
        <v>224</v>
      </c>
      <c r="E22" s="215"/>
      <c r="F22" s="689"/>
      <c r="G22" s="32"/>
      <c r="H22" s="46"/>
      <c r="I22" s="20"/>
      <c r="J22" s="32"/>
    </row>
    <row r="23" spans="1:10" ht="13.5" customHeight="1">
      <c r="A23" s="55"/>
      <c r="C23" s="133" t="s">
        <v>698</v>
      </c>
      <c r="D23" s="225" t="s">
        <v>224</v>
      </c>
      <c r="E23" s="215">
        <f>18*4.8</f>
        <v>86.399999999999991</v>
      </c>
      <c r="F23" s="907">
        <v>0</v>
      </c>
      <c r="G23" s="32">
        <f t="shared" ref="G23:G68" si="0">E23*F23</f>
        <v>0</v>
      </c>
      <c r="H23" s="46"/>
      <c r="I23" s="20"/>
      <c r="J23" s="32"/>
    </row>
    <row r="24" spans="1:10" ht="13.5" customHeight="1">
      <c r="A24" s="55"/>
      <c r="C24" s="133" t="s">
        <v>699</v>
      </c>
      <c r="D24" s="225" t="s">
        <v>224</v>
      </c>
      <c r="E24" s="215">
        <f>6*5.55</f>
        <v>33.299999999999997</v>
      </c>
      <c r="F24" s="907">
        <v>0</v>
      </c>
      <c r="G24" s="32">
        <f t="shared" si="0"/>
        <v>0</v>
      </c>
      <c r="H24" s="46"/>
      <c r="I24" s="20"/>
      <c r="J24" s="32"/>
    </row>
    <row r="25" spans="1:10" ht="13.5" customHeight="1">
      <c r="A25" s="55"/>
      <c r="C25" s="133" t="s">
        <v>700</v>
      </c>
      <c r="D25" s="225" t="s">
        <v>224</v>
      </c>
      <c r="E25" s="215">
        <f>4*5.25</f>
        <v>21</v>
      </c>
      <c r="F25" s="907">
        <v>0</v>
      </c>
      <c r="G25" s="32">
        <f t="shared" si="0"/>
        <v>0</v>
      </c>
      <c r="H25" s="46"/>
      <c r="I25" s="20"/>
      <c r="J25" s="32"/>
    </row>
    <row r="26" spans="1:10" ht="13.5" customHeight="1">
      <c r="A26" s="47"/>
      <c r="B26" s="39"/>
      <c r="G26" s="32"/>
      <c r="H26" s="46"/>
      <c r="I26" s="20"/>
      <c r="J26" s="32"/>
    </row>
    <row r="27" spans="1:10" ht="40.5" customHeight="1">
      <c r="A27" s="57" t="s">
        <v>235</v>
      </c>
      <c r="C27" s="296" t="s">
        <v>705</v>
      </c>
      <c r="D27" s="33"/>
      <c r="E27" s="67"/>
      <c r="F27" s="613"/>
      <c r="G27" s="32"/>
      <c r="H27" s="46"/>
      <c r="I27" s="20"/>
      <c r="J27" s="32"/>
    </row>
    <row r="28" spans="1:10" ht="141.75" customHeight="1">
      <c r="A28" s="55"/>
      <c r="C28" s="45" t="s">
        <v>701</v>
      </c>
      <c r="D28" s="225"/>
      <c r="E28" s="215"/>
      <c r="F28" s="689"/>
      <c r="G28" s="32"/>
      <c r="H28" s="46"/>
      <c r="I28" s="20"/>
      <c r="J28" s="32"/>
    </row>
    <row r="29" spans="1:10" ht="13.5" customHeight="1">
      <c r="A29" s="55"/>
      <c r="C29" s="133" t="s">
        <v>702</v>
      </c>
      <c r="D29" s="225" t="s">
        <v>224</v>
      </c>
      <c r="E29" s="215">
        <v>112</v>
      </c>
      <c r="F29" s="907">
        <v>0</v>
      </c>
      <c r="G29" s="32">
        <f t="shared" si="0"/>
        <v>0</v>
      </c>
      <c r="H29" s="46"/>
      <c r="I29" s="20"/>
      <c r="J29" s="32"/>
    </row>
    <row r="30" spans="1:10" ht="12.75" customHeight="1">
      <c r="A30" s="44"/>
      <c r="B30" s="39"/>
      <c r="C30" s="176"/>
      <c r="D30" s="206"/>
      <c r="E30" s="215"/>
      <c r="F30" s="689"/>
      <c r="G30" s="32"/>
      <c r="H30" s="46"/>
      <c r="I30" s="20"/>
      <c r="J30" s="32"/>
    </row>
    <row r="31" spans="1:10" ht="26.25" customHeight="1">
      <c r="A31" s="57" t="s">
        <v>285</v>
      </c>
      <c r="C31" s="296" t="s">
        <v>706</v>
      </c>
      <c r="D31" s="33"/>
      <c r="E31" s="67"/>
      <c r="F31" s="613"/>
      <c r="G31" s="32"/>
      <c r="H31" s="46"/>
      <c r="I31" s="20"/>
      <c r="J31" s="32"/>
    </row>
    <row r="32" spans="1:10" ht="130.5" customHeight="1">
      <c r="A32" s="55"/>
      <c r="C32" s="244" t="s">
        <v>707</v>
      </c>
      <c r="D32" s="214"/>
      <c r="E32" s="215"/>
      <c r="F32" s="689"/>
      <c r="G32" s="32"/>
      <c r="H32" s="46"/>
      <c r="I32" s="20"/>
      <c r="J32" s="32"/>
    </row>
    <row r="33" spans="1:10" ht="12.75" customHeight="1">
      <c r="A33" s="55"/>
      <c r="C33" s="244"/>
      <c r="D33" s="214" t="s">
        <v>224</v>
      </c>
      <c r="E33" s="215">
        <v>18</v>
      </c>
      <c r="F33" s="907">
        <v>0</v>
      </c>
      <c r="G33" s="32">
        <f t="shared" si="0"/>
        <v>0</v>
      </c>
      <c r="H33" s="46"/>
      <c r="I33" s="20"/>
      <c r="J33" s="32"/>
    </row>
    <row r="34" spans="1:10" ht="14.25" customHeight="1">
      <c r="A34" s="55"/>
      <c r="C34" s="133"/>
      <c r="G34" s="32"/>
      <c r="H34" s="46"/>
      <c r="I34" s="20"/>
      <c r="J34" s="32"/>
    </row>
    <row r="35" spans="1:10" ht="12.75" customHeight="1">
      <c r="A35" s="44"/>
      <c r="B35" s="39"/>
      <c r="C35" s="176"/>
      <c r="D35" s="206"/>
      <c r="E35" s="215"/>
      <c r="F35" s="689"/>
      <c r="G35" s="32"/>
      <c r="H35" s="46"/>
      <c r="I35" s="20"/>
      <c r="J35" s="32"/>
    </row>
    <row r="36" spans="1:10" ht="27" customHeight="1">
      <c r="A36" s="57" t="s">
        <v>329</v>
      </c>
      <c r="C36" s="296" t="s">
        <v>703</v>
      </c>
      <c r="D36" s="33"/>
      <c r="E36" s="67"/>
      <c r="F36" s="613"/>
      <c r="G36" s="32"/>
      <c r="H36" s="46"/>
      <c r="I36" s="20"/>
      <c r="J36" s="32"/>
    </row>
    <row r="37" spans="1:10" ht="96.75" customHeight="1">
      <c r="A37" s="55"/>
      <c r="C37" s="45" t="s">
        <v>704</v>
      </c>
      <c r="D37" s="225"/>
      <c r="E37" s="341"/>
      <c r="F37" s="689"/>
      <c r="G37" s="32"/>
      <c r="H37" s="46"/>
      <c r="I37" s="20"/>
      <c r="J37" s="32"/>
    </row>
    <row r="38" spans="1:10" ht="12.75" customHeight="1">
      <c r="A38" s="55"/>
      <c r="C38" s="133" t="s">
        <v>311</v>
      </c>
      <c r="D38" s="225" t="s">
        <v>224</v>
      </c>
      <c r="E38" s="215">
        <v>25</v>
      </c>
      <c r="F38" s="907">
        <v>0</v>
      </c>
      <c r="G38" s="32">
        <f t="shared" si="0"/>
        <v>0</v>
      </c>
      <c r="H38" s="46"/>
      <c r="I38" s="20"/>
      <c r="J38" s="32"/>
    </row>
    <row r="39" spans="1:10" ht="13.5" customHeight="1">
      <c r="A39" s="47"/>
      <c r="B39" s="39"/>
      <c r="C39" s="265"/>
      <c r="D39" s="266"/>
      <c r="E39" s="215"/>
      <c r="F39" s="659"/>
      <c r="G39" s="32"/>
      <c r="H39" s="46"/>
      <c r="I39" s="20"/>
      <c r="J39" s="32"/>
    </row>
    <row r="40" spans="1:10" ht="42" customHeight="1">
      <c r="A40" s="57" t="s">
        <v>330</v>
      </c>
      <c r="C40" s="37" t="s">
        <v>714</v>
      </c>
      <c r="D40" s="33"/>
      <c r="E40" s="67"/>
      <c r="F40" s="613"/>
      <c r="G40" s="32"/>
      <c r="J40" s="1"/>
    </row>
    <row r="41" spans="1:10" ht="331.5">
      <c r="A41" s="55"/>
      <c r="C41" s="265" t="s">
        <v>2139</v>
      </c>
      <c r="D41" s="225"/>
      <c r="E41" s="215"/>
      <c r="G41" s="32"/>
      <c r="J41" s="1"/>
    </row>
    <row r="42" spans="1:10" ht="155.25" customHeight="1">
      <c r="A42" s="55"/>
      <c r="C42" s="244" t="s">
        <v>708</v>
      </c>
      <c r="D42" s="225"/>
      <c r="E42" s="215"/>
      <c r="F42" s="689"/>
      <c r="G42" s="32"/>
      <c r="J42" s="1"/>
    </row>
    <row r="43" spans="1:10" ht="14.25" customHeight="1">
      <c r="A43" s="55"/>
      <c r="C43" s="313" t="s">
        <v>401</v>
      </c>
      <c r="D43" s="225" t="s">
        <v>224</v>
      </c>
      <c r="E43" s="215">
        <f>57*17.8*0.2</f>
        <v>202.92000000000002</v>
      </c>
      <c r="F43" s="907">
        <v>0</v>
      </c>
      <c r="G43" s="32">
        <f t="shared" si="0"/>
        <v>0</v>
      </c>
      <c r="J43" s="1"/>
    </row>
    <row r="44" spans="1:10" ht="12.75" customHeight="1">
      <c r="A44" s="47"/>
      <c r="B44" s="39"/>
      <c r="C44" s="313" t="s">
        <v>678</v>
      </c>
      <c r="D44" s="314" t="s">
        <v>247</v>
      </c>
      <c r="E44" s="315">
        <f>17.8*5</f>
        <v>89</v>
      </c>
      <c r="F44" s="909">
        <v>0</v>
      </c>
      <c r="G44" s="32">
        <f t="shared" si="0"/>
        <v>0</v>
      </c>
      <c r="J44" s="1"/>
    </row>
    <row r="45" spans="1:10" ht="12.75" customHeight="1">
      <c r="A45" s="47"/>
      <c r="B45" s="39"/>
      <c r="C45" s="313"/>
      <c r="D45" s="314"/>
      <c r="E45" s="315"/>
      <c r="F45" s="659"/>
      <c r="G45" s="32"/>
      <c r="J45" s="1"/>
    </row>
    <row r="46" spans="1:10" ht="28.5" customHeight="1">
      <c r="A46" s="57" t="s">
        <v>723</v>
      </c>
      <c r="B46" s="39"/>
      <c r="C46" s="384" t="s">
        <v>724</v>
      </c>
      <c r="D46" s="314"/>
      <c r="E46" s="315"/>
      <c r="F46" s="659"/>
      <c r="G46" s="32"/>
      <c r="J46" s="1"/>
    </row>
    <row r="47" spans="1:10" ht="335.25" customHeight="1">
      <c r="A47" s="47"/>
      <c r="B47" s="39"/>
      <c r="C47" s="313" t="s">
        <v>2140</v>
      </c>
      <c r="D47" s="301" t="s">
        <v>247</v>
      </c>
      <c r="E47" s="385">
        <f>18*3</f>
        <v>54</v>
      </c>
      <c r="F47" s="910">
        <v>0</v>
      </c>
      <c r="G47" s="32">
        <f t="shared" si="0"/>
        <v>0</v>
      </c>
      <c r="J47" s="1"/>
    </row>
    <row r="48" spans="1:10" ht="14.25" customHeight="1">
      <c r="A48" s="47"/>
      <c r="B48" s="39"/>
      <c r="C48" s="265"/>
      <c r="D48" s="266"/>
      <c r="E48" s="215"/>
      <c r="F48" s="659"/>
      <c r="G48" s="32"/>
      <c r="J48" s="1"/>
    </row>
    <row r="49" spans="1:10" ht="41.25" customHeight="1">
      <c r="A49" s="57" t="s">
        <v>441</v>
      </c>
      <c r="B49" s="39"/>
      <c r="C49" s="37" t="s">
        <v>715</v>
      </c>
      <c r="D49" s="266"/>
      <c r="E49" s="215"/>
      <c r="F49" s="659"/>
      <c r="G49" s="32"/>
      <c r="J49" s="1"/>
    </row>
    <row r="50" spans="1:10" ht="248.25" customHeight="1">
      <c r="A50" s="47"/>
      <c r="B50" s="39"/>
      <c r="C50" s="265" t="s">
        <v>722</v>
      </c>
      <c r="D50" s="266"/>
      <c r="E50" s="342"/>
      <c r="F50" s="659"/>
      <c r="G50" s="32"/>
      <c r="J50" s="1"/>
    </row>
    <row r="51" spans="1:10" ht="14.25" customHeight="1">
      <c r="A51" s="47"/>
      <c r="B51" s="39"/>
      <c r="C51" s="313" t="s">
        <v>401</v>
      </c>
      <c r="D51" s="225" t="s">
        <v>224</v>
      </c>
      <c r="E51" s="215">
        <f>32*1.2</f>
        <v>38.4</v>
      </c>
      <c r="F51" s="909">
        <v>0</v>
      </c>
      <c r="G51" s="32">
        <f t="shared" si="0"/>
        <v>0</v>
      </c>
      <c r="J51" s="1"/>
    </row>
    <row r="52" spans="1:10" ht="14.25" customHeight="1">
      <c r="A52" s="47"/>
      <c r="B52" s="39"/>
      <c r="C52" s="265"/>
      <c r="D52" s="266"/>
      <c r="E52" s="215"/>
      <c r="F52" s="659"/>
      <c r="G52" s="32"/>
      <c r="J52" s="1"/>
    </row>
    <row r="53" spans="1:10" s="40" customFormat="1" ht="25.5">
      <c r="A53" s="57" t="s">
        <v>219</v>
      </c>
      <c r="C53" s="160" t="s">
        <v>313</v>
      </c>
      <c r="D53" s="207"/>
      <c r="E53" s="215"/>
      <c r="F53" s="696"/>
      <c r="G53" s="32"/>
    </row>
    <row r="54" spans="1:10" ht="52.5" customHeight="1">
      <c r="C54" s="176" t="s">
        <v>712</v>
      </c>
      <c r="D54" s="206"/>
      <c r="E54" s="215"/>
      <c r="F54" s="424"/>
      <c r="G54" s="32"/>
      <c r="J54" s="1"/>
    </row>
    <row r="55" spans="1:10" ht="15" customHeight="1">
      <c r="C55" s="139" t="s">
        <v>345</v>
      </c>
      <c r="D55" s="225" t="s">
        <v>310</v>
      </c>
      <c r="E55" s="215">
        <f>57*17.8</f>
        <v>1014.6</v>
      </c>
      <c r="F55" s="907">
        <v>0</v>
      </c>
      <c r="G55" s="32">
        <f t="shared" si="0"/>
        <v>0</v>
      </c>
      <c r="J55" s="1"/>
    </row>
    <row r="56" spans="1:10" ht="14.25" customHeight="1">
      <c r="C56" s="139"/>
      <c r="D56" s="225"/>
      <c r="E56" s="215"/>
      <c r="F56" s="689"/>
      <c r="G56" s="32"/>
      <c r="J56" s="1"/>
    </row>
    <row r="57" spans="1:10" ht="14.25" customHeight="1">
      <c r="A57" s="57"/>
      <c r="B57" s="40"/>
      <c r="C57" s="312"/>
      <c r="D57" s="266"/>
      <c r="E57" s="215"/>
      <c r="F57" s="659"/>
      <c r="G57" s="32"/>
      <c r="I57" s="215"/>
      <c r="J57" s="1"/>
    </row>
    <row r="58" spans="1:10" ht="32.25" customHeight="1">
      <c r="A58" s="57" t="s">
        <v>713</v>
      </c>
      <c r="B58" s="40"/>
      <c r="C58" s="160" t="s">
        <v>717</v>
      </c>
      <c r="D58" s="207"/>
      <c r="E58" s="215"/>
      <c r="F58" s="696"/>
      <c r="G58" s="32"/>
      <c r="I58" s="215"/>
      <c r="J58" s="1"/>
    </row>
    <row r="59" spans="1:10" ht="145.5" customHeight="1">
      <c r="A59" s="57"/>
      <c r="B59" s="40"/>
      <c r="C59" s="163" t="s">
        <v>718</v>
      </c>
      <c r="D59" s="266"/>
      <c r="E59" s="342"/>
      <c r="F59" s="659"/>
      <c r="G59" s="32"/>
      <c r="I59" s="215"/>
      <c r="J59" s="1"/>
    </row>
    <row r="60" spans="1:10" s="40" customFormat="1" ht="13.5" customHeight="1">
      <c r="A60" s="57"/>
      <c r="C60" s="133" t="s">
        <v>311</v>
      </c>
      <c r="D60" s="266" t="s">
        <v>224</v>
      </c>
      <c r="E60" s="215">
        <v>138</v>
      </c>
      <c r="F60" s="909">
        <v>0</v>
      </c>
      <c r="G60" s="32">
        <f t="shared" si="0"/>
        <v>0</v>
      </c>
      <c r="H60" s="252"/>
      <c r="I60" s="253"/>
      <c r="J60" s="42"/>
    </row>
    <row r="61" spans="1:10" ht="15" customHeight="1">
      <c r="A61" s="57"/>
      <c r="B61" s="40"/>
      <c r="C61" s="133"/>
      <c r="D61" s="266"/>
      <c r="E61" s="215"/>
      <c r="F61" s="659"/>
      <c r="G61" s="32"/>
      <c r="J61" s="1"/>
    </row>
    <row r="62" spans="1:10" ht="14.25" customHeight="1">
      <c r="A62" s="55"/>
      <c r="C62" s="313"/>
      <c r="D62" s="225"/>
      <c r="E62" s="215"/>
      <c r="F62" s="689"/>
      <c r="G62" s="32"/>
      <c r="J62" s="1"/>
    </row>
    <row r="63" spans="1:10" ht="28.5" customHeight="1">
      <c r="A63" s="57" t="s">
        <v>400</v>
      </c>
      <c r="B63" s="40"/>
      <c r="C63" s="160" t="s">
        <v>710</v>
      </c>
      <c r="D63" s="225"/>
      <c r="E63" s="215"/>
      <c r="F63" s="689"/>
      <c r="G63" s="32"/>
      <c r="J63" s="1"/>
    </row>
    <row r="64" spans="1:10" ht="179.25" customHeight="1">
      <c r="A64" s="55"/>
      <c r="C64" s="313" t="s">
        <v>711</v>
      </c>
      <c r="D64" s="298" t="s">
        <v>224</v>
      </c>
      <c r="E64" s="215">
        <f>17.8*12*0.18</f>
        <v>38.448</v>
      </c>
      <c r="F64" s="909">
        <v>0</v>
      </c>
      <c r="G64" s="32">
        <f t="shared" si="0"/>
        <v>0</v>
      </c>
      <c r="J64" s="1"/>
    </row>
    <row r="65" spans="1:10" ht="14.25" customHeight="1">
      <c r="A65" s="55"/>
      <c r="C65" s="313"/>
      <c r="D65" s="225"/>
      <c r="E65" s="215"/>
      <c r="F65" s="689"/>
      <c r="G65" s="32"/>
      <c r="J65" s="1"/>
    </row>
    <row r="66" spans="1:10" s="40" customFormat="1" ht="12.75" customHeight="1">
      <c r="A66" s="57" t="s">
        <v>299</v>
      </c>
      <c r="C66" s="160" t="s">
        <v>716</v>
      </c>
      <c r="D66" s="266"/>
      <c r="E66" s="215"/>
      <c r="F66" s="659"/>
      <c r="G66" s="32"/>
      <c r="H66" s="252"/>
      <c r="I66" s="253"/>
      <c r="J66" s="42"/>
    </row>
    <row r="67" spans="1:10" s="40" customFormat="1" ht="192.75" customHeight="1">
      <c r="A67" s="57"/>
      <c r="C67" s="133" t="s">
        <v>709</v>
      </c>
      <c r="D67" s="266"/>
      <c r="E67" s="215"/>
      <c r="F67" s="659"/>
      <c r="G67" s="32"/>
      <c r="H67" s="252"/>
      <c r="I67" s="253"/>
      <c r="J67" s="42"/>
    </row>
    <row r="68" spans="1:10" ht="15" customHeight="1">
      <c r="A68" s="47"/>
      <c r="B68" s="39"/>
      <c r="C68" s="133" t="s">
        <v>402</v>
      </c>
      <c r="D68" s="266" t="s">
        <v>224</v>
      </c>
      <c r="E68" s="215">
        <v>18</v>
      </c>
      <c r="F68" s="909">
        <v>0</v>
      </c>
      <c r="G68" s="32">
        <f t="shared" si="0"/>
        <v>0</v>
      </c>
      <c r="J68" s="1"/>
    </row>
    <row r="69" spans="1:10" s="40" customFormat="1" ht="11.25" customHeight="1">
      <c r="A69" s="71"/>
      <c r="B69" s="56"/>
      <c r="C69" s="166"/>
      <c r="D69" s="212"/>
      <c r="E69" s="293"/>
      <c r="F69" s="831"/>
      <c r="G69" s="100"/>
      <c r="H69" s="252"/>
      <c r="I69" s="253"/>
      <c r="J69" s="42"/>
    </row>
    <row r="70" spans="1:10" ht="18" customHeight="1">
      <c r="A70" s="246" t="s">
        <v>252</v>
      </c>
      <c r="B70" s="311"/>
      <c r="C70" s="247" t="s">
        <v>453</v>
      </c>
      <c r="D70" s="235"/>
      <c r="E70" s="224"/>
      <c r="F70" s="138"/>
      <c r="G70" s="372">
        <f>SUM(G18:G69)</f>
        <v>0</v>
      </c>
      <c r="J70" s="1"/>
    </row>
    <row r="71" spans="1:10" ht="15.75" customHeight="1">
      <c r="C71" s="245"/>
      <c r="D71" s="206"/>
      <c r="E71" s="206"/>
      <c r="F71" s="424"/>
      <c r="J71" s="1"/>
    </row>
    <row r="72" spans="1:10" s="40" customFormat="1" ht="13.5" customHeight="1">
      <c r="A72" s="57"/>
      <c r="C72" s="160"/>
      <c r="D72" s="207"/>
      <c r="E72" s="215"/>
      <c r="F72" s="696"/>
      <c r="G72" s="659"/>
      <c r="H72" s="252"/>
      <c r="I72" s="253"/>
      <c r="J72" s="42"/>
    </row>
    <row r="73" spans="1:10" s="40" customFormat="1" ht="13.5" customHeight="1">
      <c r="A73" s="57"/>
      <c r="C73" s="312"/>
      <c r="D73" s="266"/>
      <c r="E73" s="215"/>
      <c r="F73" s="659"/>
      <c r="G73" s="42"/>
      <c r="H73" s="252"/>
      <c r="I73" s="253"/>
      <c r="J73" s="42"/>
    </row>
    <row r="74" spans="1:10" s="40" customFormat="1" ht="13.5" customHeight="1">
      <c r="A74" s="47"/>
      <c r="B74" s="39"/>
      <c r="C74" s="265"/>
      <c r="D74" s="266"/>
      <c r="E74" s="215"/>
      <c r="F74" s="659"/>
      <c r="G74" s="42"/>
    </row>
    <row r="75" spans="1:10" s="40" customFormat="1" ht="13.5" customHeight="1">
      <c r="A75" s="57"/>
      <c r="C75" s="133"/>
      <c r="D75" s="266"/>
      <c r="E75" s="215"/>
      <c r="F75" s="659"/>
      <c r="G75" s="42"/>
    </row>
    <row r="76" spans="1:10" s="40" customFormat="1" ht="12.75" customHeight="1">
      <c r="A76" s="47"/>
      <c r="B76" s="39"/>
      <c r="C76" s="265"/>
      <c r="D76" s="266"/>
      <c r="E76" s="215"/>
      <c r="F76" s="659"/>
      <c r="G76" s="42"/>
    </row>
    <row r="77" spans="1:10" s="40" customFormat="1" ht="12.75" customHeight="1">
      <c r="C77" s="850"/>
      <c r="D77" s="208"/>
      <c r="E77" s="208"/>
      <c r="F77" s="698"/>
    </row>
    <row r="78" spans="1:10" s="40" customFormat="1" ht="13.5" customHeight="1">
      <c r="A78" s="1"/>
      <c r="B78" s="1"/>
      <c r="C78" s="245"/>
      <c r="D78" s="206"/>
      <c r="E78" s="206"/>
      <c r="F78" s="424"/>
      <c r="G78" s="1"/>
      <c r="H78" s="252"/>
      <c r="I78" s="253"/>
      <c r="J78" s="42"/>
    </row>
    <row r="79" spans="1:10" s="40" customFormat="1" ht="13.5" customHeight="1">
      <c r="A79" s="1"/>
      <c r="B79" s="1"/>
      <c r="C79" s="245"/>
      <c r="D79" s="206"/>
      <c r="E79" s="206"/>
      <c r="F79" s="424"/>
      <c r="G79" s="1"/>
      <c r="H79" s="252"/>
      <c r="I79" s="253"/>
      <c r="J79" s="42"/>
    </row>
    <row r="80" spans="1:10" s="40" customFormat="1" ht="13.5" customHeight="1">
      <c r="A80" s="1"/>
      <c r="B80" s="1"/>
      <c r="C80" s="245"/>
      <c r="D80" s="206"/>
      <c r="E80" s="206"/>
      <c r="F80" s="424"/>
      <c r="G80" s="1"/>
      <c r="H80" s="252"/>
      <c r="I80" s="253"/>
      <c r="J80" s="42"/>
    </row>
    <row r="81" spans="1:14" s="40" customFormat="1" ht="13.5" customHeight="1">
      <c r="A81" s="1"/>
      <c r="B81" s="1"/>
      <c r="C81" s="245"/>
      <c r="D81" s="206"/>
      <c r="E81" s="206"/>
      <c r="F81" s="424"/>
      <c r="G81" s="1"/>
      <c r="H81" s="252"/>
      <c r="I81" s="253"/>
      <c r="J81" s="42"/>
    </row>
    <row r="82" spans="1:14" s="40" customFormat="1" ht="15" customHeight="1">
      <c r="A82" s="1"/>
      <c r="B82" s="1"/>
      <c r="C82" s="245"/>
      <c r="D82" s="206"/>
      <c r="E82" s="206"/>
      <c r="F82" s="424"/>
      <c r="G82" s="1"/>
      <c r="H82" s="252"/>
      <c r="I82" s="253"/>
      <c r="J82" s="42"/>
    </row>
    <row r="83" spans="1:14" s="40" customFormat="1" ht="13.5" customHeight="1">
      <c r="A83" s="1"/>
      <c r="B83" s="1"/>
      <c r="C83" s="245"/>
      <c r="D83" s="206"/>
      <c r="E83" s="206"/>
      <c r="F83" s="424"/>
      <c r="G83" s="1"/>
      <c r="H83" s="252"/>
      <c r="I83" s="253"/>
      <c r="J83" s="42"/>
    </row>
    <row r="84" spans="1:14" s="40" customFormat="1" ht="13.5" customHeight="1">
      <c r="A84" s="1"/>
      <c r="B84" s="1"/>
      <c r="C84" s="245"/>
      <c r="D84" s="206"/>
      <c r="E84" s="206"/>
      <c r="F84" s="424"/>
      <c r="G84" s="1"/>
      <c r="H84" s="252"/>
      <c r="I84" s="253"/>
      <c r="J84" s="42"/>
    </row>
    <row r="85" spans="1:14" s="40" customFormat="1" ht="13.5" customHeight="1">
      <c r="A85" s="1"/>
      <c r="B85" s="1"/>
      <c r="C85" s="245"/>
      <c r="D85" s="206"/>
      <c r="E85" s="206"/>
      <c r="F85" s="424"/>
      <c r="G85" s="1"/>
      <c r="H85" s="252"/>
      <c r="I85" s="253"/>
      <c r="J85" s="42"/>
      <c r="N85" s="42"/>
    </row>
    <row r="86" spans="1:14" s="40" customFormat="1" ht="13.5" customHeight="1">
      <c r="A86" s="1"/>
      <c r="B86" s="1"/>
      <c r="C86" s="245"/>
      <c r="D86" s="206"/>
      <c r="E86" s="206"/>
      <c r="F86" s="424"/>
      <c r="G86" s="1"/>
      <c r="H86" s="252"/>
      <c r="I86" s="253"/>
      <c r="J86" s="42"/>
    </row>
    <row r="87" spans="1:14" s="40" customFormat="1" ht="13.5" customHeight="1">
      <c r="A87" s="1"/>
      <c r="B87" s="1"/>
      <c r="C87" s="245"/>
      <c r="D87" s="206"/>
      <c r="E87" s="206"/>
      <c r="F87" s="424"/>
      <c r="G87" s="1"/>
      <c r="H87" s="252"/>
      <c r="I87" s="253"/>
      <c r="J87" s="42"/>
    </row>
    <row r="88" spans="1:14" s="40" customFormat="1" ht="13.5" customHeight="1">
      <c r="A88" s="1"/>
      <c r="B88" s="1"/>
      <c r="C88" s="245"/>
      <c r="D88" s="206"/>
      <c r="E88" s="206"/>
      <c r="F88" s="424"/>
      <c r="G88" s="1"/>
      <c r="H88" s="252"/>
      <c r="I88" s="253"/>
      <c r="J88" s="42"/>
    </row>
    <row r="89" spans="1:14" s="40" customFormat="1" ht="13.5" customHeight="1">
      <c r="A89" s="1"/>
      <c r="B89" s="1"/>
      <c r="C89" s="245"/>
      <c r="D89" s="206"/>
      <c r="E89" s="206"/>
      <c r="F89" s="424"/>
      <c r="G89" s="1"/>
      <c r="H89" s="252"/>
      <c r="I89" s="253"/>
      <c r="J89" s="42"/>
    </row>
    <row r="90" spans="1:14" s="40" customFormat="1" ht="13.5" customHeight="1">
      <c r="A90" s="1"/>
      <c r="B90" s="1"/>
      <c r="C90" s="245"/>
      <c r="D90" s="206"/>
      <c r="E90" s="206"/>
      <c r="F90" s="424"/>
      <c r="G90" s="1"/>
      <c r="H90" s="252"/>
      <c r="I90" s="253"/>
      <c r="J90" s="42"/>
    </row>
    <row r="91" spans="1:14" s="40" customFormat="1" ht="13.5" customHeight="1">
      <c r="A91" s="1"/>
      <c r="B91" s="1"/>
      <c r="C91" s="245"/>
      <c r="D91" s="206"/>
      <c r="E91" s="206"/>
      <c r="F91" s="424"/>
      <c r="G91" s="1"/>
      <c r="H91" s="252"/>
      <c r="I91" s="253"/>
      <c r="J91" s="42"/>
    </row>
    <row r="92" spans="1:14" s="40" customFormat="1" ht="13.5" customHeight="1">
      <c r="A92" s="1"/>
      <c r="B92" s="1"/>
      <c r="C92" s="245"/>
      <c r="D92" s="206"/>
      <c r="E92" s="206"/>
      <c r="F92" s="424"/>
      <c r="G92" s="1"/>
      <c r="H92" s="252"/>
      <c r="I92" s="253"/>
      <c r="J92" s="42"/>
    </row>
    <row r="93" spans="1:14" s="40" customFormat="1" ht="13.5" customHeight="1">
      <c r="A93" s="1"/>
      <c r="B93" s="1"/>
      <c r="C93" s="245"/>
      <c r="D93" s="206"/>
      <c r="E93" s="206"/>
      <c r="F93" s="424"/>
      <c r="G93" s="1"/>
      <c r="H93" s="252"/>
      <c r="I93" s="253"/>
      <c r="J93" s="42"/>
    </row>
    <row r="94" spans="1:14" s="40" customFormat="1" ht="23.25" customHeight="1">
      <c r="A94" s="1"/>
      <c r="B94" s="1"/>
      <c r="C94" s="245"/>
      <c r="D94" s="206"/>
      <c r="E94" s="206"/>
      <c r="F94" s="424"/>
      <c r="G94" s="1"/>
      <c r="H94" s="252"/>
      <c r="I94" s="253"/>
      <c r="J94" s="42"/>
    </row>
    <row r="95" spans="1:14" s="40" customFormat="1" ht="28.5" customHeight="1">
      <c r="A95" s="1"/>
      <c r="B95" s="1"/>
      <c r="C95" s="245"/>
      <c r="D95" s="206"/>
      <c r="E95" s="206"/>
      <c r="F95" s="424"/>
      <c r="G95" s="1"/>
      <c r="H95" s="252"/>
      <c r="I95" s="253"/>
      <c r="J95" s="42"/>
    </row>
    <row r="96" spans="1:14" s="40" customFormat="1" ht="13.5" customHeight="1">
      <c r="A96" s="1"/>
      <c r="B96" s="1"/>
      <c r="C96" s="245"/>
      <c r="D96" s="206"/>
      <c r="E96" s="206"/>
      <c r="F96" s="424"/>
      <c r="G96" s="1"/>
      <c r="H96" s="252"/>
      <c r="I96" s="253"/>
      <c r="J96" s="42"/>
    </row>
    <row r="97" spans="1:10" s="40" customFormat="1" ht="13.5" customHeight="1">
      <c r="A97" s="1"/>
      <c r="B97" s="1"/>
      <c r="C97" s="245"/>
      <c r="D97" s="206"/>
      <c r="E97" s="206"/>
      <c r="F97" s="424"/>
      <c r="G97" s="1"/>
      <c r="H97" s="252"/>
      <c r="I97" s="253"/>
      <c r="J97" s="42"/>
    </row>
    <row r="98" spans="1:10" s="40" customFormat="1" ht="66" customHeight="1">
      <c r="A98" s="1"/>
      <c r="B98" s="1"/>
      <c r="C98" s="245"/>
      <c r="D98" s="206"/>
      <c r="E98" s="206"/>
      <c r="F98" s="424"/>
      <c r="G98" s="1"/>
      <c r="H98" s="252"/>
      <c r="I98" s="253"/>
      <c r="J98" s="42"/>
    </row>
    <row r="99" spans="1:10" ht="12.75" customHeight="1">
      <c r="C99" s="245"/>
      <c r="D99" s="206"/>
      <c r="E99" s="206"/>
      <c r="F99" s="424"/>
      <c r="J99" s="1"/>
    </row>
    <row r="100" spans="1:10" ht="12.75" customHeight="1">
      <c r="C100" s="245"/>
      <c r="D100" s="206"/>
      <c r="E100" s="206"/>
      <c r="F100" s="424"/>
      <c r="J100" s="1"/>
    </row>
    <row r="101" spans="1:10" ht="15" customHeight="1">
      <c r="C101" s="245"/>
      <c r="D101" s="206"/>
      <c r="E101" s="206"/>
      <c r="F101" s="424"/>
      <c r="J101" s="1"/>
    </row>
    <row r="102" spans="1:10">
      <c r="C102" s="245"/>
      <c r="D102" s="206"/>
      <c r="E102" s="206"/>
      <c r="F102" s="424"/>
      <c r="J102" s="1"/>
    </row>
    <row r="103" spans="1:10" s="2" customFormat="1" ht="12.75" customHeight="1">
      <c r="A103" s="1"/>
      <c r="B103" s="1"/>
      <c r="C103" s="245"/>
      <c r="D103" s="206"/>
      <c r="E103" s="206"/>
      <c r="F103" s="424"/>
      <c r="G103" s="1"/>
    </row>
    <row r="104" spans="1:10" s="155" customFormat="1">
      <c r="A104" s="1"/>
      <c r="B104" s="1"/>
      <c r="C104" s="245"/>
      <c r="D104" s="206"/>
      <c r="E104" s="206"/>
      <c r="F104" s="424"/>
      <c r="G104" s="1"/>
    </row>
    <row r="105" spans="1:10">
      <c r="C105" s="245"/>
      <c r="D105" s="206"/>
      <c r="E105" s="206"/>
      <c r="F105" s="424"/>
      <c r="J105" s="1"/>
    </row>
    <row r="106" spans="1:10" ht="15" customHeight="1">
      <c r="C106" s="245"/>
      <c r="D106" s="206"/>
      <c r="E106" s="206"/>
      <c r="F106" s="424"/>
      <c r="J106" s="1"/>
    </row>
    <row r="107" spans="1:10" ht="12.75" customHeight="1">
      <c r="C107" s="245"/>
      <c r="D107" s="206"/>
      <c r="E107" s="206"/>
      <c r="F107" s="424"/>
      <c r="J107" s="1"/>
    </row>
    <row r="108" spans="1:10">
      <c r="C108" s="245"/>
      <c r="D108" s="206"/>
      <c r="E108" s="206"/>
      <c r="F108" s="424"/>
      <c r="J108" s="1"/>
    </row>
    <row r="109" spans="1:10" ht="13.5" customHeight="1">
      <c r="C109" s="245"/>
      <c r="D109" s="206"/>
      <c r="E109" s="206"/>
      <c r="F109" s="424"/>
      <c r="J109" s="1"/>
    </row>
    <row r="110" spans="1:10" ht="90" customHeight="1">
      <c r="C110" s="245"/>
      <c r="D110" s="206"/>
      <c r="E110" s="206"/>
      <c r="F110" s="424"/>
      <c r="J110" s="1"/>
    </row>
    <row r="111" spans="1:10">
      <c r="C111" s="245"/>
      <c r="D111" s="206"/>
      <c r="E111" s="206"/>
      <c r="F111" s="424"/>
      <c r="J111" s="1"/>
    </row>
    <row r="112" spans="1:10">
      <c r="C112" s="245"/>
      <c r="D112" s="206"/>
      <c r="E112" s="206"/>
      <c r="F112" s="424"/>
      <c r="J112" s="1"/>
    </row>
    <row r="113" spans="3:10" ht="15.75" customHeight="1">
      <c r="C113" s="245"/>
      <c r="D113" s="206"/>
      <c r="E113" s="206"/>
      <c r="F113" s="424"/>
      <c r="J113" s="1"/>
    </row>
    <row r="114" spans="3:10">
      <c r="C114" s="245"/>
      <c r="D114" s="206"/>
      <c r="E114" s="206"/>
      <c r="F114" s="424"/>
      <c r="J114" s="1"/>
    </row>
    <row r="115" spans="3:10">
      <c r="C115" s="245"/>
      <c r="D115" s="206"/>
      <c r="E115" s="206"/>
      <c r="F115" s="424"/>
      <c r="J115" s="1"/>
    </row>
    <row r="116" spans="3:10">
      <c r="C116" s="245"/>
      <c r="D116" s="206"/>
      <c r="E116" s="206"/>
      <c r="F116" s="424"/>
      <c r="J116" s="1"/>
    </row>
    <row r="117" spans="3:10" ht="14.25" customHeight="1">
      <c r="C117" s="245"/>
      <c r="D117" s="206"/>
      <c r="E117" s="206"/>
      <c r="F117" s="424"/>
      <c r="J117" s="1"/>
    </row>
    <row r="118" spans="3:10" ht="66.75" customHeight="1">
      <c r="C118" s="245"/>
      <c r="D118" s="206"/>
      <c r="E118" s="206"/>
      <c r="F118" s="424"/>
      <c r="J118" s="1"/>
    </row>
    <row r="119" spans="3:10">
      <c r="C119" s="245"/>
      <c r="D119" s="206"/>
      <c r="E119" s="206"/>
      <c r="F119" s="424"/>
      <c r="J119" s="1"/>
    </row>
    <row r="120" spans="3:10">
      <c r="C120" s="245"/>
      <c r="D120" s="206"/>
      <c r="E120" s="206"/>
      <c r="F120" s="424"/>
      <c r="J120" s="1"/>
    </row>
    <row r="121" spans="3:10">
      <c r="C121" s="245"/>
      <c r="D121" s="206"/>
      <c r="E121" s="206"/>
      <c r="F121" s="424"/>
      <c r="J121" s="1"/>
    </row>
    <row r="122" spans="3:10" ht="66" customHeight="1">
      <c r="C122" s="245"/>
      <c r="D122" s="206"/>
      <c r="E122" s="206"/>
      <c r="F122" s="424"/>
      <c r="J122" s="1"/>
    </row>
    <row r="123" spans="3:10">
      <c r="C123" s="245"/>
      <c r="D123" s="206"/>
      <c r="E123" s="206"/>
      <c r="F123" s="424"/>
      <c r="J123" s="1"/>
    </row>
    <row r="124" spans="3:10">
      <c r="C124" s="245"/>
      <c r="D124" s="206"/>
      <c r="E124" s="206"/>
      <c r="F124" s="424"/>
      <c r="J124" s="1"/>
    </row>
    <row r="125" spans="3:10">
      <c r="C125" s="245"/>
      <c r="D125" s="206"/>
      <c r="E125" s="206"/>
      <c r="F125" s="424"/>
      <c r="J125" s="1"/>
    </row>
    <row r="126" spans="3:10">
      <c r="C126" s="245"/>
      <c r="D126" s="206"/>
      <c r="E126" s="206"/>
      <c r="F126" s="424"/>
      <c r="J126" s="1"/>
    </row>
    <row r="127" spans="3:10">
      <c r="C127" s="245"/>
      <c r="D127" s="206"/>
      <c r="E127" s="206"/>
      <c r="F127" s="424"/>
      <c r="J127" s="1"/>
    </row>
    <row r="128" spans="3:10">
      <c r="C128" s="245"/>
      <c r="D128" s="206"/>
      <c r="E128" s="206"/>
      <c r="F128" s="424"/>
      <c r="J128" s="1"/>
    </row>
    <row r="129" spans="3:10">
      <c r="C129" s="245"/>
      <c r="D129" s="206"/>
      <c r="E129" s="206"/>
      <c r="F129" s="424"/>
      <c r="J129" s="1"/>
    </row>
    <row r="130" spans="3:10">
      <c r="C130" s="245"/>
      <c r="D130" s="206"/>
      <c r="E130" s="206"/>
      <c r="F130" s="424"/>
      <c r="J130" s="1"/>
    </row>
    <row r="131" spans="3:10">
      <c r="C131" s="245"/>
      <c r="D131" s="206"/>
      <c r="E131" s="206"/>
      <c r="F131" s="424"/>
      <c r="J131" s="1"/>
    </row>
    <row r="132" spans="3:10">
      <c r="C132" s="245"/>
      <c r="D132" s="206"/>
      <c r="E132" s="206"/>
      <c r="F132" s="424"/>
      <c r="J132" s="1"/>
    </row>
    <row r="133" spans="3:10">
      <c r="C133" s="245"/>
      <c r="D133" s="206"/>
      <c r="E133" s="206"/>
      <c r="F133" s="424"/>
      <c r="J133" s="1"/>
    </row>
    <row r="134" spans="3:10">
      <c r="C134" s="245"/>
      <c r="D134" s="206"/>
      <c r="E134" s="206"/>
      <c r="F134" s="424"/>
      <c r="J134" s="1"/>
    </row>
    <row r="135" spans="3:10">
      <c r="C135" s="245"/>
      <c r="D135" s="206"/>
      <c r="E135" s="206"/>
      <c r="F135" s="424"/>
      <c r="J135" s="1"/>
    </row>
    <row r="136" spans="3:10">
      <c r="C136" s="245"/>
      <c r="D136" s="206"/>
      <c r="E136" s="206"/>
      <c r="F136" s="424"/>
      <c r="J136" s="1"/>
    </row>
    <row r="137" spans="3:10">
      <c r="C137" s="245"/>
      <c r="D137" s="206"/>
      <c r="E137" s="206"/>
      <c r="F137" s="424"/>
      <c r="J137" s="1"/>
    </row>
    <row r="138" spans="3:10">
      <c r="C138" s="245"/>
      <c r="D138" s="206"/>
      <c r="E138" s="206"/>
      <c r="F138" s="424"/>
      <c r="J138" s="1"/>
    </row>
    <row r="139" spans="3:10">
      <c r="C139" s="245"/>
      <c r="D139" s="206"/>
      <c r="E139" s="206"/>
      <c r="F139" s="424"/>
      <c r="J139" s="1"/>
    </row>
    <row r="140" spans="3:10">
      <c r="C140" s="245"/>
      <c r="D140" s="206"/>
      <c r="E140" s="206"/>
      <c r="F140" s="424"/>
      <c r="J140" s="1"/>
    </row>
    <row r="141" spans="3:10">
      <c r="C141" s="245"/>
      <c r="D141" s="206"/>
      <c r="E141" s="206"/>
      <c r="F141" s="424"/>
      <c r="J141" s="1"/>
    </row>
    <row r="142" spans="3:10">
      <c r="C142" s="245"/>
      <c r="D142" s="206"/>
      <c r="E142" s="206"/>
      <c r="F142" s="424"/>
      <c r="J142" s="1"/>
    </row>
    <row r="143" spans="3:10">
      <c r="C143" s="245"/>
      <c r="D143" s="206"/>
      <c r="E143" s="206"/>
      <c r="F143" s="424"/>
      <c r="J143" s="1"/>
    </row>
    <row r="144" spans="3:10">
      <c r="C144" s="245"/>
      <c r="D144" s="206"/>
      <c r="E144" s="206"/>
      <c r="F144" s="424"/>
      <c r="J144" s="1"/>
    </row>
    <row r="145" spans="3:10">
      <c r="C145" s="245"/>
      <c r="D145" s="206"/>
      <c r="E145" s="206"/>
      <c r="F145" s="424"/>
      <c r="J145" s="1"/>
    </row>
    <row r="146" spans="3:10" ht="37.5" customHeight="1">
      <c r="C146" s="245"/>
      <c r="D146" s="206"/>
      <c r="E146" s="206"/>
      <c r="F146" s="424"/>
      <c r="J146" s="1"/>
    </row>
    <row r="147" spans="3:10">
      <c r="C147" s="245"/>
      <c r="D147" s="206"/>
      <c r="E147" s="206"/>
      <c r="F147" s="424"/>
      <c r="J147" s="1"/>
    </row>
    <row r="148" spans="3:10">
      <c r="C148" s="245"/>
      <c r="D148" s="206"/>
      <c r="E148" s="206"/>
      <c r="F148" s="424"/>
      <c r="J148" s="1"/>
    </row>
    <row r="149" spans="3:10">
      <c r="C149" s="245"/>
      <c r="D149" s="206"/>
      <c r="E149" s="206"/>
      <c r="F149" s="424"/>
      <c r="J149" s="1"/>
    </row>
    <row r="150" spans="3:10">
      <c r="C150" s="245"/>
      <c r="D150" s="206"/>
      <c r="E150" s="206"/>
      <c r="F150" s="424"/>
      <c r="J150" s="1"/>
    </row>
    <row r="151" spans="3:10">
      <c r="C151" s="245"/>
      <c r="D151" s="206"/>
      <c r="E151" s="206"/>
      <c r="F151" s="424"/>
      <c r="J151" s="1"/>
    </row>
    <row r="152" spans="3:10">
      <c r="C152" s="245"/>
      <c r="D152" s="206"/>
      <c r="E152" s="206"/>
      <c r="F152" s="424"/>
      <c r="J152" s="1"/>
    </row>
    <row r="153" spans="3:10">
      <c r="C153" s="245"/>
      <c r="D153" s="206"/>
      <c r="E153" s="206"/>
      <c r="F153" s="424"/>
      <c r="J153" s="1"/>
    </row>
    <row r="154" spans="3:10" ht="40.5" customHeight="1">
      <c r="C154" s="245"/>
      <c r="D154" s="206"/>
      <c r="E154" s="206"/>
      <c r="F154" s="424"/>
      <c r="J154" s="1"/>
    </row>
    <row r="155" spans="3:10">
      <c r="C155" s="245"/>
      <c r="D155" s="206"/>
      <c r="E155" s="206"/>
      <c r="F155" s="424"/>
      <c r="J155" s="1"/>
    </row>
    <row r="156" spans="3:10">
      <c r="C156" s="245"/>
      <c r="D156" s="206"/>
      <c r="E156" s="206"/>
      <c r="F156" s="424"/>
      <c r="J156" s="1"/>
    </row>
    <row r="157" spans="3:10">
      <c r="C157" s="245"/>
      <c r="D157" s="206"/>
      <c r="E157" s="206"/>
      <c r="F157" s="424"/>
      <c r="J157" s="1"/>
    </row>
    <row r="158" spans="3:10" ht="53.25" customHeight="1">
      <c r="C158" s="245"/>
      <c r="D158" s="206"/>
      <c r="E158" s="206"/>
      <c r="F158" s="424"/>
      <c r="J158" s="1"/>
    </row>
    <row r="159" spans="3:10">
      <c r="C159" s="245"/>
      <c r="D159" s="206"/>
      <c r="E159" s="206"/>
      <c r="F159" s="424"/>
      <c r="J159" s="1"/>
    </row>
    <row r="160" spans="3:10">
      <c r="C160" s="245"/>
      <c r="D160" s="206"/>
      <c r="E160" s="206"/>
      <c r="F160" s="424"/>
      <c r="J160" s="1"/>
    </row>
    <row r="161" spans="3:10" ht="15" customHeight="1">
      <c r="C161" s="245"/>
      <c r="D161" s="206"/>
      <c r="E161" s="206"/>
      <c r="F161" s="424"/>
      <c r="J161" s="1"/>
    </row>
    <row r="162" spans="3:10">
      <c r="C162" s="245"/>
      <c r="D162" s="206"/>
      <c r="E162" s="206"/>
      <c r="F162" s="424"/>
      <c r="J162" s="1"/>
    </row>
    <row r="163" spans="3:10">
      <c r="C163" s="245"/>
      <c r="D163" s="206"/>
      <c r="E163" s="206"/>
      <c r="F163" s="424"/>
      <c r="J163" s="1"/>
    </row>
    <row r="164" spans="3:10" ht="14.25" customHeight="1">
      <c r="C164" s="245"/>
      <c r="D164" s="206"/>
      <c r="E164" s="206"/>
      <c r="F164" s="424"/>
      <c r="J164" s="1"/>
    </row>
    <row r="165" spans="3:10">
      <c r="C165" s="245"/>
      <c r="D165" s="206"/>
      <c r="E165" s="206"/>
      <c r="F165" s="424"/>
      <c r="J165" s="1"/>
    </row>
    <row r="166" spans="3:10">
      <c r="C166" s="245"/>
      <c r="D166" s="206"/>
      <c r="E166" s="206"/>
      <c r="F166" s="424"/>
      <c r="J166" s="1"/>
    </row>
    <row r="167" spans="3:10">
      <c r="C167" s="245"/>
      <c r="D167" s="206"/>
      <c r="E167" s="206"/>
      <c r="F167" s="424"/>
      <c r="J167" s="1"/>
    </row>
    <row r="168" spans="3:10">
      <c r="C168" s="245"/>
      <c r="D168" s="206"/>
      <c r="E168" s="206"/>
      <c r="F168" s="424"/>
      <c r="J168" s="1"/>
    </row>
    <row r="169" spans="3:10">
      <c r="C169" s="245"/>
      <c r="D169" s="206"/>
      <c r="E169" s="206"/>
      <c r="F169" s="424"/>
      <c r="J169" s="1"/>
    </row>
    <row r="170" spans="3:10">
      <c r="C170" s="245"/>
      <c r="D170" s="206"/>
      <c r="E170" s="206"/>
      <c r="F170" s="424"/>
      <c r="J170" s="1"/>
    </row>
    <row r="171" spans="3:10">
      <c r="C171" s="245"/>
      <c r="D171" s="206"/>
      <c r="E171" s="206"/>
      <c r="F171" s="424"/>
      <c r="J171" s="1"/>
    </row>
    <row r="172" spans="3:10">
      <c r="C172" s="245"/>
      <c r="D172" s="206"/>
      <c r="E172" s="206"/>
      <c r="F172" s="424"/>
      <c r="J172" s="1"/>
    </row>
    <row r="173" spans="3:10">
      <c r="C173" s="245"/>
      <c r="D173" s="206"/>
      <c r="E173" s="206"/>
      <c r="F173" s="424"/>
      <c r="J173" s="1"/>
    </row>
    <row r="174" spans="3:10" ht="12.75" customHeight="1">
      <c r="C174" s="245"/>
      <c r="D174" s="206"/>
      <c r="E174" s="206"/>
      <c r="F174" s="424"/>
      <c r="J174" s="1"/>
    </row>
    <row r="175" spans="3:10">
      <c r="C175" s="245"/>
      <c r="D175" s="206"/>
      <c r="E175" s="206"/>
      <c r="F175" s="424"/>
      <c r="J175" s="1"/>
    </row>
    <row r="176" spans="3:10" ht="14.25" customHeight="1">
      <c r="C176" s="245"/>
      <c r="D176" s="206"/>
      <c r="E176" s="206"/>
      <c r="F176" s="424"/>
      <c r="J176" s="1"/>
    </row>
    <row r="177" spans="3:10">
      <c r="C177" s="245"/>
      <c r="D177" s="206"/>
      <c r="E177" s="206"/>
      <c r="F177" s="424"/>
      <c r="J177" s="1"/>
    </row>
    <row r="178" spans="3:10" ht="51" customHeight="1">
      <c r="C178" s="245"/>
      <c r="D178" s="206"/>
      <c r="E178" s="206"/>
      <c r="F178" s="424"/>
      <c r="J178" s="1"/>
    </row>
    <row r="179" spans="3:10" ht="12.75" customHeight="1">
      <c r="C179" s="245"/>
      <c r="D179" s="206"/>
      <c r="E179" s="206"/>
      <c r="F179" s="424"/>
      <c r="J179" s="1"/>
    </row>
    <row r="180" spans="3:10">
      <c r="C180" s="245"/>
      <c r="D180" s="206"/>
      <c r="E180" s="206"/>
      <c r="F180" s="424"/>
      <c r="J180" s="1"/>
    </row>
    <row r="181" spans="3:10">
      <c r="C181" s="245"/>
      <c r="D181" s="206"/>
      <c r="E181" s="206"/>
      <c r="F181" s="424"/>
      <c r="J181" s="1"/>
    </row>
    <row r="182" spans="3:10">
      <c r="C182" s="245"/>
      <c r="D182" s="206"/>
      <c r="E182" s="206"/>
      <c r="F182" s="424"/>
      <c r="J182" s="1"/>
    </row>
    <row r="183" spans="3:10">
      <c r="C183" s="245"/>
      <c r="D183" s="206"/>
      <c r="E183" s="206"/>
      <c r="F183" s="424"/>
      <c r="J183" s="1"/>
    </row>
    <row r="184" spans="3:10">
      <c r="C184" s="245"/>
      <c r="D184" s="206"/>
      <c r="E184" s="206"/>
      <c r="F184" s="424"/>
      <c r="J184" s="1"/>
    </row>
    <row r="185" spans="3:10">
      <c r="C185" s="245"/>
      <c r="D185" s="206"/>
      <c r="E185" s="206"/>
      <c r="F185" s="424"/>
      <c r="J185" s="1"/>
    </row>
    <row r="186" spans="3:10">
      <c r="C186" s="245"/>
      <c r="D186" s="206"/>
      <c r="E186" s="206"/>
      <c r="F186" s="424"/>
      <c r="J186" s="1"/>
    </row>
    <row r="187" spans="3:10">
      <c r="C187" s="245"/>
      <c r="D187" s="206"/>
      <c r="E187" s="206"/>
      <c r="F187" s="424"/>
      <c r="J187" s="1"/>
    </row>
    <row r="188" spans="3:10" ht="15" customHeight="1">
      <c r="C188" s="245"/>
      <c r="D188" s="206"/>
      <c r="E188" s="206"/>
      <c r="F188" s="424"/>
      <c r="J188" s="1"/>
    </row>
    <row r="189" spans="3:10">
      <c r="C189" s="245"/>
      <c r="D189" s="206"/>
      <c r="E189" s="206"/>
      <c r="F189" s="424"/>
      <c r="J189" s="1"/>
    </row>
    <row r="190" spans="3:10" ht="147.75" customHeight="1">
      <c r="C190" s="245"/>
      <c r="D190" s="206"/>
      <c r="E190" s="206"/>
      <c r="F190" s="424"/>
      <c r="J190" s="1"/>
    </row>
    <row r="191" spans="3:10" ht="82.5" customHeight="1">
      <c r="C191" s="245"/>
      <c r="D191" s="206"/>
      <c r="E191" s="206"/>
      <c r="F191" s="424"/>
      <c r="J191" s="1"/>
    </row>
    <row r="192" spans="3:10" ht="12.75" customHeight="1">
      <c r="C192" s="245"/>
      <c r="D192" s="206"/>
      <c r="E192" s="206"/>
      <c r="F192" s="424"/>
      <c r="J192" s="1"/>
    </row>
    <row r="193" spans="3:10" ht="106.5" customHeight="1">
      <c r="C193" s="245"/>
      <c r="D193" s="206"/>
      <c r="E193" s="206"/>
      <c r="F193" s="424"/>
      <c r="J193" s="1"/>
    </row>
    <row r="194" spans="3:10" ht="227.25" customHeight="1">
      <c r="C194" s="245"/>
      <c r="D194" s="206"/>
      <c r="E194" s="206"/>
      <c r="F194" s="424"/>
      <c r="J194" s="1"/>
    </row>
    <row r="195" spans="3:10" ht="135" customHeight="1">
      <c r="C195" s="245"/>
      <c r="D195" s="206"/>
      <c r="E195" s="206"/>
      <c r="F195" s="424"/>
      <c r="J195" s="1"/>
    </row>
    <row r="196" spans="3:10" ht="81" customHeight="1">
      <c r="C196" s="245"/>
      <c r="D196" s="206"/>
      <c r="E196" s="206"/>
      <c r="F196" s="424"/>
      <c r="J196" s="1"/>
    </row>
    <row r="197" spans="3:10" ht="14.25" customHeight="1">
      <c r="C197" s="245"/>
      <c r="D197" s="206"/>
      <c r="E197" s="206"/>
      <c r="F197" s="424"/>
      <c r="J197" s="1"/>
    </row>
    <row r="198" spans="3:10" ht="13.5" customHeight="1">
      <c r="C198" s="245"/>
      <c r="D198" s="206"/>
      <c r="E198" s="206"/>
      <c r="F198" s="424"/>
      <c r="J198" s="1"/>
    </row>
    <row r="199" spans="3:10" ht="39" customHeight="1">
      <c r="C199" s="245"/>
      <c r="D199" s="206"/>
      <c r="E199" s="206"/>
      <c r="F199" s="424"/>
      <c r="J199" s="1"/>
    </row>
    <row r="200" spans="3:10" ht="27" customHeight="1">
      <c r="C200" s="245"/>
      <c r="D200" s="206"/>
      <c r="E200" s="206"/>
      <c r="F200" s="424"/>
      <c r="J200" s="1"/>
    </row>
    <row r="201" spans="3:10">
      <c r="C201" s="245"/>
      <c r="D201" s="206"/>
      <c r="E201" s="206"/>
      <c r="F201" s="424"/>
      <c r="J201" s="1"/>
    </row>
    <row r="202" spans="3:10">
      <c r="C202" s="245"/>
      <c r="D202" s="206"/>
      <c r="E202" s="206"/>
      <c r="F202" s="424"/>
      <c r="J202" s="1"/>
    </row>
    <row r="203" spans="3:10">
      <c r="C203" s="245"/>
      <c r="D203" s="206"/>
      <c r="E203" s="206"/>
      <c r="F203" s="424"/>
      <c r="J203" s="1"/>
    </row>
    <row r="204" spans="3:10">
      <c r="C204" s="245"/>
      <c r="D204" s="206"/>
      <c r="E204" s="206"/>
      <c r="F204" s="424"/>
      <c r="J204" s="1"/>
    </row>
    <row r="205" spans="3:10">
      <c r="C205" s="245"/>
      <c r="D205" s="206"/>
      <c r="E205" s="206"/>
      <c r="F205" s="424"/>
      <c r="J205" s="1"/>
    </row>
    <row r="206" spans="3:10">
      <c r="C206" s="245"/>
      <c r="D206" s="206"/>
      <c r="E206" s="206"/>
      <c r="F206" s="424"/>
      <c r="J206" s="1"/>
    </row>
    <row r="207" spans="3:10">
      <c r="C207" s="245"/>
      <c r="D207" s="206"/>
      <c r="E207" s="206"/>
      <c r="F207" s="424"/>
      <c r="J207" s="1"/>
    </row>
    <row r="208" spans="3:10">
      <c r="C208" s="245"/>
      <c r="D208" s="206"/>
      <c r="E208" s="206"/>
      <c r="F208" s="424"/>
      <c r="J208" s="1"/>
    </row>
    <row r="209" spans="3:10" ht="12.75" customHeight="1">
      <c r="C209" s="245"/>
      <c r="D209" s="206"/>
      <c r="E209" s="206"/>
      <c r="F209" s="424"/>
      <c r="J209" s="1"/>
    </row>
    <row r="210" spans="3:10">
      <c r="C210" s="245"/>
      <c r="D210" s="206"/>
      <c r="E210" s="206"/>
      <c r="F210" s="424"/>
      <c r="J210" s="1"/>
    </row>
    <row r="211" spans="3:10">
      <c r="C211" s="245"/>
      <c r="D211" s="206"/>
      <c r="E211" s="206"/>
      <c r="F211" s="424"/>
      <c r="J211" s="1"/>
    </row>
    <row r="212" spans="3:10" ht="156.75" customHeight="1">
      <c r="C212" s="245"/>
      <c r="D212" s="206"/>
      <c r="E212" s="206"/>
      <c r="F212" s="424"/>
      <c r="J212" s="1"/>
    </row>
    <row r="213" spans="3:10" ht="169.5" customHeight="1">
      <c r="C213" s="245"/>
      <c r="D213" s="206"/>
      <c r="E213" s="206"/>
      <c r="F213" s="424"/>
      <c r="J213" s="1"/>
    </row>
    <row r="214" spans="3:10" ht="12.75" customHeight="1">
      <c r="C214" s="245"/>
      <c r="D214" s="206"/>
      <c r="E214" s="206"/>
      <c r="F214" s="424"/>
      <c r="J214" s="1"/>
    </row>
    <row r="215" spans="3:10" ht="168.75" customHeight="1">
      <c r="C215" s="245"/>
      <c r="D215" s="206"/>
      <c r="E215" s="206"/>
      <c r="F215" s="424"/>
      <c r="J215" s="1"/>
    </row>
    <row r="216" spans="3:10" ht="113.25" customHeight="1">
      <c r="C216" s="245"/>
      <c r="D216" s="206"/>
      <c r="E216" s="206"/>
      <c r="F216" s="424"/>
      <c r="J216" s="1"/>
    </row>
    <row r="217" spans="3:10" ht="123.75" customHeight="1">
      <c r="C217" s="245"/>
      <c r="D217" s="206"/>
      <c r="E217" s="206"/>
      <c r="F217" s="424"/>
      <c r="J217" s="1"/>
    </row>
    <row r="218" spans="3:10" ht="191.25" customHeight="1">
      <c r="C218" s="245"/>
      <c r="D218" s="206"/>
      <c r="E218" s="206"/>
      <c r="F218" s="424"/>
      <c r="J218" s="1"/>
    </row>
    <row r="219" spans="3:10" ht="13.5" customHeight="1">
      <c r="C219" s="245"/>
      <c r="D219" s="206"/>
      <c r="E219" s="206"/>
      <c r="F219" s="424"/>
      <c r="J219" s="1"/>
    </row>
    <row r="220" spans="3:10" ht="28.5" customHeight="1">
      <c r="C220" s="245"/>
      <c r="D220" s="206"/>
      <c r="E220" s="206"/>
      <c r="F220" s="424"/>
      <c r="J220" s="1"/>
    </row>
    <row r="221" spans="3:10" ht="39" customHeight="1">
      <c r="C221" s="245"/>
      <c r="D221" s="206"/>
      <c r="E221" s="206"/>
      <c r="F221" s="424"/>
      <c r="J221" s="1"/>
    </row>
    <row r="222" spans="3:10">
      <c r="C222" s="245"/>
      <c r="D222" s="206"/>
      <c r="E222" s="206"/>
      <c r="F222" s="424"/>
      <c r="J222" s="1"/>
    </row>
    <row r="223" spans="3:10">
      <c r="C223" s="245"/>
      <c r="D223" s="206"/>
      <c r="E223" s="206"/>
      <c r="F223" s="424"/>
      <c r="J223" s="1"/>
    </row>
    <row r="224" spans="3:10">
      <c r="C224" s="245"/>
      <c r="D224" s="206"/>
      <c r="E224" s="206"/>
      <c r="F224" s="424"/>
      <c r="J224" s="1"/>
    </row>
    <row r="225" spans="3:10">
      <c r="C225" s="245"/>
      <c r="D225" s="206"/>
      <c r="E225" s="206"/>
      <c r="F225" s="424"/>
      <c r="J225" s="1"/>
    </row>
    <row r="226" spans="3:10">
      <c r="C226" s="245"/>
      <c r="D226" s="206"/>
      <c r="E226" s="206"/>
      <c r="F226" s="424"/>
      <c r="J226" s="1"/>
    </row>
    <row r="227" spans="3:10">
      <c r="C227" s="245"/>
      <c r="D227" s="206"/>
      <c r="E227" s="206"/>
      <c r="F227" s="424"/>
      <c r="J227" s="1"/>
    </row>
    <row r="228" spans="3:10">
      <c r="C228" s="245"/>
      <c r="D228" s="206"/>
      <c r="E228" s="206"/>
      <c r="F228" s="424"/>
      <c r="J228" s="1"/>
    </row>
    <row r="229" spans="3:10">
      <c r="C229" s="245"/>
      <c r="D229" s="206"/>
      <c r="E229" s="206"/>
      <c r="F229" s="424"/>
      <c r="J229" s="1"/>
    </row>
    <row r="230" spans="3:10">
      <c r="C230" s="245"/>
      <c r="D230" s="206"/>
      <c r="E230" s="206"/>
      <c r="F230" s="424"/>
      <c r="J230" s="1"/>
    </row>
    <row r="231" spans="3:10">
      <c r="C231" s="245"/>
      <c r="D231" s="206"/>
      <c r="E231" s="206"/>
      <c r="F231" s="424"/>
      <c r="J231" s="1"/>
    </row>
    <row r="232" spans="3:10">
      <c r="C232" s="245"/>
      <c r="D232" s="206"/>
      <c r="E232" s="206"/>
      <c r="F232" s="424"/>
      <c r="J232" s="1"/>
    </row>
    <row r="233" spans="3:10">
      <c r="C233" s="245"/>
      <c r="D233" s="206"/>
      <c r="E233" s="206"/>
      <c r="F233" s="424"/>
      <c r="J233" s="1"/>
    </row>
    <row r="234" spans="3:10">
      <c r="C234" s="245"/>
      <c r="D234" s="206"/>
      <c r="E234" s="206"/>
      <c r="F234" s="424"/>
      <c r="J234" s="1"/>
    </row>
    <row r="235" spans="3:10">
      <c r="C235" s="245"/>
      <c r="D235" s="206"/>
      <c r="E235" s="206"/>
      <c r="F235" s="424"/>
      <c r="J235" s="1"/>
    </row>
    <row r="236" spans="3:10">
      <c r="C236" s="245"/>
      <c r="D236" s="206"/>
      <c r="E236" s="206"/>
      <c r="F236" s="424"/>
      <c r="J236" s="1"/>
    </row>
    <row r="237" spans="3:10">
      <c r="C237" s="245"/>
      <c r="D237" s="206"/>
      <c r="E237" s="206"/>
      <c r="F237" s="424"/>
      <c r="J237" s="1"/>
    </row>
    <row r="238" spans="3:10">
      <c r="C238" s="245"/>
      <c r="D238" s="206"/>
      <c r="E238" s="206"/>
      <c r="F238" s="424"/>
      <c r="J238" s="1"/>
    </row>
    <row r="239" spans="3:10">
      <c r="C239" s="245"/>
      <c r="D239" s="206"/>
      <c r="E239" s="206"/>
      <c r="F239" s="424"/>
      <c r="J239" s="1"/>
    </row>
    <row r="240" spans="3:10">
      <c r="C240" s="245"/>
      <c r="D240" s="206"/>
      <c r="E240" s="206"/>
      <c r="F240" s="424"/>
      <c r="J240" s="1"/>
    </row>
    <row r="241" spans="3:10">
      <c r="C241" s="245"/>
      <c r="D241" s="206"/>
      <c r="E241" s="206"/>
      <c r="F241" s="424"/>
      <c r="J241" s="1"/>
    </row>
    <row r="242" spans="3:10">
      <c r="C242" s="245"/>
      <c r="D242" s="206"/>
      <c r="E242" s="206"/>
      <c r="F242" s="424"/>
      <c r="J242" s="1"/>
    </row>
    <row r="243" spans="3:10">
      <c r="C243" s="245"/>
      <c r="D243" s="206"/>
      <c r="E243" s="206"/>
      <c r="F243" s="424"/>
      <c r="J243" s="1"/>
    </row>
    <row r="244" spans="3:10" ht="13.5" customHeight="1">
      <c r="C244" s="245"/>
      <c r="D244" s="206"/>
      <c r="E244" s="206"/>
      <c r="F244" s="424"/>
      <c r="J244" s="1"/>
    </row>
    <row r="245" spans="3:10">
      <c r="C245" s="245"/>
      <c r="D245" s="206"/>
      <c r="E245" s="206"/>
      <c r="F245" s="424"/>
      <c r="J245" s="1"/>
    </row>
    <row r="246" spans="3:10">
      <c r="C246" s="245"/>
      <c r="D246" s="206"/>
      <c r="E246" s="206"/>
      <c r="F246" s="424"/>
      <c r="J246" s="1"/>
    </row>
    <row r="247" spans="3:10">
      <c r="C247" s="245"/>
      <c r="D247" s="206"/>
      <c r="E247" s="206"/>
      <c r="F247" s="424"/>
      <c r="J247" s="1"/>
    </row>
    <row r="248" spans="3:10">
      <c r="C248" s="245"/>
      <c r="D248" s="206"/>
      <c r="E248" s="206"/>
      <c r="F248" s="424"/>
      <c r="J248" s="1"/>
    </row>
    <row r="249" spans="3:10">
      <c r="C249" s="245"/>
      <c r="D249" s="206"/>
      <c r="E249" s="206"/>
      <c r="F249" s="424"/>
      <c r="J249" s="1"/>
    </row>
    <row r="250" spans="3:10">
      <c r="C250" s="245"/>
      <c r="D250" s="206"/>
      <c r="E250" s="206"/>
      <c r="F250" s="424"/>
      <c r="J250" s="1"/>
    </row>
    <row r="251" spans="3:10">
      <c r="C251" s="245"/>
      <c r="D251" s="206"/>
      <c r="E251" s="206"/>
      <c r="F251" s="424"/>
      <c r="J251" s="1"/>
    </row>
    <row r="252" spans="3:10">
      <c r="C252" s="245"/>
      <c r="D252" s="206"/>
      <c r="E252" s="206"/>
      <c r="F252" s="424"/>
      <c r="J252" s="1"/>
    </row>
    <row r="253" spans="3:10">
      <c r="C253" s="245"/>
      <c r="D253" s="206"/>
      <c r="E253" s="206"/>
      <c r="F253" s="424"/>
      <c r="J253" s="1"/>
    </row>
    <row r="254" spans="3:10">
      <c r="C254" s="245"/>
      <c r="D254" s="206"/>
      <c r="E254" s="206"/>
      <c r="F254" s="424"/>
      <c r="J254" s="1"/>
    </row>
    <row r="255" spans="3:10">
      <c r="C255" s="245"/>
      <c r="D255" s="206"/>
      <c r="E255" s="206"/>
      <c r="F255" s="424"/>
      <c r="J255" s="1"/>
    </row>
    <row r="256" spans="3:10">
      <c r="C256" s="245"/>
      <c r="D256" s="206"/>
      <c r="E256" s="206"/>
      <c r="F256" s="424"/>
      <c r="J256" s="1"/>
    </row>
    <row r="257" spans="3:10">
      <c r="C257" s="245"/>
      <c r="D257" s="206"/>
      <c r="E257" s="206"/>
      <c r="F257" s="424"/>
      <c r="J257" s="1"/>
    </row>
    <row r="258" spans="3:10">
      <c r="C258" s="245"/>
      <c r="D258" s="206"/>
      <c r="E258" s="206"/>
      <c r="F258" s="424"/>
      <c r="J258" s="1"/>
    </row>
    <row r="259" spans="3:10">
      <c r="C259" s="245"/>
      <c r="D259" s="206"/>
      <c r="E259" s="206"/>
      <c r="F259" s="424"/>
      <c r="J259" s="1"/>
    </row>
    <row r="260" spans="3:10">
      <c r="C260" s="245"/>
      <c r="D260" s="206"/>
      <c r="E260" s="206"/>
      <c r="F260" s="424"/>
      <c r="J260" s="1"/>
    </row>
    <row r="261" spans="3:10">
      <c r="C261" s="245"/>
      <c r="D261" s="206"/>
      <c r="E261" s="206"/>
      <c r="F261" s="424"/>
      <c r="J261" s="1"/>
    </row>
    <row r="262" spans="3:10">
      <c r="C262" s="245"/>
      <c r="D262" s="206"/>
      <c r="E262" s="206"/>
      <c r="F262" s="424"/>
      <c r="J262" s="1"/>
    </row>
    <row r="263" spans="3:10">
      <c r="C263" s="245"/>
      <c r="D263" s="206"/>
      <c r="E263" s="206"/>
      <c r="F263" s="424"/>
      <c r="J263" s="1"/>
    </row>
    <row r="264" spans="3:10">
      <c r="C264" s="245"/>
      <c r="D264" s="206"/>
      <c r="E264" s="206"/>
      <c r="F264" s="424"/>
      <c r="J264" s="1"/>
    </row>
    <row r="265" spans="3:10">
      <c r="C265" s="245"/>
      <c r="D265" s="206"/>
      <c r="E265" s="206"/>
      <c r="F265" s="424"/>
      <c r="J265" s="1"/>
    </row>
    <row r="266" spans="3:10">
      <c r="C266" s="245"/>
      <c r="D266" s="206"/>
      <c r="E266" s="206"/>
      <c r="F266" s="424"/>
      <c r="J266" s="1"/>
    </row>
    <row r="267" spans="3:10">
      <c r="C267" s="245"/>
      <c r="D267" s="206"/>
      <c r="E267" s="206"/>
      <c r="F267" s="424"/>
      <c r="J267" s="1"/>
    </row>
    <row r="268" spans="3:10">
      <c r="C268" s="245"/>
      <c r="D268" s="206"/>
      <c r="E268" s="206"/>
      <c r="F268" s="424"/>
      <c r="J268" s="1"/>
    </row>
    <row r="269" spans="3:10">
      <c r="C269" s="245"/>
      <c r="D269" s="206"/>
      <c r="E269" s="206"/>
      <c r="F269" s="424"/>
      <c r="J269" s="1"/>
    </row>
    <row r="270" spans="3:10">
      <c r="C270" s="245"/>
      <c r="D270" s="206"/>
      <c r="E270" s="206"/>
      <c r="F270" s="424"/>
      <c r="J270" s="1"/>
    </row>
    <row r="271" spans="3:10">
      <c r="C271" s="245"/>
      <c r="D271" s="206"/>
      <c r="E271" s="206"/>
      <c r="F271" s="424"/>
      <c r="J271" s="1"/>
    </row>
    <row r="272" spans="3:10">
      <c r="C272" s="245"/>
      <c r="D272" s="206"/>
      <c r="E272" s="206"/>
      <c r="F272" s="424"/>
      <c r="J272" s="1"/>
    </row>
    <row r="273" spans="3:10">
      <c r="C273" s="245"/>
      <c r="D273" s="206"/>
      <c r="E273" s="206"/>
      <c r="F273" s="424"/>
      <c r="J273" s="1"/>
    </row>
    <row r="274" spans="3:10">
      <c r="C274" s="245"/>
      <c r="D274" s="206"/>
      <c r="E274" s="206"/>
      <c r="F274" s="424"/>
      <c r="J274" s="1"/>
    </row>
    <row r="275" spans="3:10">
      <c r="C275" s="245"/>
      <c r="D275" s="206"/>
      <c r="E275" s="206"/>
      <c r="F275" s="424"/>
      <c r="J275" s="1"/>
    </row>
    <row r="276" spans="3:10">
      <c r="C276" s="245"/>
      <c r="D276" s="206"/>
      <c r="E276" s="206"/>
      <c r="F276" s="424"/>
      <c r="J276" s="1"/>
    </row>
    <row r="277" spans="3:10" ht="15" customHeight="1">
      <c r="C277" s="245"/>
      <c r="D277" s="206"/>
      <c r="E277" s="206"/>
      <c r="F277" s="424"/>
      <c r="J277" s="1"/>
    </row>
    <row r="278" spans="3:10">
      <c r="C278" s="245"/>
      <c r="D278" s="206"/>
      <c r="E278" s="206"/>
      <c r="F278" s="424"/>
      <c r="J278" s="1"/>
    </row>
    <row r="279" spans="3:10">
      <c r="C279" s="245"/>
      <c r="D279" s="206"/>
      <c r="E279" s="206"/>
      <c r="F279" s="424"/>
      <c r="J279" s="1"/>
    </row>
    <row r="280" spans="3:10">
      <c r="C280" s="245"/>
      <c r="D280" s="206"/>
      <c r="E280" s="206"/>
      <c r="F280" s="424"/>
      <c r="J280" s="1"/>
    </row>
    <row r="281" spans="3:10" ht="12.75" customHeight="1">
      <c r="C281" s="245"/>
      <c r="D281" s="206"/>
      <c r="E281" s="206"/>
      <c r="F281" s="424"/>
      <c r="J281" s="1"/>
    </row>
    <row r="282" spans="3:10" ht="12.75" customHeight="1">
      <c r="C282" s="245"/>
      <c r="D282" s="206"/>
      <c r="E282" s="206"/>
      <c r="F282" s="424"/>
      <c r="J282" s="1"/>
    </row>
    <row r="283" spans="3:10" ht="129" customHeight="1">
      <c r="C283" s="245"/>
      <c r="D283" s="206"/>
      <c r="E283" s="206"/>
      <c r="F283" s="424"/>
      <c r="J283" s="1"/>
    </row>
    <row r="284" spans="3:10" ht="180" customHeight="1">
      <c r="C284" s="245"/>
      <c r="D284" s="206"/>
      <c r="E284" s="206"/>
      <c r="F284" s="424"/>
      <c r="J284" s="1"/>
    </row>
    <row r="285" spans="3:10" ht="80.25" customHeight="1">
      <c r="C285" s="245"/>
      <c r="D285" s="206"/>
      <c r="E285" s="206"/>
      <c r="F285" s="424"/>
      <c r="J285" s="1"/>
    </row>
    <row r="286" spans="3:10" ht="103.5" customHeight="1">
      <c r="C286" s="245"/>
      <c r="D286" s="206"/>
      <c r="E286" s="206"/>
      <c r="F286" s="424"/>
      <c r="J286" s="1"/>
    </row>
    <row r="287" spans="3:10" ht="15" customHeight="1">
      <c r="C287" s="245"/>
      <c r="D287" s="206"/>
      <c r="E287" s="206"/>
      <c r="F287" s="424"/>
      <c r="J287" s="1"/>
    </row>
    <row r="288" spans="3:10">
      <c r="C288" s="245"/>
      <c r="D288" s="206"/>
      <c r="E288" s="206"/>
      <c r="F288" s="424"/>
      <c r="J288" s="1"/>
    </row>
    <row r="289" spans="3:10" ht="27" customHeight="1">
      <c r="C289" s="245"/>
      <c r="D289" s="206"/>
      <c r="E289" s="206"/>
      <c r="F289" s="424"/>
      <c r="J289" s="1"/>
    </row>
    <row r="290" spans="3:10" ht="13.5" customHeight="1">
      <c r="C290" s="245"/>
      <c r="D290" s="206"/>
      <c r="E290" s="206"/>
      <c r="F290" s="424"/>
      <c r="J290" s="1"/>
    </row>
    <row r="291" spans="3:10" ht="53.25" customHeight="1">
      <c r="C291" s="245"/>
      <c r="D291" s="206"/>
      <c r="E291" s="206"/>
      <c r="F291" s="424"/>
      <c r="J291" s="1"/>
    </row>
    <row r="292" spans="3:10" ht="12.75" customHeight="1">
      <c r="C292" s="245"/>
      <c r="D292" s="206"/>
      <c r="E292" s="206"/>
      <c r="F292" s="424"/>
      <c r="J292" s="1"/>
    </row>
    <row r="293" spans="3:10" ht="13.5" customHeight="1">
      <c r="C293" s="245"/>
      <c r="D293" s="206"/>
      <c r="E293" s="206"/>
      <c r="F293" s="424"/>
      <c r="J293" s="1"/>
    </row>
    <row r="294" spans="3:10">
      <c r="C294" s="245"/>
      <c r="D294" s="206"/>
      <c r="E294" s="206"/>
      <c r="F294" s="424"/>
      <c r="J294" s="1"/>
    </row>
    <row r="295" spans="3:10">
      <c r="C295" s="245"/>
      <c r="D295" s="206"/>
      <c r="E295" s="206"/>
      <c r="F295" s="424"/>
      <c r="J295" s="1"/>
    </row>
    <row r="296" spans="3:10" ht="27" customHeight="1">
      <c r="C296" s="245"/>
      <c r="D296" s="206"/>
      <c r="E296" s="206"/>
      <c r="F296" s="424"/>
      <c r="J296" s="1"/>
    </row>
    <row r="297" spans="3:10" ht="12.75" customHeight="1">
      <c r="C297" s="245"/>
      <c r="D297" s="206"/>
      <c r="E297" s="206"/>
      <c r="F297" s="424"/>
      <c r="J297" s="1"/>
    </row>
    <row r="298" spans="3:10" ht="12" customHeight="1">
      <c r="C298" s="245"/>
      <c r="D298" s="206"/>
      <c r="E298" s="206"/>
      <c r="F298" s="424"/>
      <c r="J298" s="1"/>
    </row>
    <row r="299" spans="3:10">
      <c r="C299" s="245"/>
      <c r="D299" s="206"/>
      <c r="E299" s="206"/>
      <c r="F299" s="424"/>
      <c r="J299" s="1"/>
    </row>
    <row r="300" spans="3:10" ht="13.5" customHeight="1">
      <c r="C300" s="245"/>
      <c r="D300" s="206"/>
      <c r="E300" s="206"/>
      <c r="F300" s="424"/>
      <c r="J300" s="1"/>
    </row>
    <row r="301" spans="3:10">
      <c r="C301" s="245"/>
      <c r="D301" s="206"/>
      <c r="E301" s="206"/>
      <c r="F301" s="424"/>
      <c r="J301" s="1"/>
    </row>
    <row r="302" spans="3:10" ht="15.75" customHeight="1">
      <c r="C302" s="245"/>
      <c r="D302" s="206"/>
      <c r="E302" s="206"/>
      <c r="F302" s="424"/>
      <c r="J302" s="1"/>
    </row>
    <row r="303" spans="3:10">
      <c r="C303" s="245"/>
      <c r="D303" s="206"/>
      <c r="E303" s="206"/>
      <c r="F303" s="424"/>
      <c r="J303" s="1"/>
    </row>
    <row r="304" spans="3:10">
      <c r="C304" s="245"/>
      <c r="D304" s="206"/>
      <c r="E304" s="206"/>
      <c r="F304" s="424"/>
      <c r="J304" s="1"/>
    </row>
    <row r="305" spans="3:10">
      <c r="C305" s="245"/>
      <c r="D305" s="206"/>
      <c r="E305" s="206"/>
      <c r="F305" s="424"/>
      <c r="J305" s="1"/>
    </row>
    <row r="306" spans="3:10" ht="14.25" customHeight="1">
      <c r="C306" s="245"/>
      <c r="D306" s="206"/>
      <c r="E306" s="206"/>
      <c r="F306" s="424"/>
      <c r="J306" s="1"/>
    </row>
    <row r="307" spans="3:10" ht="54" customHeight="1">
      <c r="C307" s="245"/>
      <c r="D307" s="206"/>
      <c r="E307" s="206"/>
      <c r="F307" s="424"/>
      <c r="J307" s="1"/>
    </row>
    <row r="308" spans="3:10">
      <c r="C308" s="245"/>
      <c r="D308" s="206"/>
      <c r="E308" s="206"/>
      <c r="F308" s="424"/>
      <c r="J308" s="1"/>
    </row>
    <row r="309" spans="3:10">
      <c r="C309" s="245"/>
      <c r="D309" s="206"/>
      <c r="E309" s="206"/>
      <c r="F309" s="424"/>
      <c r="J309" s="1"/>
    </row>
    <row r="310" spans="3:10" ht="15" customHeight="1">
      <c r="C310" s="245"/>
      <c r="D310" s="206"/>
      <c r="E310" s="206"/>
      <c r="F310" s="424"/>
      <c r="J310" s="1"/>
    </row>
    <row r="311" spans="3:10">
      <c r="C311" s="245"/>
      <c r="D311" s="206"/>
      <c r="E311" s="206"/>
      <c r="F311" s="424"/>
      <c r="J311" s="1"/>
    </row>
    <row r="312" spans="3:10">
      <c r="C312" s="245"/>
      <c r="D312" s="206"/>
      <c r="E312" s="206"/>
      <c r="F312" s="424"/>
      <c r="J312" s="1"/>
    </row>
    <row r="313" spans="3:10">
      <c r="C313" s="245"/>
      <c r="D313" s="206"/>
      <c r="E313" s="206"/>
      <c r="F313" s="424"/>
      <c r="J313" s="1"/>
    </row>
    <row r="314" spans="3:10" ht="27.75" customHeight="1">
      <c r="C314" s="245"/>
      <c r="D314" s="206"/>
      <c r="E314" s="206"/>
      <c r="F314" s="424"/>
      <c r="J314" s="1"/>
    </row>
    <row r="315" spans="3:10">
      <c r="C315" s="245"/>
      <c r="D315" s="206"/>
      <c r="E315" s="206"/>
      <c r="F315" s="424"/>
      <c r="J315" s="1"/>
    </row>
    <row r="316" spans="3:10">
      <c r="C316" s="245"/>
      <c r="D316" s="206"/>
      <c r="E316" s="206"/>
      <c r="F316" s="424"/>
      <c r="J316" s="1"/>
    </row>
    <row r="317" spans="3:10" ht="13.5" customHeight="1">
      <c r="C317" s="245"/>
      <c r="D317" s="206"/>
      <c r="E317" s="206"/>
      <c r="F317" s="424"/>
      <c r="J317" s="1"/>
    </row>
    <row r="318" spans="3:10">
      <c r="C318" s="245"/>
      <c r="D318" s="206"/>
      <c r="E318" s="206"/>
      <c r="F318" s="424"/>
      <c r="J318" s="1"/>
    </row>
    <row r="319" spans="3:10">
      <c r="C319" s="245"/>
      <c r="D319" s="206"/>
      <c r="E319" s="206"/>
      <c r="F319" s="424"/>
      <c r="J319" s="1"/>
    </row>
    <row r="320" spans="3:10">
      <c r="C320" s="245"/>
      <c r="D320" s="206"/>
      <c r="E320" s="206"/>
      <c r="F320" s="424"/>
      <c r="J320" s="1"/>
    </row>
    <row r="321" spans="3:10">
      <c r="C321" s="245"/>
      <c r="D321" s="206"/>
      <c r="E321" s="206"/>
      <c r="F321" s="424"/>
      <c r="J321" s="1"/>
    </row>
    <row r="322" spans="3:10" ht="12.75" customHeight="1">
      <c r="C322" s="245"/>
      <c r="D322" s="206"/>
      <c r="E322" s="206"/>
      <c r="F322" s="424"/>
      <c r="J322" s="1"/>
    </row>
    <row r="323" spans="3:10">
      <c r="C323" s="245"/>
      <c r="D323" s="206"/>
      <c r="E323" s="206"/>
      <c r="F323" s="424"/>
      <c r="J323" s="1"/>
    </row>
    <row r="324" spans="3:10">
      <c r="C324" s="245"/>
      <c r="D324" s="206"/>
      <c r="E324" s="206"/>
      <c r="F324" s="424"/>
      <c r="J324" s="1"/>
    </row>
    <row r="325" spans="3:10">
      <c r="C325" s="245"/>
      <c r="D325" s="206"/>
      <c r="E325" s="206"/>
      <c r="F325" s="424"/>
      <c r="J325" s="1"/>
    </row>
    <row r="326" spans="3:10">
      <c r="C326" s="245"/>
      <c r="D326" s="206"/>
      <c r="E326" s="206"/>
      <c r="F326" s="424"/>
      <c r="J326" s="1"/>
    </row>
    <row r="327" spans="3:10">
      <c r="C327" s="245"/>
      <c r="D327" s="206"/>
      <c r="E327" s="206"/>
      <c r="F327" s="424"/>
      <c r="J327" s="1"/>
    </row>
    <row r="328" spans="3:10">
      <c r="C328" s="245"/>
      <c r="D328" s="206"/>
      <c r="E328" s="206"/>
      <c r="F328" s="424"/>
      <c r="J328" s="1"/>
    </row>
    <row r="329" spans="3:10">
      <c r="C329" s="245"/>
      <c r="D329" s="206"/>
      <c r="E329" s="206"/>
      <c r="F329" s="424"/>
      <c r="J329" s="1"/>
    </row>
    <row r="330" spans="3:10" ht="15" customHeight="1">
      <c r="C330" s="245"/>
      <c r="D330" s="206"/>
      <c r="E330" s="206"/>
      <c r="F330" s="424"/>
      <c r="J330" s="1"/>
    </row>
    <row r="331" spans="3:10">
      <c r="C331" s="245"/>
      <c r="D331" s="206"/>
      <c r="E331" s="206"/>
      <c r="F331" s="424"/>
      <c r="J331" s="1"/>
    </row>
    <row r="332" spans="3:10">
      <c r="C332" s="245"/>
      <c r="D332" s="206"/>
      <c r="E332" s="206"/>
      <c r="F332" s="424"/>
      <c r="J332" s="1"/>
    </row>
    <row r="333" spans="3:10">
      <c r="C333" s="245"/>
      <c r="D333" s="206"/>
      <c r="E333" s="206"/>
      <c r="F333" s="424"/>
      <c r="J333" s="1"/>
    </row>
    <row r="334" spans="3:10">
      <c r="C334" s="245"/>
      <c r="D334" s="206"/>
      <c r="E334" s="206"/>
      <c r="F334" s="424"/>
      <c r="J334" s="1"/>
    </row>
    <row r="335" spans="3:10">
      <c r="C335" s="245"/>
      <c r="D335" s="206"/>
      <c r="E335" s="206"/>
      <c r="F335" s="424"/>
      <c r="J335" s="1"/>
    </row>
    <row r="336" spans="3:10">
      <c r="C336" s="245"/>
      <c r="D336" s="206"/>
      <c r="E336" s="206"/>
      <c r="F336" s="424"/>
      <c r="J336" s="1"/>
    </row>
    <row r="337" spans="3:10">
      <c r="C337" s="245"/>
      <c r="D337" s="206"/>
      <c r="E337" s="206"/>
      <c r="F337" s="424"/>
      <c r="J337" s="1"/>
    </row>
    <row r="338" spans="3:10">
      <c r="C338" s="245"/>
      <c r="D338" s="206"/>
      <c r="E338" s="206"/>
      <c r="F338" s="424"/>
      <c r="J338" s="1"/>
    </row>
    <row r="339" spans="3:10">
      <c r="C339" s="245"/>
      <c r="D339" s="206"/>
      <c r="E339" s="206"/>
      <c r="F339" s="424"/>
      <c r="J339" s="1"/>
    </row>
    <row r="340" spans="3:10">
      <c r="C340" s="245"/>
      <c r="D340" s="206"/>
      <c r="E340" s="206"/>
      <c r="F340" s="424"/>
      <c r="J340" s="1"/>
    </row>
    <row r="341" spans="3:10">
      <c r="C341" s="245"/>
      <c r="D341" s="206"/>
      <c r="E341" s="206"/>
      <c r="F341" s="424"/>
      <c r="J341" s="1"/>
    </row>
    <row r="342" spans="3:10">
      <c r="C342" s="245"/>
      <c r="D342" s="206"/>
      <c r="E342" s="206"/>
      <c r="F342" s="424"/>
      <c r="J342" s="1"/>
    </row>
    <row r="343" spans="3:10">
      <c r="C343" s="245"/>
      <c r="D343" s="206"/>
      <c r="E343" s="206"/>
      <c r="F343" s="424"/>
      <c r="J343" s="1"/>
    </row>
    <row r="344" spans="3:10">
      <c r="C344" s="245"/>
      <c r="D344" s="206"/>
      <c r="E344" s="206"/>
      <c r="F344" s="424"/>
      <c r="J344" s="1"/>
    </row>
    <row r="345" spans="3:10">
      <c r="C345" s="245"/>
      <c r="D345" s="206"/>
      <c r="E345" s="206"/>
      <c r="F345" s="424"/>
      <c r="J345" s="1"/>
    </row>
    <row r="346" spans="3:10">
      <c r="C346" s="245"/>
      <c r="D346" s="206"/>
      <c r="E346" s="206"/>
      <c r="F346" s="424"/>
      <c r="J346" s="1"/>
    </row>
    <row r="347" spans="3:10">
      <c r="C347" s="245"/>
      <c r="D347" s="206"/>
      <c r="E347" s="206"/>
      <c r="F347" s="424"/>
      <c r="J347" s="1"/>
    </row>
    <row r="348" spans="3:10">
      <c r="C348" s="245"/>
      <c r="D348" s="206"/>
      <c r="E348" s="206"/>
      <c r="F348" s="424"/>
      <c r="J348" s="1"/>
    </row>
    <row r="349" spans="3:10">
      <c r="C349" s="245"/>
      <c r="D349" s="206"/>
      <c r="E349" s="206"/>
      <c r="F349" s="424"/>
      <c r="J349" s="1"/>
    </row>
    <row r="350" spans="3:10">
      <c r="C350" s="245"/>
      <c r="D350" s="206"/>
      <c r="E350" s="206"/>
      <c r="F350" s="424"/>
      <c r="J350" s="1"/>
    </row>
    <row r="351" spans="3:10">
      <c r="C351" s="245"/>
      <c r="D351" s="206"/>
      <c r="E351" s="206"/>
      <c r="F351" s="424"/>
      <c r="J351" s="1"/>
    </row>
    <row r="352" spans="3:10">
      <c r="C352" s="245"/>
      <c r="D352" s="206"/>
      <c r="E352" s="206"/>
      <c r="F352" s="424"/>
      <c r="J352" s="1"/>
    </row>
    <row r="353" spans="3:10">
      <c r="C353" s="245"/>
      <c r="D353" s="206"/>
      <c r="E353" s="206"/>
      <c r="F353" s="424"/>
      <c r="J353" s="1"/>
    </row>
    <row r="354" spans="3:10">
      <c r="C354" s="245"/>
      <c r="D354" s="206"/>
      <c r="E354" s="206"/>
      <c r="F354" s="424"/>
      <c r="J354" s="1"/>
    </row>
    <row r="355" spans="3:10">
      <c r="C355" s="245"/>
      <c r="D355" s="206"/>
      <c r="E355" s="206"/>
      <c r="F355" s="424"/>
      <c r="J355" s="1"/>
    </row>
    <row r="356" spans="3:10">
      <c r="C356" s="245"/>
      <c r="D356" s="206"/>
      <c r="E356" s="206"/>
      <c r="F356" s="424"/>
      <c r="J356" s="1"/>
    </row>
    <row r="357" spans="3:10">
      <c r="C357" s="245"/>
      <c r="D357" s="206"/>
      <c r="E357" s="206"/>
      <c r="F357" s="424"/>
      <c r="J357" s="1"/>
    </row>
    <row r="358" spans="3:10">
      <c r="C358" s="245"/>
      <c r="D358" s="206"/>
      <c r="E358" s="206"/>
      <c r="F358" s="424"/>
      <c r="J358" s="1"/>
    </row>
    <row r="359" spans="3:10">
      <c r="C359" s="245"/>
      <c r="D359" s="206"/>
      <c r="E359" s="206"/>
      <c r="F359" s="424"/>
      <c r="J359" s="1"/>
    </row>
    <row r="360" spans="3:10">
      <c r="C360" s="245"/>
      <c r="D360" s="206"/>
      <c r="E360" s="206"/>
      <c r="F360" s="424"/>
      <c r="J360" s="1"/>
    </row>
    <row r="361" spans="3:10">
      <c r="C361" s="245"/>
      <c r="D361" s="206"/>
      <c r="E361" s="206"/>
      <c r="F361" s="424"/>
      <c r="J361" s="1"/>
    </row>
    <row r="362" spans="3:10">
      <c r="C362" s="245"/>
      <c r="D362" s="206"/>
      <c r="E362" s="206"/>
      <c r="F362" s="424"/>
      <c r="J362" s="1"/>
    </row>
    <row r="363" spans="3:10">
      <c r="C363" s="245"/>
      <c r="D363" s="206"/>
      <c r="E363" s="206"/>
      <c r="F363" s="424"/>
      <c r="J363" s="1"/>
    </row>
    <row r="364" spans="3:10">
      <c r="C364" s="245"/>
      <c r="D364" s="206"/>
      <c r="E364" s="206"/>
      <c r="F364" s="424"/>
      <c r="J364" s="1"/>
    </row>
    <row r="365" spans="3:10">
      <c r="C365" s="245"/>
      <c r="D365" s="206"/>
      <c r="E365" s="206"/>
      <c r="F365" s="424"/>
      <c r="J365" s="1"/>
    </row>
    <row r="366" spans="3:10">
      <c r="C366" s="245"/>
      <c r="D366" s="206"/>
      <c r="E366" s="206"/>
      <c r="F366" s="424"/>
      <c r="J366" s="1"/>
    </row>
    <row r="367" spans="3:10">
      <c r="C367" s="245"/>
      <c r="D367" s="206"/>
      <c r="E367" s="206"/>
      <c r="F367" s="424"/>
      <c r="J367" s="1"/>
    </row>
    <row r="368" spans="3:10">
      <c r="C368" s="245"/>
      <c r="D368" s="206"/>
      <c r="E368" s="206"/>
      <c r="F368" s="424"/>
      <c r="J368" s="1"/>
    </row>
    <row r="369" spans="3:10" ht="52.5" customHeight="1">
      <c r="C369" s="245"/>
      <c r="D369" s="206"/>
      <c r="E369" s="206"/>
      <c r="F369" s="424"/>
      <c r="J369" s="1"/>
    </row>
    <row r="370" spans="3:10">
      <c r="C370" s="245"/>
      <c r="D370" s="206"/>
      <c r="E370" s="206"/>
      <c r="F370" s="424"/>
      <c r="J370" s="1"/>
    </row>
    <row r="371" spans="3:10">
      <c r="C371" s="245"/>
      <c r="D371" s="206"/>
      <c r="E371" s="206"/>
      <c r="F371" s="424"/>
      <c r="J371" s="1"/>
    </row>
    <row r="372" spans="3:10">
      <c r="C372" s="245"/>
      <c r="D372" s="206"/>
      <c r="E372" s="206"/>
      <c r="F372" s="424"/>
      <c r="J372" s="1"/>
    </row>
    <row r="373" spans="3:10">
      <c r="C373" s="245"/>
      <c r="D373" s="206"/>
      <c r="E373" s="206"/>
      <c r="F373" s="424"/>
      <c r="J373" s="1"/>
    </row>
    <row r="374" spans="3:10">
      <c r="C374" s="245"/>
      <c r="D374" s="206"/>
      <c r="E374" s="206"/>
      <c r="F374" s="424"/>
      <c r="J374" s="1"/>
    </row>
    <row r="375" spans="3:10" ht="51.75" customHeight="1">
      <c r="C375" s="245"/>
      <c r="D375" s="206"/>
      <c r="E375" s="206"/>
      <c r="F375" s="424"/>
      <c r="J375" s="1"/>
    </row>
    <row r="376" spans="3:10">
      <c r="C376" s="245"/>
      <c r="D376" s="206"/>
      <c r="E376" s="206"/>
      <c r="F376" s="424"/>
      <c r="J376" s="1"/>
    </row>
    <row r="377" spans="3:10">
      <c r="C377" s="245"/>
      <c r="D377" s="206"/>
      <c r="E377" s="206"/>
      <c r="F377" s="424"/>
      <c r="J377" s="1"/>
    </row>
    <row r="378" spans="3:10" ht="54.75" customHeight="1">
      <c r="C378" s="245"/>
      <c r="D378" s="206"/>
      <c r="E378" s="206"/>
      <c r="F378" s="424"/>
      <c r="J378" s="1"/>
    </row>
    <row r="379" spans="3:10" ht="13.5" customHeight="1">
      <c r="C379" s="245"/>
      <c r="D379" s="206"/>
      <c r="E379" s="206"/>
      <c r="F379" s="424"/>
      <c r="J379" s="1"/>
    </row>
    <row r="380" spans="3:10" ht="13.5" customHeight="1">
      <c r="C380" s="245"/>
      <c r="D380" s="206"/>
      <c r="E380" s="206"/>
      <c r="F380" s="424"/>
      <c r="J380" s="1"/>
    </row>
    <row r="381" spans="3:10">
      <c r="C381" s="245"/>
      <c r="D381" s="206"/>
      <c r="E381" s="206"/>
      <c r="F381" s="424"/>
      <c r="J381" s="1"/>
    </row>
    <row r="382" spans="3:10" ht="88.5" customHeight="1">
      <c r="C382" s="245"/>
      <c r="D382" s="206"/>
      <c r="E382" s="206"/>
      <c r="F382" s="424"/>
      <c r="J382" s="1"/>
    </row>
    <row r="383" spans="3:10" ht="54" customHeight="1">
      <c r="C383" s="245"/>
      <c r="D383" s="206"/>
      <c r="E383" s="206"/>
      <c r="F383" s="424"/>
      <c r="J383" s="1"/>
    </row>
    <row r="384" spans="3:10">
      <c r="C384" s="245"/>
      <c r="D384" s="206"/>
      <c r="E384" s="206"/>
      <c r="F384" s="424"/>
      <c r="J384" s="1"/>
    </row>
    <row r="385" spans="3:10">
      <c r="C385" s="245"/>
      <c r="D385" s="206"/>
      <c r="E385" s="206"/>
      <c r="F385" s="424"/>
      <c r="J385" s="1"/>
    </row>
    <row r="386" spans="3:10" ht="55.5" customHeight="1">
      <c r="C386" s="245"/>
      <c r="D386" s="206"/>
      <c r="E386" s="206"/>
      <c r="F386" s="424"/>
      <c r="J386" s="1"/>
    </row>
    <row r="387" spans="3:10">
      <c r="C387" s="245"/>
      <c r="D387" s="206"/>
      <c r="E387" s="206"/>
      <c r="F387" s="424"/>
      <c r="J387" s="1"/>
    </row>
    <row r="388" spans="3:10">
      <c r="C388" s="245"/>
      <c r="D388" s="206"/>
      <c r="E388" s="206"/>
      <c r="F388" s="424"/>
      <c r="J388" s="1"/>
    </row>
    <row r="389" spans="3:10">
      <c r="C389" s="245"/>
      <c r="D389" s="206"/>
      <c r="E389" s="206"/>
      <c r="F389" s="424"/>
      <c r="J389" s="1"/>
    </row>
    <row r="390" spans="3:10" ht="51" customHeight="1">
      <c r="C390" s="245"/>
      <c r="D390" s="206"/>
      <c r="E390" s="206"/>
      <c r="F390" s="424"/>
      <c r="J390" s="1"/>
    </row>
    <row r="391" spans="3:10" ht="56.25" customHeight="1">
      <c r="C391" s="245"/>
      <c r="D391" s="206"/>
      <c r="E391" s="206"/>
      <c r="F391" s="424"/>
      <c r="J391" s="1"/>
    </row>
    <row r="392" spans="3:10">
      <c r="C392" s="245"/>
      <c r="D392" s="206"/>
      <c r="E392" s="206"/>
      <c r="F392" s="424"/>
      <c r="J392" s="1"/>
    </row>
    <row r="393" spans="3:10">
      <c r="C393" s="245"/>
      <c r="D393" s="206"/>
      <c r="E393" s="206"/>
      <c r="F393" s="424"/>
      <c r="J393" s="1"/>
    </row>
    <row r="394" spans="3:10" ht="54.75" customHeight="1">
      <c r="C394" s="245"/>
      <c r="D394" s="206"/>
      <c r="E394" s="206"/>
      <c r="F394" s="424"/>
      <c r="J394" s="1"/>
    </row>
    <row r="395" spans="3:10">
      <c r="C395" s="245"/>
      <c r="D395" s="206"/>
      <c r="E395" s="206"/>
      <c r="F395" s="424"/>
      <c r="J395" s="1"/>
    </row>
    <row r="396" spans="3:10">
      <c r="C396" s="245"/>
      <c r="D396" s="206"/>
      <c r="E396" s="206"/>
      <c r="F396" s="424"/>
      <c r="J396" s="1"/>
    </row>
    <row r="397" spans="3:10" ht="15.75" customHeight="1">
      <c r="C397" s="245"/>
      <c r="D397" s="206"/>
      <c r="E397" s="206"/>
      <c r="F397" s="424"/>
      <c r="J397" s="1"/>
    </row>
    <row r="398" spans="3:10" ht="39.75" customHeight="1">
      <c r="C398" s="245"/>
      <c r="D398" s="206"/>
      <c r="E398" s="206"/>
      <c r="F398" s="424"/>
      <c r="J398" s="1"/>
    </row>
    <row r="399" spans="3:10">
      <c r="C399" s="245"/>
      <c r="D399" s="206"/>
      <c r="E399" s="206"/>
      <c r="F399" s="424"/>
      <c r="J399" s="1"/>
    </row>
    <row r="400" spans="3:10">
      <c r="C400" s="245"/>
      <c r="D400" s="206"/>
      <c r="E400" s="206"/>
      <c r="F400" s="424"/>
      <c r="J400" s="1"/>
    </row>
    <row r="401" spans="3:10">
      <c r="C401" s="245"/>
      <c r="D401" s="206"/>
      <c r="E401" s="206"/>
      <c r="F401" s="424"/>
      <c r="J401" s="1"/>
    </row>
    <row r="402" spans="3:10">
      <c r="C402" s="245"/>
      <c r="D402" s="206"/>
      <c r="E402" s="206"/>
      <c r="F402" s="424"/>
      <c r="J402" s="1"/>
    </row>
    <row r="403" spans="3:10">
      <c r="C403" s="245"/>
      <c r="D403" s="206"/>
      <c r="E403" s="206"/>
      <c r="F403" s="424"/>
      <c r="J403" s="1"/>
    </row>
    <row r="404" spans="3:10">
      <c r="C404" s="245"/>
      <c r="D404" s="206"/>
      <c r="E404" s="206"/>
      <c r="F404" s="424"/>
      <c r="J404" s="1"/>
    </row>
    <row r="405" spans="3:10">
      <c r="C405" s="245"/>
      <c r="D405" s="206"/>
      <c r="E405" s="206"/>
      <c r="F405" s="424"/>
      <c r="J405" s="1"/>
    </row>
    <row r="406" spans="3:10">
      <c r="C406" s="245"/>
      <c r="D406" s="206"/>
      <c r="E406" s="206"/>
      <c r="F406" s="424"/>
      <c r="J406" s="1"/>
    </row>
    <row r="407" spans="3:10">
      <c r="C407" s="245"/>
      <c r="D407" s="206"/>
      <c r="E407" s="206"/>
      <c r="F407" s="424"/>
      <c r="J407" s="1"/>
    </row>
    <row r="408" spans="3:10">
      <c r="C408" s="245"/>
      <c r="D408" s="206"/>
      <c r="E408" s="206"/>
      <c r="F408" s="424"/>
      <c r="J408" s="1"/>
    </row>
    <row r="409" spans="3:10">
      <c r="C409" s="245"/>
      <c r="D409" s="206"/>
      <c r="E409" s="206"/>
      <c r="F409" s="424"/>
      <c r="J409" s="1"/>
    </row>
    <row r="410" spans="3:10">
      <c r="C410" s="245"/>
      <c r="D410" s="206"/>
      <c r="E410" s="206"/>
      <c r="F410" s="424"/>
      <c r="J410" s="1"/>
    </row>
    <row r="411" spans="3:10">
      <c r="C411" s="245"/>
      <c r="D411" s="206"/>
      <c r="E411" s="206"/>
      <c r="F411" s="424"/>
      <c r="J411" s="1"/>
    </row>
    <row r="412" spans="3:10">
      <c r="C412" s="245"/>
      <c r="D412" s="206"/>
      <c r="E412" s="206"/>
      <c r="F412" s="424"/>
      <c r="J412" s="1"/>
    </row>
    <row r="413" spans="3:10">
      <c r="C413" s="245"/>
      <c r="D413" s="206"/>
      <c r="E413" s="206"/>
      <c r="F413" s="424"/>
      <c r="J413" s="1"/>
    </row>
    <row r="414" spans="3:10">
      <c r="C414" s="245"/>
      <c r="D414" s="206"/>
      <c r="E414" s="206"/>
      <c r="F414" s="424"/>
      <c r="J414" s="1"/>
    </row>
    <row r="415" spans="3:10">
      <c r="C415" s="245"/>
      <c r="D415" s="206"/>
      <c r="E415" s="206"/>
      <c r="F415" s="424"/>
      <c r="J415" s="1"/>
    </row>
    <row r="416" spans="3:10">
      <c r="C416" s="245"/>
      <c r="D416" s="206"/>
      <c r="E416" s="206"/>
      <c r="F416" s="424"/>
      <c r="J416" s="1"/>
    </row>
    <row r="417" spans="3:10">
      <c r="C417" s="245"/>
      <c r="D417" s="206"/>
      <c r="E417" s="206"/>
      <c r="F417" s="424"/>
      <c r="J417" s="1"/>
    </row>
    <row r="418" spans="3:10">
      <c r="C418" s="245"/>
      <c r="D418" s="206"/>
      <c r="E418" s="206"/>
      <c r="F418" s="424"/>
      <c r="J418" s="1"/>
    </row>
    <row r="419" spans="3:10">
      <c r="C419" s="245"/>
      <c r="D419" s="206"/>
      <c r="E419" s="206"/>
      <c r="F419" s="424"/>
      <c r="J419" s="1"/>
    </row>
    <row r="420" spans="3:10">
      <c r="C420" s="245"/>
      <c r="D420" s="206"/>
      <c r="E420" s="206"/>
      <c r="F420" s="424"/>
      <c r="J420" s="1"/>
    </row>
    <row r="421" spans="3:10">
      <c r="C421" s="245"/>
      <c r="D421" s="206"/>
      <c r="E421" s="206"/>
      <c r="F421" s="424"/>
      <c r="J421" s="1"/>
    </row>
    <row r="422" spans="3:10">
      <c r="C422" s="245"/>
      <c r="D422" s="206"/>
      <c r="E422" s="206"/>
      <c r="F422" s="424"/>
      <c r="J422" s="1"/>
    </row>
    <row r="423" spans="3:10">
      <c r="C423" s="245"/>
      <c r="D423" s="206"/>
      <c r="E423" s="206"/>
      <c r="F423" s="424"/>
      <c r="J423" s="1"/>
    </row>
    <row r="424" spans="3:10">
      <c r="C424" s="245"/>
      <c r="D424" s="206"/>
      <c r="E424" s="206"/>
      <c r="F424" s="424"/>
      <c r="J424" s="1"/>
    </row>
    <row r="425" spans="3:10">
      <c r="C425" s="245"/>
      <c r="D425" s="206"/>
      <c r="E425" s="206"/>
      <c r="F425" s="424"/>
      <c r="J425" s="1"/>
    </row>
    <row r="426" spans="3:10" ht="14.25" customHeight="1">
      <c r="C426" s="245"/>
      <c r="D426" s="206"/>
      <c r="E426" s="206"/>
      <c r="F426" s="424"/>
      <c r="J426" s="1"/>
    </row>
    <row r="427" spans="3:10">
      <c r="C427" s="245"/>
      <c r="D427" s="206"/>
      <c r="E427" s="206"/>
      <c r="F427" s="424"/>
      <c r="J427" s="1"/>
    </row>
    <row r="428" spans="3:10" ht="28.5" customHeight="1">
      <c r="C428" s="245"/>
      <c r="D428" s="206"/>
      <c r="E428" s="206"/>
      <c r="F428" s="424"/>
      <c r="J428" s="1"/>
    </row>
    <row r="429" spans="3:10">
      <c r="C429" s="245"/>
      <c r="D429" s="206"/>
      <c r="E429" s="206"/>
      <c r="F429" s="424"/>
      <c r="J429" s="1"/>
    </row>
    <row r="430" spans="3:10">
      <c r="C430" s="245"/>
      <c r="D430" s="206"/>
      <c r="E430" s="206"/>
      <c r="F430" s="424"/>
      <c r="J430" s="1"/>
    </row>
    <row r="431" spans="3:10" ht="15" customHeight="1">
      <c r="C431" s="245"/>
      <c r="D431" s="206"/>
      <c r="E431" s="206"/>
      <c r="F431" s="424"/>
      <c r="J431" s="1"/>
    </row>
    <row r="432" spans="3:10">
      <c r="C432" s="245"/>
      <c r="D432" s="206"/>
      <c r="E432" s="206"/>
      <c r="F432" s="424"/>
      <c r="J432" s="1"/>
    </row>
    <row r="433" spans="3:10">
      <c r="C433" s="245"/>
      <c r="D433" s="206"/>
      <c r="E433" s="206"/>
      <c r="F433" s="424"/>
      <c r="J433" s="1"/>
    </row>
    <row r="434" spans="3:10">
      <c r="C434" s="245"/>
      <c r="D434" s="206"/>
      <c r="E434" s="206"/>
      <c r="F434" s="424"/>
      <c r="J434" s="1"/>
    </row>
    <row r="435" spans="3:10">
      <c r="C435" s="245"/>
      <c r="D435" s="206"/>
      <c r="E435" s="206"/>
      <c r="F435" s="424"/>
      <c r="J435" s="1"/>
    </row>
    <row r="436" spans="3:10" ht="15" customHeight="1">
      <c r="C436" s="245"/>
      <c r="D436" s="206"/>
      <c r="E436" s="206"/>
      <c r="F436" s="424"/>
      <c r="J436" s="1"/>
    </row>
    <row r="437" spans="3:10" ht="26.25" customHeight="1">
      <c r="C437" s="245"/>
      <c r="D437" s="206"/>
      <c r="E437" s="206"/>
      <c r="F437" s="424"/>
      <c r="J437" s="1"/>
    </row>
    <row r="438" spans="3:10">
      <c r="C438" s="245"/>
      <c r="D438" s="206"/>
      <c r="E438" s="206"/>
      <c r="F438" s="424"/>
      <c r="J438" s="1"/>
    </row>
    <row r="439" spans="3:10">
      <c r="C439" s="245"/>
      <c r="D439" s="206"/>
      <c r="E439" s="206"/>
      <c r="F439" s="424"/>
      <c r="J439" s="1"/>
    </row>
    <row r="440" spans="3:10">
      <c r="C440" s="245"/>
      <c r="D440" s="206"/>
      <c r="E440" s="206"/>
      <c r="F440" s="424"/>
      <c r="J440" s="1"/>
    </row>
    <row r="441" spans="3:10">
      <c r="C441" s="245"/>
      <c r="D441" s="206"/>
      <c r="E441" s="206"/>
      <c r="F441" s="424"/>
      <c r="J441" s="1"/>
    </row>
    <row r="442" spans="3:10">
      <c r="C442" s="245"/>
      <c r="D442" s="206"/>
      <c r="E442" s="206"/>
      <c r="F442" s="424"/>
      <c r="J442" s="1"/>
    </row>
    <row r="443" spans="3:10">
      <c r="C443" s="245"/>
      <c r="D443" s="206"/>
      <c r="E443" s="206"/>
      <c r="F443" s="424"/>
      <c r="J443" s="1"/>
    </row>
    <row r="444" spans="3:10">
      <c r="C444" s="245"/>
      <c r="D444" s="206"/>
      <c r="E444" s="206"/>
      <c r="F444" s="424"/>
      <c r="J444" s="1"/>
    </row>
    <row r="445" spans="3:10">
      <c r="C445" s="245"/>
      <c r="D445" s="206"/>
      <c r="E445" s="206"/>
      <c r="F445" s="424"/>
      <c r="J445" s="1"/>
    </row>
    <row r="446" spans="3:10">
      <c r="C446" s="245"/>
      <c r="D446" s="206"/>
      <c r="E446" s="206"/>
      <c r="F446" s="424"/>
      <c r="J446" s="1"/>
    </row>
    <row r="447" spans="3:10">
      <c r="C447" s="245"/>
      <c r="D447" s="206"/>
      <c r="E447" s="206"/>
      <c r="F447" s="424"/>
      <c r="J447" s="1"/>
    </row>
    <row r="448" spans="3:10">
      <c r="C448" s="245"/>
      <c r="D448" s="206"/>
      <c r="E448" s="206"/>
      <c r="F448" s="424"/>
      <c r="J448" s="1"/>
    </row>
    <row r="449" spans="3:10">
      <c r="C449" s="245"/>
      <c r="D449" s="206"/>
      <c r="E449" s="206"/>
      <c r="F449" s="424"/>
      <c r="J449" s="1"/>
    </row>
    <row r="450" spans="3:10">
      <c r="C450" s="245"/>
      <c r="D450" s="206"/>
      <c r="E450" s="206"/>
      <c r="F450" s="424"/>
      <c r="J450" s="1"/>
    </row>
    <row r="451" spans="3:10">
      <c r="C451" s="245"/>
      <c r="D451" s="206"/>
      <c r="E451" s="206"/>
      <c r="F451" s="424"/>
      <c r="J451" s="1"/>
    </row>
    <row r="452" spans="3:10">
      <c r="C452" s="245"/>
      <c r="D452" s="206"/>
      <c r="E452" s="206"/>
      <c r="F452" s="424"/>
      <c r="J452" s="1"/>
    </row>
    <row r="453" spans="3:10">
      <c r="C453" s="245"/>
      <c r="D453" s="206"/>
      <c r="E453" s="206"/>
      <c r="F453" s="424"/>
      <c r="J453" s="1"/>
    </row>
    <row r="454" spans="3:10">
      <c r="C454" s="245"/>
      <c r="D454" s="206"/>
      <c r="E454" s="206"/>
      <c r="F454" s="424"/>
      <c r="J454" s="1"/>
    </row>
    <row r="455" spans="3:10">
      <c r="C455" s="245"/>
      <c r="D455" s="206"/>
      <c r="E455" s="206"/>
      <c r="F455" s="424"/>
      <c r="J455" s="1"/>
    </row>
    <row r="456" spans="3:10">
      <c r="C456" s="245"/>
      <c r="D456" s="206"/>
      <c r="E456" s="206"/>
      <c r="F456" s="424"/>
      <c r="J456" s="1"/>
    </row>
    <row r="457" spans="3:10">
      <c r="C457" s="245"/>
      <c r="D457" s="206"/>
      <c r="E457" s="206"/>
      <c r="F457" s="424"/>
      <c r="J457" s="1"/>
    </row>
    <row r="458" spans="3:10">
      <c r="C458" s="245"/>
      <c r="D458" s="206"/>
      <c r="E458" s="206"/>
      <c r="F458" s="424"/>
      <c r="J458" s="1"/>
    </row>
    <row r="459" spans="3:10">
      <c r="C459" s="245"/>
      <c r="D459" s="206"/>
      <c r="E459" s="206"/>
      <c r="F459" s="424"/>
      <c r="J459" s="1"/>
    </row>
    <row r="460" spans="3:10">
      <c r="C460" s="245"/>
      <c r="D460" s="206"/>
      <c r="E460" s="206"/>
      <c r="F460" s="424"/>
      <c r="J460" s="1"/>
    </row>
    <row r="461" spans="3:10">
      <c r="C461" s="245"/>
      <c r="D461" s="206"/>
      <c r="E461" s="206"/>
      <c r="F461" s="424"/>
      <c r="J461" s="1"/>
    </row>
    <row r="462" spans="3:10">
      <c r="C462" s="245"/>
      <c r="D462" s="206"/>
      <c r="E462" s="206"/>
      <c r="F462" s="424"/>
      <c r="J462" s="1"/>
    </row>
    <row r="463" spans="3:10">
      <c r="C463" s="245"/>
      <c r="D463" s="206"/>
      <c r="E463" s="206"/>
      <c r="F463" s="424"/>
      <c r="J463" s="1"/>
    </row>
    <row r="464" spans="3:10" ht="16.5" customHeight="1">
      <c r="C464" s="245"/>
      <c r="D464" s="206"/>
      <c r="E464" s="206"/>
      <c r="F464" s="424"/>
      <c r="J464" s="1"/>
    </row>
    <row r="465" spans="3:10">
      <c r="C465" s="245"/>
      <c r="D465" s="206"/>
      <c r="E465" s="206"/>
      <c r="F465" s="424"/>
      <c r="J465" s="1"/>
    </row>
    <row r="466" spans="3:10">
      <c r="C466" s="245"/>
      <c r="D466" s="206"/>
      <c r="E466" s="206"/>
      <c r="F466" s="424"/>
      <c r="J466" s="1"/>
    </row>
    <row r="467" spans="3:10">
      <c r="C467" s="245"/>
      <c r="D467" s="206"/>
      <c r="E467" s="221"/>
      <c r="F467" s="424"/>
      <c r="J467" s="1"/>
    </row>
    <row r="468" spans="3:10">
      <c r="C468" s="245"/>
      <c r="D468" s="206"/>
      <c r="E468" s="206"/>
      <c r="F468" s="424"/>
      <c r="J468" s="1"/>
    </row>
    <row r="469" spans="3:10">
      <c r="C469" s="245"/>
      <c r="D469" s="206"/>
      <c r="E469" s="206"/>
      <c r="F469" s="424"/>
      <c r="J469" s="1"/>
    </row>
    <row r="470" spans="3:10">
      <c r="C470" s="245"/>
      <c r="D470" s="206"/>
      <c r="E470" s="206"/>
      <c r="F470" s="424"/>
      <c r="J470" s="1"/>
    </row>
    <row r="471" spans="3:10">
      <c r="C471" s="245"/>
      <c r="D471" s="206"/>
      <c r="E471" s="206"/>
      <c r="F471" s="424"/>
      <c r="J471" s="1"/>
    </row>
    <row r="472" spans="3:10">
      <c r="C472" s="245"/>
      <c r="D472" s="206"/>
      <c r="E472" s="206"/>
      <c r="F472" s="424"/>
      <c r="J472" s="1"/>
    </row>
    <row r="473" spans="3:10">
      <c r="C473" s="245"/>
      <c r="D473" s="206"/>
      <c r="E473" s="206"/>
      <c r="F473" s="424"/>
      <c r="J473" s="1"/>
    </row>
    <row r="474" spans="3:10">
      <c r="C474" s="245"/>
      <c r="D474" s="206"/>
      <c r="E474" s="206"/>
      <c r="F474" s="424"/>
      <c r="J474" s="1"/>
    </row>
    <row r="475" spans="3:10">
      <c r="C475" s="245"/>
      <c r="D475" s="206"/>
      <c r="E475" s="206"/>
      <c r="F475" s="424"/>
      <c r="J475" s="1"/>
    </row>
    <row r="476" spans="3:10">
      <c r="C476" s="245"/>
      <c r="D476" s="206"/>
      <c r="E476" s="206"/>
      <c r="F476" s="424"/>
      <c r="J476" s="1"/>
    </row>
    <row r="477" spans="3:10">
      <c r="C477" s="245"/>
      <c r="D477" s="206"/>
      <c r="E477" s="206"/>
      <c r="F477" s="424"/>
      <c r="J477" s="1"/>
    </row>
    <row r="478" spans="3:10">
      <c r="C478" s="245"/>
      <c r="D478" s="206"/>
      <c r="E478" s="206"/>
      <c r="F478" s="424"/>
      <c r="J478" s="1"/>
    </row>
    <row r="479" spans="3:10">
      <c r="C479" s="245"/>
      <c r="D479" s="206"/>
      <c r="E479" s="206"/>
      <c r="F479" s="424"/>
      <c r="J479" s="1"/>
    </row>
    <row r="480" spans="3:10">
      <c r="C480" s="245"/>
      <c r="D480" s="206"/>
      <c r="E480" s="206"/>
      <c r="F480" s="424"/>
      <c r="J480" s="1"/>
    </row>
    <row r="481" spans="3:10">
      <c r="C481" s="245"/>
      <c r="D481" s="206"/>
      <c r="E481" s="206"/>
      <c r="F481" s="424"/>
      <c r="J481" s="1"/>
    </row>
    <row r="482" spans="3:10">
      <c r="C482" s="245"/>
      <c r="D482" s="206"/>
      <c r="E482" s="206"/>
      <c r="F482" s="424"/>
      <c r="J482" s="1"/>
    </row>
    <row r="483" spans="3:10">
      <c r="C483" s="245"/>
      <c r="D483" s="206"/>
      <c r="E483" s="206"/>
      <c r="F483" s="424"/>
      <c r="J483" s="1"/>
    </row>
    <row r="484" spans="3:10">
      <c r="C484" s="245"/>
      <c r="D484" s="206"/>
      <c r="E484" s="206"/>
      <c r="F484" s="424"/>
      <c r="J484" s="1"/>
    </row>
    <row r="485" spans="3:10">
      <c r="C485" s="245"/>
      <c r="D485" s="206"/>
      <c r="E485" s="206"/>
      <c r="F485" s="424"/>
      <c r="J485" s="1"/>
    </row>
    <row r="486" spans="3:10">
      <c r="C486" s="245"/>
      <c r="D486" s="206"/>
      <c r="E486" s="206"/>
      <c r="F486" s="424"/>
      <c r="J486" s="1"/>
    </row>
    <row r="487" spans="3:10">
      <c r="C487" s="245"/>
      <c r="D487" s="206"/>
      <c r="E487" s="206"/>
      <c r="F487" s="424"/>
      <c r="J487" s="1"/>
    </row>
    <row r="488" spans="3:10">
      <c r="C488" s="245"/>
      <c r="D488" s="206"/>
      <c r="E488" s="206"/>
      <c r="F488" s="424"/>
      <c r="J488" s="1"/>
    </row>
    <row r="489" spans="3:10">
      <c r="C489" s="245"/>
      <c r="D489" s="206"/>
      <c r="E489" s="206"/>
      <c r="F489" s="424"/>
      <c r="J489" s="1"/>
    </row>
    <row r="490" spans="3:10">
      <c r="C490" s="245"/>
      <c r="D490" s="206"/>
      <c r="E490" s="206"/>
      <c r="F490" s="424"/>
      <c r="J490" s="1"/>
    </row>
    <row r="491" spans="3:10" ht="53.25" customHeight="1">
      <c r="C491" s="245"/>
      <c r="D491" s="206"/>
      <c r="E491" s="206"/>
      <c r="F491" s="424"/>
      <c r="J491" s="1"/>
    </row>
    <row r="492" spans="3:10" ht="13.5" customHeight="1">
      <c r="C492" s="245"/>
      <c r="D492" s="206"/>
      <c r="E492" s="206"/>
      <c r="F492" s="424"/>
      <c r="J492" s="1"/>
    </row>
    <row r="493" spans="3:10">
      <c r="C493" s="245"/>
      <c r="D493" s="206"/>
      <c r="E493" s="206"/>
      <c r="F493" s="424"/>
      <c r="J493" s="1"/>
    </row>
    <row r="494" spans="3:10">
      <c r="C494" s="245"/>
      <c r="D494" s="206"/>
      <c r="E494" s="206"/>
      <c r="F494" s="424"/>
      <c r="J494" s="1"/>
    </row>
    <row r="495" spans="3:10" ht="66.75" customHeight="1">
      <c r="C495" s="245"/>
      <c r="D495" s="206"/>
      <c r="E495" s="206"/>
      <c r="F495" s="424"/>
      <c r="J495" s="1"/>
    </row>
    <row r="496" spans="3:10" ht="14.25" customHeight="1">
      <c r="C496" s="245"/>
      <c r="D496" s="206"/>
      <c r="E496" s="206"/>
      <c r="F496" s="424"/>
      <c r="J496" s="1"/>
    </row>
    <row r="497" spans="3:10">
      <c r="C497" s="245"/>
      <c r="D497" s="206"/>
      <c r="E497" s="206"/>
      <c r="F497" s="424"/>
      <c r="J497" s="1"/>
    </row>
    <row r="498" spans="3:10">
      <c r="C498" s="245"/>
      <c r="D498" s="206"/>
      <c r="E498" s="206"/>
      <c r="F498" s="424"/>
      <c r="J498" s="1"/>
    </row>
    <row r="499" spans="3:10">
      <c r="C499" s="245"/>
      <c r="D499" s="206"/>
      <c r="E499" s="206"/>
      <c r="F499" s="424"/>
      <c r="J499" s="1"/>
    </row>
    <row r="500" spans="3:10" ht="12.75" customHeight="1">
      <c r="C500" s="245"/>
      <c r="D500" s="206"/>
      <c r="E500" s="206"/>
      <c r="F500" s="424"/>
      <c r="J500" s="1"/>
    </row>
    <row r="501" spans="3:10">
      <c r="C501" s="245"/>
      <c r="D501" s="206"/>
      <c r="E501" s="206"/>
      <c r="F501" s="424"/>
      <c r="J501" s="1"/>
    </row>
    <row r="502" spans="3:10">
      <c r="C502" s="245"/>
      <c r="D502" s="206"/>
      <c r="E502" s="206"/>
      <c r="F502" s="424"/>
      <c r="J502" s="1"/>
    </row>
    <row r="503" spans="3:10">
      <c r="C503" s="245"/>
      <c r="D503" s="206"/>
      <c r="E503" s="206"/>
      <c r="F503" s="424"/>
      <c r="J503" s="1"/>
    </row>
    <row r="504" spans="3:10">
      <c r="C504" s="245"/>
      <c r="D504" s="206"/>
      <c r="E504" s="206"/>
      <c r="F504" s="424"/>
      <c r="J504" s="1"/>
    </row>
    <row r="505" spans="3:10">
      <c r="C505" s="245"/>
      <c r="D505" s="206"/>
      <c r="E505" s="206"/>
      <c r="F505" s="424"/>
      <c r="J505" s="1"/>
    </row>
    <row r="506" spans="3:10">
      <c r="C506" s="245"/>
      <c r="D506" s="206"/>
      <c r="E506" s="206"/>
      <c r="F506" s="424"/>
      <c r="J506" s="1"/>
    </row>
    <row r="507" spans="3:10">
      <c r="C507" s="245"/>
      <c r="D507" s="206"/>
      <c r="E507" s="206"/>
      <c r="F507" s="424"/>
      <c r="J507" s="1"/>
    </row>
    <row r="508" spans="3:10">
      <c r="C508" s="245"/>
      <c r="D508" s="206"/>
      <c r="E508" s="206"/>
      <c r="F508" s="424"/>
      <c r="J508" s="1"/>
    </row>
    <row r="509" spans="3:10">
      <c r="C509" s="245"/>
      <c r="D509" s="206"/>
      <c r="E509" s="206"/>
      <c r="F509" s="424"/>
      <c r="J509" s="1"/>
    </row>
    <row r="510" spans="3:10">
      <c r="C510" s="245"/>
      <c r="D510" s="206"/>
      <c r="E510" s="206"/>
      <c r="F510" s="424"/>
      <c r="J510" s="1"/>
    </row>
    <row r="511" spans="3:10">
      <c r="C511" s="245"/>
      <c r="D511" s="206"/>
      <c r="E511" s="206"/>
      <c r="F511" s="424"/>
      <c r="J511" s="1"/>
    </row>
    <row r="512" spans="3:10">
      <c r="C512" s="245"/>
      <c r="D512" s="206"/>
      <c r="E512" s="206"/>
      <c r="F512" s="424"/>
      <c r="J512" s="1"/>
    </row>
    <row r="513" spans="3:10">
      <c r="C513" s="245"/>
      <c r="D513" s="206"/>
      <c r="E513" s="206"/>
      <c r="F513" s="424"/>
      <c r="J513" s="1"/>
    </row>
    <row r="514" spans="3:10">
      <c r="C514" s="245"/>
      <c r="D514" s="206"/>
      <c r="E514" s="206"/>
      <c r="F514" s="424"/>
      <c r="J514" s="1"/>
    </row>
    <row r="515" spans="3:10">
      <c r="C515" s="245"/>
      <c r="D515" s="206"/>
      <c r="E515" s="206"/>
      <c r="F515" s="424"/>
      <c r="J515" s="1"/>
    </row>
    <row r="516" spans="3:10" ht="55.5" customHeight="1">
      <c r="C516" s="245"/>
      <c r="D516" s="206"/>
      <c r="E516" s="206"/>
      <c r="F516" s="424"/>
      <c r="J516" s="1"/>
    </row>
    <row r="517" spans="3:10">
      <c r="C517" s="245"/>
      <c r="D517" s="206"/>
      <c r="E517" s="206"/>
      <c r="F517" s="424"/>
      <c r="J517" s="1"/>
    </row>
    <row r="518" spans="3:10">
      <c r="C518" s="245"/>
      <c r="D518" s="206"/>
      <c r="E518" s="206"/>
      <c r="F518" s="424"/>
      <c r="J518" s="1"/>
    </row>
    <row r="519" spans="3:10">
      <c r="C519" s="245"/>
      <c r="D519" s="206"/>
      <c r="E519" s="206"/>
      <c r="F519" s="424"/>
      <c r="J519" s="1"/>
    </row>
    <row r="520" spans="3:10">
      <c r="C520" s="245"/>
      <c r="D520" s="206"/>
      <c r="E520" s="206"/>
      <c r="F520" s="424"/>
      <c r="J520" s="1"/>
    </row>
    <row r="521" spans="3:10">
      <c r="C521" s="245"/>
      <c r="D521" s="206"/>
      <c r="E521" s="206"/>
      <c r="F521" s="424"/>
      <c r="J521" s="1"/>
    </row>
    <row r="522" spans="3:10">
      <c r="C522" s="245"/>
      <c r="D522" s="206"/>
      <c r="E522" s="206"/>
      <c r="F522" s="424"/>
      <c r="J522" s="1"/>
    </row>
    <row r="523" spans="3:10" ht="12.75" customHeight="1">
      <c r="C523" s="245"/>
      <c r="D523" s="206"/>
      <c r="E523" s="206"/>
      <c r="F523" s="424"/>
      <c r="J523" s="1"/>
    </row>
    <row r="524" spans="3:10">
      <c r="C524" s="245"/>
      <c r="D524" s="206"/>
      <c r="E524" s="206"/>
      <c r="F524" s="424"/>
      <c r="J524" s="1"/>
    </row>
    <row r="525" spans="3:10">
      <c r="C525" s="245"/>
      <c r="D525" s="206"/>
      <c r="E525" s="206"/>
      <c r="F525" s="424"/>
      <c r="J525" s="1"/>
    </row>
    <row r="526" spans="3:10">
      <c r="C526" s="245"/>
      <c r="D526" s="206"/>
      <c r="E526" s="206"/>
      <c r="F526" s="424"/>
      <c r="J526" s="1"/>
    </row>
    <row r="527" spans="3:10">
      <c r="C527" s="245"/>
      <c r="D527" s="206"/>
      <c r="E527" s="206"/>
      <c r="F527" s="424"/>
      <c r="J527" s="1"/>
    </row>
    <row r="528" spans="3:10">
      <c r="C528" s="245"/>
      <c r="D528" s="206"/>
      <c r="E528" s="206"/>
      <c r="F528" s="424"/>
      <c r="J528" s="1"/>
    </row>
    <row r="529" spans="3:10">
      <c r="C529" s="245"/>
      <c r="D529" s="206"/>
      <c r="E529" s="206"/>
      <c r="F529" s="424"/>
      <c r="J529" s="1"/>
    </row>
    <row r="530" spans="3:10">
      <c r="C530" s="245"/>
      <c r="D530" s="206"/>
      <c r="E530" s="206"/>
      <c r="F530" s="424"/>
      <c r="J530" s="1"/>
    </row>
    <row r="531" spans="3:10">
      <c r="C531" s="245"/>
      <c r="D531" s="206"/>
      <c r="E531" s="206"/>
      <c r="F531" s="424"/>
      <c r="J531" s="1"/>
    </row>
    <row r="532" spans="3:10">
      <c r="C532" s="245"/>
      <c r="D532" s="206"/>
      <c r="E532" s="206"/>
      <c r="F532" s="424"/>
      <c r="J532" s="1"/>
    </row>
    <row r="533" spans="3:10">
      <c r="C533" s="245"/>
      <c r="D533" s="206"/>
      <c r="E533" s="206"/>
      <c r="F533" s="424"/>
      <c r="J533" s="1"/>
    </row>
    <row r="534" spans="3:10">
      <c r="C534" s="245"/>
      <c r="D534" s="206"/>
      <c r="E534" s="206"/>
      <c r="F534" s="424"/>
      <c r="J534" s="1"/>
    </row>
    <row r="535" spans="3:10">
      <c r="C535" s="245"/>
      <c r="D535" s="206"/>
      <c r="E535" s="206"/>
      <c r="F535" s="424"/>
      <c r="J535" s="1"/>
    </row>
    <row r="536" spans="3:10">
      <c r="C536" s="245"/>
      <c r="D536" s="206"/>
      <c r="E536" s="206"/>
      <c r="F536" s="424"/>
      <c r="J536" s="1"/>
    </row>
    <row r="537" spans="3:10">
      <c r="C537" s="245"/>
      <c r="D537" s="206"/>
      <c r="E537" s="206"/>
      <c r="F537" s="424"/>
      <c r="J537" s="1"/>
    </row>
    <row r="538" spans="3:10" ht="15.75" customHeight="1">
      <c r="C538" s="245"/>
      <c r="D538" s="206"/>
      <c r="E538" s="206"/>
      <c r="F538" s="424"/>
      <c r="J538" s="1"/>
    </row>
    <row r="539" spans="3:10">
      <c r="C539" s="245"/>
      <c r="D539" s="206"/>
      <c r="E539" s="206"/>
      <c r="F539" s="424"/>
      <c r="J539" s="1"/>
    </row>
    <row r="540" spans="3:10">
      <c r="C540" s="245"/>
      <c r="D540" s="206"/>
      <c r="E540" s="206"/>
      <c r="F540" s="424"/>
      <c r="J540" s="1"/>
    </row>
    <row r="541" spans="3:10" ht="13.5" customHeight="1">
      <c r="C541" s="245"/>
      <c r="D541" s="206"/>
      <c r="E541" s="206"/>
      <c r="F541" s="424"/>
      <c r="J541" s="1"/>
    </row>
    <row r="542" spans="3:10">
      <c r="C542" s="245"/>
      <c r="D542" s="206"/>
      <c r="E542" s="206"/>
      <c r="F542" s="424"/>
      <c r="J542" s="1"/>
    </row>
    <row r="543" spans="3:10">
      <c r="C543" s="245"/>
      <c r="D543" s="206"/>
      <c r="E543" s="206"/>
      <c r="F543" s="424"/>
      <c r="J543" s="1"/>
    </row>
    <row r="544" spans="3:10">
      <c r="C544" s="245"/>
      <c r="D544" s="206"/>
      <c r="E544" s="206"/>
      <c r="F544" s="424"/>
      <c r="J544" s="1"/>
    </row>
    <row r="545" spans="3:10">
      <c r="C545" s="245"/>
      <c r="D545" s="206"/>
      <c r="E545" s="206"/>
      <c r="F545" s="424"/>
      <c r="J545" s="1"/>
    </row>
    <row r="546" spans="3:10">
      <c r="C546" s="245"/>
      <c r="D546" s="206"/>
      <c r="E546" s="206"/>
      <c r="F546" s="424"/>
      <c r="J546" s="1"/>
    </row>
    <row r="547" spans="3:10">
      <c r="C547" s="245"/>
      <c r="D547" s="206"/>
      <c r="E547" s="206"/>
      <c r="F547" s="424"/>
      <c r="J547" s="1"/>
    </row>
    <row r="548" spans="3:10">
      <c r="C548" s="245"/>
      <c r="D548" s="206"/>
      <c r="E548" s="206"/>
      <c r="F548" s="424"/>
      <c r="J548" s="1"/>
    </row>
    <row r="549" spans="3:10">
      <c r="C549" s="245"/>
      <c r="D549" s="206"/>
      <c r="E549" s="206"/>
      <c r="F549" s="424"/>
      <c r="J549" s="1"/>
    </row>
    <row r="550" spans="3:10">
      <c r="C550" s="245"/>
      <c r="D550" s="206"/>
      <c r="E550" s="206"/>
      <c r="F550" s="424"/>
      <c r="J550" s="1"/>
    </row>
    <row r="551" spans="3:10">
      <c r="C551" s="245"/>
      <c r="D551" s="206"/>
      <c r="E551" s="206"/>
      <c r="F551" s="424"/>
      <c r="J551" s="1"/>
    </row>
    <row r="552" spans="3:10">
      <c r="C552" s="245"/>
      <c r="D552" s="206"/>
      <c r="E552" s="206"/>
      <c r="F552" s="424"/>
      <c r="J552" s="1"/>
    </row>
    <row r="553" spans="3:10">
      <c r="C553" s="245"/>
      <c r="D553" s="206"/>
      <c r="E553" s="206"/>
      <c r="F553" s="424"/>
      <c r="J553" s="1"/>
    </row>
    <row r="554" spans="3:10">
      <c r="C554" s="245"/>
      <c r="D554" s="206"/>
      <c r="E554" s="206"/>
      <c r="F554" s="424"/>
      <c r="J554" s="1"/>
    </row>
    <row r="555" spans="3:10">
      <c r="C555" s="245"/>
      <c r="D555" s="206"/>
      <c r="E555" s="206"/>
      <c r="F555" s="424"/>
      <c r="J555" s="1"/>
    </row>
    <row r="556" spans="3:10">
      <c r="C556" s="245"/>
      <c r="D556" s="206"/>
      <c r="E556" s="206"/>
      <c r="F556" s="424"/>
      <c r="J556" s="1"/>
    </row>
    <row r="557" spans="3:10">
      <c r="C557" s="245"/>
      <c r="D557" s="206"/>
      <c r="E557" s="206"/>
      <c r="F557" s="424"/>
      <c r="J557" s="1"/>
    </row>
    <row r="558" spans="3:10">
      <c r="C558" s="245"/>
      <c r="D558" s="206"/>
      <c r="E558" s="206"/>
      <c r="F558" s="424"/>
      <c r="J558" s="1"/>
    </row>
    <row r="559" spans="3:10">
      <c r="C559" s="245"/>
      <c r="D559" s="206"/>
      <c r="E559" s="206"/>
      <c r="F559" s="424"/>
      <c r="J559" s="1"/>
    </row>
    <row r="560" spans="3:10">
      <c r="C560" s="245"/>
      <c r="D560" s="206"/>
      <c r="E560" s="206"/>
      <c r="F560" s="424"/>
      <c r="J560" s="1"/>
    </row>
    <row r="561" spans="3:10">
      <c r="C561" s="245"/>
      <c r="D561" s="206"/>
      <c r="E561" s="206"/>
      <c r="F561" s="424"/>
      <c r="J561" s="1"/>
    </row>
    <row r="562" spans="3:10">
      <c r="C562" s="245"/>
      <c r="D562" s="206"/>
      <c r="E562" s="206"/>
      <c r="F562" s="424"/>
      <c r="J562" s="1"/>
    </row>
    <row r="563" spans="3:10">
      <c r="C563" s="245"/>
      <c r="D563" s="206"/>
      <c r="E563" s="206"/>
      <c r="F563" s="424"/>
      <c r="J563" s="1"/>
    </row>
    <row r="564" spans="3:10" ht="28.5" customHeight="1">
      <c r="C564" s="245"/>
      <c r="D564" s="206"/>
      <c r="E564" s="206"/>
      <c r="F564" s="424"/>
      <c r="J564" s="1"/>
    </row>
    <row r="565" spans="3:10" ht="15.75" customHeight="1">
      <c r="C565" s="245"/>
      <c r="D565" s="206"/>
      <c r="E565" s="206"/>
      <c r="F565" s="424"/>
      <c r="J565" s="1"/>
    </row>
    <row r="566" spans="3:10" ht="14.25" customHeight="1">
      <c r="C566" s="245"/>
      <c r="D566" s="206"/>
      <c r="E566" s="206"/>
      <c r="F566" s="424"/>
      <c r="J566" s="1"/>
    </row>
    <row r="567" spans="3:10">
      <c r="C567" s="245"/>
      <c r="D567" s="206"/>
      <c r="E567" s="206"/>
      <c r="F567" s="424"/>
      <c r="J567" s="1"/>
    </row>
    <row r="568" spans="3:10">
      <c r="C568" s="245"/>
      <c r="D568" s="206"/>
      <c r="E568" s="206"/>
      <c r="F568" s="424"/>
      <c r="J568" s="1"/>
    </row>
    <row r="569" spans="3:10">
      <c r="C569" s="245"/>
      <c r="D569" s="206"/>
      <c r="E569" s="206"/>
      <c r="F569" s="424"/>
      <c r="J569" s="1"/>
    </row>
    <row r="570" spans="3:10">
      <c r="C570" s="245"/>
      <c r="D570" s="206"/>
      <c r="E570" s="206"/>
      <c r="F570" s="424"/>
      <c r="J570" s="1"/>
    </row>
    <row r="571" spans="3:10">
      <c r="C571" s="245"/>
      <c r="D571" s="206"/>
      <c r="E571" s="206"/>
      <c r="F571" s="424"/>
      <c r="J571" s="1"/>
    </row>
    <row r="572" spans="3:10">
      <c r="C572" s="245"/>
      <c r="D572" s="206"/>
      <c r="E572" s="206"/>
      <c r="F572" s="424"/>
      <c r="J572" s="1"/>
    </row>
    <row r="573" spans="3:10">
      <c r="C573" s="245"/>
      <c r="D573" s="206"/>
      <c r="E573" s="206"/>
      <c r="F573" s="424"/>
      <c r="J573" s="1"/>
    </row>
    <row r="574" spans="3:10">
      <c r="C574" s="245"/>
      <c r="D574" s="206"/>
      <c r="E574" s="206"/>
      <c r="F574" s="424"/>
      <c r="J574" s="1"/>
    </row>
    <row r="575" spans="3:10">
      <c r="C575" s="245"/>
      <c r="D575" s="206"/>
      <c r="E575" s="206"/>
      <c r="F575" s="424"/>
      <c r="J575" s="1"/>
    </row>
    <row r="576" spans="3:10">
      <c r="C576" s="245"/>
      <c r="D576" s="206"/>
      <c r="E576" s="206"/>
      <c r="F576" s="424"/>
      <c r="J576" s="1"/>
    </row>
    <row r="577" spans="3:10">
      <c r="C577" s="245"/>
      <c r="D577" s="206"/>
      <c r="E577" s="206"/>
      <c r="F577" s="424"/>
      <c r="J577" s="1"/>
    </row>
    <row r="578" spans="3:10">
      <c r="C578" s="245"/>
      <c r="D578" s="206"/>
      <c r="E578" s="206"/>
      <c r="F578" s="424"/>
      <c r="J578" s="1"/>
    </row>
    <row r="579" spans="3:10">
      <c r="C579" s="245"/>
      <c r="D579" s="206"/>
      <c r="E579" s="206"/>
      <c r="F579" s="424"/>
      <c r="J579" s="1"/>
    </row>
    <row r="580" spans="3:10">
      <c r="C580" s="245"/>
      <c r="D580" s="206"/>
      <c r="E580" s="206"/>
      <c r="F580" s="424"/>
      <c r="J580" s="1"/>
    </row>
    <row r="581" spans="3:10">
      <c r="C581" s="245"/>
      <c r="D581" s="206"/>
      <c r="E581" s="206"/>
      <c r="F581" s="424"/>
      <c r="J581" s="1"/>
    </row>
    <row r="582" spans="3:10">
      <c r="C582" s="245"/>
      <c r="D582" s="206"/>
      <c r="E582" s="206"/>
      <c r="F582" s="424"/>
      <c r="J582" s="1"/>
    </row>
    <row r="583" spans="3:10">
      <c r="C583" s="245"/>
      <c r="D583" s="206"/>
      <c r="E583" s="206"/>
      <c r="F583" s="424"/>
      <c r="J583" s="1"/>
    </row>
    <row r="584" spans="3:10">
      <c r="C584" s="245"/>
      <c r="D584" s="206"/>
      <c r="E584" s="206"/>
      <c r="F584" s="424"/>
      <c r="J584" s="1"/>
    </row>
    <row r="585" spans="3:10">
      <c r="C585" s="245"/>
      <c r="D585" s="206"/>
      <c r="E585" s="206"/>
      <c r="F585" s="424"/>
      <c r="J585" s="1"/>
    </row>
    <row r="586" spans="3:10">
      <c r="C586" s="245"/>
      <c r="D586" s="206"/>
      <c r="E586" s="206"/>
      <c r="F586" s="424"/>
      <c r="J586" s="1"/>
    </row>
    <row r="587" spans="3:10" ht="15" customHeight="1">
      <c r="C587" s="245"/>
      <c r="D587" s="206"/>
      <c r="E587" s="206"/>
      <c r="F587" s="424"/>
      <c r="J587" s="1"/>
    </row>
    <row r="588" spans="3:10" ht="12.75" customHeight="1">
      <c r="C588" s="245"/>
      <c r="D588" s="206"/>
      <c r="E588" s="206"/>
      <c r="F588" s="424"/>
      <c r="J588" s="1"/>
    </row>
    <row r="589" spans="3:10" ht="14.25" customHeight="1">
      <c r="C589" s="245"/>
      <c r="D589" s="206"/>
      <c r="E589" s="206"/>
      <c r="F589" s="424"/>
      <c r="J589" s="1"/>
    </row>
    <row r="590" spans="3:10" ht="13.5" customHeight="1">
      <c r="C590" s="245"/>
      <c r="D590" s="206"/>
      <c r="E590" s="206"/>
      <c r="F590" s="424"/>
      <c r="J590" s="1"/>
    </row>
    <row r="591" spans="3:10" ht="12.75" customHeight="1">
      <c r="C591" s="245"/>
      <c r="D591" s="206"/>
      <c r="E591" s="206"/>
      <c r="F591" s="424"/>
      <c r="J591" s="1"/>
    </row>
    <row r="592" spans="3:10" ht="13.5" customHeight="1">
      <c r="C592" s="245"/>
      <c r="D592" s="206"/>
      <c r="E592" s="206"/>
      <c r="F592" s="424"/>
      <c r="J592" s="1"/>
    </row>
    <row r="593" spans="3:10">
      <c r="C593" s="245"/>
      <c r="D593" s="206"/>
      <c r="E593" s="206"/>
      <c r="F593" s="424"/>
      <c r="J593" s="1"/>
    </row>
    <row r="594" spans="3:10" ht="15.75" customHeight="1">
      <c r="C594" s="245"/>
      <c r="D594" s="206"/>
      <c r="E594" s="206"/>
      <c r="F594" s="424"/>
      <c r="J594" s="1"/>
    </row>
    <row r="595" spans="3:10">
      <c r="C595" s="245"/>
      <c r="D595" s="206"/>
      <c r="E595" s="206"/>
      <c r="F595" s="424"/>
      <c r="J595" s="1"/>
    </row>
    <row r="596" spans="3:10">
      <c r="C596" s="245"/>
      <c r="D596" s="206"/>
      <c r="E596" s="206"/>
      <c r="F596" s="424"/>
      <c r="J596" s="1"/>
    </row>
    <row r="597" spans="3:10">
      <c r="C597" s="245"/>
      <c r="D597" s="206"/>
      <c r="E597" s="206"/>
      <c r="F597" s="424"/>
      <c r="J597" s="1"/>
    </row>
    <row r="598" spans="3:10">
      <c r="C598" s="245"/>
      <c r="D598" s="206"/>
      <c r="E598" s="206"/>
      <c r="F598" s="424"/>
      <c r="J598" s="1"/>
    </row>
    <row r="599" spans="3:10">
      <c r="C599" s="245"/>
      <c r="D599" s="206"/>
      <c r="E599" s="206"/>
      <c r="F599" s="424"/>
      <c r="J599" s="1"/>
    </row>
    <row r="600" spans="3:10">
      <c r="C600" s="245"/>
      <c r="D600" s="206"/>
      <c r="E600" s="206"/>
      <c r="F600" s="424"/>
      <c r="J600" s="1"/>
    </row>
    <row r="601" spans="3:10">
      <c r="C601" s="245"/>
      <c r="D601" s="206"/>
      <c r="E601" s="206"/>
      <c r="F601" s="424"/>
      <c r="J601" s="1"/>
    </row>
    <row r="602" spans="3:10" ht="13.5" customHeight="1">
      <c r="C602" s="245"/>
      <c r="D602" s="206"/>
      <c r="E602" s="206"/>
      <c r="F602" s="424"/>
      <c r="J602" s="1"/>
    </row>
    <row r="603" spans="3:10">
      <c r="C603" s="245"/>
      <c r="D603" s="206"/>
      <c r="E603" s="206"/>
      <c r="F603" s="424"/>
      <c r="J603" s="1"/>
    </row>
    <row r="604" spans="3:10">
      <c r="C604" s="245"/>
      <c r="D604" s="206"/>
      <c r="E604" s="206"/>
      <c r="F604" s="424"/>
      <c r="J604" s="1"/>
    </row>
    <row r="605" spans="3:10">
      <c r="C605" s="245"/>
      <c r="D605" s="206"/>
      <c r="E605" s="206"/>
      <c r="F605" s="424"/>
      <c r="J605" s="1"/>
    </row>
    <row r="606" spans="3:10">
      <c r="C606" s="245"/>
      <c r="D606" s="206"/>
      <c r="E606" s="206"/>
      <c r="F606" s="424"/>
      <c r="J606" s="1"/>
    </row>
    <row r="607" spans="3:10">
      <c r="C607" s="245"/>
      <c r="D607" s="206"/>
      <c r="E607" s="206"/>
      <c r="F607" s="424"/>
      <c r="J607" s="1"/>
    </row>
    <row r="608" spans="3:10">
      <c r="C608" s="245"/>
      <c r="D608" s="206"/>
      <c r="E608" s="206"/>
      <c r="F608" s="424"/>
      <c r="J608" s="1"/>
    </row>
    <row r="609" spans="3:10">
      <c r="C609" s="245"/>
      <c r="D609" s="206"/>
      <c r="E609" s="206"/>
      <c r="F609" s="424"/>
      <c r="J609" s="1"/>
    </row>
    <row r="610" spans="3:10" ht="12.75" customHeight="1">
      <c r="C610" s="245"/>
      <c r="D610" s="206"/>
      <c r="E610" s="206"/>
      <c r="F610" s="424"/>
      <c r="J610" s="1"/>
    </row>
    <row r="611" spans="3:10" ht="14.25" customHeight="1">
      <c r="C611" s="245"/>
      <c r="D611" s="206"/>
      <c r="E611" s="206"/>
      <c r="F611" s="424"/>
      <c r="J611" s="1"/>
    </row>
    <row r="612" spans="3:10">
      <c r="C612" s="245"/>
      <c r="D612" s="206"/>
      <c r="E612" s="206"/>
      <c r="F612" s="424"/>
      <c r="J612" s="1"/>
    </row>
    <row r="613" spans="3:10">
      <c r="C613" s="245"/>
      <c r="D613" s="206"/>
      <c r="E613" s="206"/>
      <c r="F613" s="424"/>
      <c r="J613" s="1"/>
    </row>
    <row r="614" spans="3:10" ht="13.5" customHeight="1">
      <c r="C614" s="245"/>
      <c r="D614" s="206"/>
      <c r="E614" s="206"/>
      <c r="F614" s="424"/>
      <c r="J614" s="1"/>
    </row>
    <row r="615" spans="3:10" ht="14.25" customHeight="1">
      <c r="C615" s="245"/>
      <c r="D615" s="206"/>
      <c r="E615" s="206"/>
      <c r="F615" s="424"/>
      <c r="J615" s="1"/>
    </row>
    <row r="616" spans="3:10" ht="13.5" customHeight="1">
      <c r="C616" s="245"/>
      <c r="D616" s="206"/>
      <c r="E616" s="206"/>
      <c r="F616" s="424"/>
      <c r="J616" s="1"/>
    </row>
    <row r="617" spans="3:10" ht="13.5" customHeight="1">
      <c r="C617" s="245"/>
      <c r="D617" s="206"/>
      <c r="E617" s="206"/>
      <c r="F617" s="424"/>
      <c r="J617" s="1"/>
    </row>
    <row r="618" spans="3:10">
      <c r="C618" s="245"/>
      <c r="D618" s="206"/>
      <c r="E618" s="206"/>
      <c r="F618" s="424"/>
      <c r="J618" s="1"/>
    </row>
    <row r="619" spans="3:10" ht="11.25" customHeight="1">
      <c r="C619" s="245"/>
      <c r="D619" s="206"/>
      <c r="E619" s="206"/>
      <c r="F619" s="424"/>
      <c r="J619" s="1"/>
    </row>
    <row r="620" spans="3:10">
      <c r="C620" s="245"/>
      <c r="D620" s="206"/>
      <c r="E620" s="206"/>
      <c r="F620" s="424"/>
      <c r="J620" s="1"/>
    </row>
    <row r="621" spans="3:10">
      <c r="C621" s="245"/>
      <c r="D621" s="206"/>
      <c r="E621" s="206"/>
      <c r="F621" s="424"/>
      <c r="J621" s="1"/>
    </row>
    <row r="622" spans="3:10" ht="13.5" customHeight="1">
      <c r="C622" s="245"/>
      <c r="D622" s="206"/>
      <c r="E622" s="206"/>
      <c r="F622" s="424"/>
      <c r="J622" s="1"/>
    </row>
    <row r="623" spans="3:10">
      <c r="C623" s="245"/>
      <c r="D623" s="206"/>
      <c r="E623" s="206"/>
      <c r="F623" s="424"/>
      <c r="J623" s="1"/>
    </row>
    <row r="624" spans="3:10">
      <c r="C624" s="245"/>
      <c r="D624" s="206"/>
      <c r="E624" s="206"/>
      <c r="F624" s="424"/>
      <c r="J624" s="1"/>
    </row>
    <row r="625" spans="3:10">
      <c r="C625" s="245"/>
      <c r="D625" s="206"/>
      <c r="E625" s="206"/>
      <c r="F625" s="424"/>
      <c r="J625" s="1"/>
    </row>
    <row r="626" spans="3:10">
      <c r="C626" s="245"/>
      <c r="D626" s="206"/>
      <c r="E626" s="206"/>
      <c r="F626" s="424"/>
      <c r="J626" s="1"/>
    </row>
    <row r="627" spans="3:10">
      <c r="C627" s="245"/>
      <c r="D627" s="206"/>
      <c r="E627" s="206"/>
      <c r="F627" s="424"/>
      <c r="J627" s="1"/>
    </row>
    <row r="628" spans="3:10">
      <c r="C628" s="245"/>
      <c r="D628" s="206"/>
      <c r="E628" s="206"/>
      <c r="F628" s="424"/>
      <c r="J628" s="1"/>
    </row>
    <row r="629" spans="3:10">
      <c r="C629" s="245"/>
      <c r="D629" s="206"/>
      <c r="E629" s="206"/>
      <c r="F629" s="424"/>
      <c r="J629" s="1"/>
    </row>
    <row r="630" spans="3:10">
      <c r="C630" s="245"/>
      <c r="D630" s="206"/>
      <c r="E630" s="206"/>
      <c r="F630" s="424"/>
      <c r="J630" s="1"/>
    </row>
    <row r="631" spans="3:10">
      <c r="C631" s="245"/>
      <c r="D631" s="206"/>
      <c r="E631" s="206"/>
      <c r="F631" s="424"/>
      <c r="J631" s="1"/>
    </row>
    <row r="632" spans="3:10">
      <c r="C632" s="245"/>
      <c r="D632" s="206"/>
      <c r="E632" s="206"/>
      <c r="F632" s="424"/>
      <c r="J632" s="1"/>
    </row>
    <row r="633" spans="3:10" ht="12" customHeight="1">
      <c r="C633" s="245"/>
      <c r="D633" s="206"/>
      <c r="E633" s="206"/>
      <c r="F633" s="424"/>
      <c r="J633" s="1"/>
    </row>
    <row r="634" spans="3:10" ht="145.5" customHeight="1">
      <c r="C634" s="245"/>
      <c r="D634" s="206"/>
      <c r="E634" s="206"/>
      <c r="F634" s="424"/>
      <c r="J634" s="1"/>
    </row>
    <row r="635" spans="3:10">
      <c r="C635" s="245"/>
      <c r="D635" s="206"/>
      <c r="E635" s="206"/>
      <c r="F635" s="424"/>
      <c r="J635" s="1"/>
    </row>
    <row r="636" spans="3:10">
      <c r="C636" s="245"/>
      <c r="D636" s="206"/>
      <c r="E636" s="206"/>
      <c r="F636" s="424"/>
      <c r="J636" s="1"/>
    </row>
    <row r="637" spans="3:10" ht="12" customHeight="1">
      <c r="C637" s="245"/>
      <c r="D637" s="206"/>
      <c r="E637" s="206"/>
      <c r="F637" s="424"/>
      <c r="J637" s="1"/>
    </row>
    <row r="638" spans="3:10">
      <c r="C638" s="245"/>
      <c r="D638" s="206"/>
      <c r="E638" s="206"/>
      <c r="F638" s="424"/>
      <c r="J638" s="1"/>
    </row>
    <row r="639" spans="3:10">
      <c r="C639" s="245"/>
      <c r="D639" s="206"/>
      <c r="E639" s="206"/>
      <c r="F639" s="424"/>
      <c r="J639" s="1"/>
    </row>
    <row r="640" spans="3:10">
      <c r="C640" s="245"/>
      <c r="D640" s="206"/>
      <c r="E640" s="206"/>
      <c r="F640" s="424"/>
      <c r="J640" s="1"/>
    </row>
    <row r="641" spans="3:10">
      <c r="C641" s="245"/>
      <c r="D641" s="206"/>
      <c r="E641" s="206"/>
      <c r="F641" s="424"/>
      <c r="J641" s="1"/>
    </row>
    <row r="642" spans="3:10">
      <c r="C642" s="245"/>
      <c r="D642" s="206"/>
      <c r="E642" s="206"/>
      <c r="F642" s="424"/>
      <c r="J642" s="1"/>
    </row>
    <row r="643" spans="3:10" ht="11.25" customHeight="1">
      <c r="C643" s="245"/>
      <c r="D643" s="206"/>
      <c r="E643" s="206"/>
      <c r="F643" s="424"/>
      <c r="J643" s="1"/>
    </row>
    <row r="644" spans="3:10">
      <c r="C644" s="245"/>
      <c r="D644" s="206"/>
      <c r="E644" s="206"/>
      <c r="F644" s="424"/>
      <c r="J644" s="1"/>
    </row>
    <row r="645" spans="3:10">
      <c r="C645" s="245"/>
      <c r="D645" s="206"/>
      <c r="E645" s="206"/>
      <c r="F645" s="424"/>
      <c r="J645" s="1"/>
    </row>
    <row r="646" spans="3:10">
      <c r="C646" s="245"/>
      <c r="D646" s="206"/>
      <c r="E646" s="206"/>
      <c r="F646" s="424"/>
      <c r="J646" s="1"/>
    </row>
    <row r="647" spans="3:10">
      <c r="C647" s="245"/>
      <c r="D647" s="206"/>
      <c r="E647" s="206"/>
      <c r="F647" s="424"/>
      <c r="J647" s="1"/>
    </row>
    <row r="648" spans="3:10">
      <c r="C648" s="245"/>
      <c r="D648" s="206"/>
      <c r="E648" s="206"/>
      <c r="F648" s="424"/>
      <c r="J648" s="1"/>
    </row>
    <row r="649" spans="3:10">
      <c r="C649" s="245"/>
      <c r="D649" s="206"/>
      <c r="E649" s="206"/>
      <c r="F649" s="424"/>
      <c r="J649" s="1"/>
    </row>
    <row r="650" spans="3:10" ht="12.75" customHeight="1">
      <c r="C650" s="245"/>
      <c r="D650" s="206"/>
      <c r="E650" s="206"/>
      <c r="F650" s="424"/>
      <c r="J650" s="1"/>
    </row>
    <row r="651" spans="3:10" ht="13.5" customHeight="1">
      <c r="C651" s="245"/>
      <c r="D651" s="206"/>
      <c r="E651" s="206"/>
      <c r="F651" s="424"/>
      <c r="J651" s="1"/>
    </row>
    <row r="652" spans="3:10" ht="12.75" customHeight="1">
      <c r="C652" s="245"/>
      <c r="D652" s="206"/>
      <c r="E652" s="206"/>
      <c r="F652" s="424"/>
      <c r="J652" s="1"/>
    </row>
    <row r="653" spans="3:10">
      <c r="C653" s="245"/>
      <c r="D653" s="206"/>
      <c r="E653" s="206"/>
      <c r="F653" s="424"/>
      <c r="J653" s="1"/>
    </row>
    <row r="654" spans="3:10" ht="12.75" customHeight="1">
      <c r="C654" s="245"/>
      <c r="D654" s="206"/>
      <c r="E654" s="206"/>
      <c r="F654" s="424"/>
      <c r="J654" s="1"/>
    </row>
    <row r="655" spans="3:10" ht="15" customHeight="1">
      <c r="C655" s="245"/>
      <c r="D655" s="206"/>
      <c r="E655" s="206"/>
      <c r="F655" s="424"/>
      <c r="J655" s="1"/>
    </row>
    <row r="656" spans="3:10">
      <c r="C656" s="245"/>
      <c r="D656" s="206"/>
      <c r="E656" s="206"/>
      <c r="F656" s="424"/>
      <c r="J656" s="1"/>
    </row>
    <row r="657" spans="3:10" ht="28.5" customHeight="1">
      <c r="C657" s="245"/>
      <c r="D657" s="206"/>
      <c r="E657" s="206"/>
      <c r="F657" s="424"/>
      <c r="J657" s="1"/>
    </row>
    <row r="658" spans="3:10" ht="14.25" customHeight="1">
      <c r="C658" s="245"/>
      <c r="D658" s="206"/>
      <c r="E658" s="206"/>
      <c r="F658" s="424"/>
      <c r="J658" s="1"/>
    </row>
    <row r="659" spans="3:10" ht="27" customHeight="1">
      <c r="C659" s="245"/>
      <c r="D659" s="206"/>
      <c r="E659" s="206"/>
      <c r="F659" s="424"/>
      <c r="J659" s="1"/>
    </row>
    <row r="660" spans="3:10">
      <c r="C660" s="245"/>
      <c r="D660" s="206"/>
      <c r="E660" s="206"/>
      <c r="F660" s="424"/>
      <c r="J660" s="1"/>
    </row>
    <row r="661" spans="3:10">
      <c r="C661" s="245"/>
      <c r="D661" s="206"/>
      <c r="E661" s="206"/>
      <c r="F661" s="424"/>
      <c r="J661" s="1"/>
    </row>
    <row r="662" spans="3:10" ht="53.25" customHeight="1">
      <c r="C662" s="245"/>
      <c r="D662" s="206"/>
      <c r="E662" s="206"/>
      <c r="F662" s="424"/>
      <c r="J662" s="1"/>
    </row>
    <row r="663" spans="3:10">
      <c r="C663" s="245"/>
      <c r="D663" s="206"/>
      <c r="E663" s="206"/>
      <c r="F663" s="424"/>
      <c r="J663" s="1"/>
    </row>
    <row r="664" spans="3:10">
      <c r="C664" s="245"/>
      <c r="D664" s="206"/>
      <c r="E664" s="206"/>
      <c r="F664" s="424"/>
      <c r="J664" s="1"/>
    </row>
    <row r="665" spans="3:10">
      <c r="C665" s="245"/>
      <c r="D665" s="206"/>
      <c r="E665" s="206"/>
      <c r="F665" s="424"/>
      <c r="J665" s="1"/>
    </row>
    <row r="666" spans="3:10">
      <c r="C666" s="245"/>
      <c r="D666" s="206"/>
      <c r="E666" s="206"/>
      <c r="F666" s="424"/>
      <c r="J666" s="1"/>
    </row>
    <row r="667" spans="3:10">
      <c r="C667" s="245"/>
      <c r="D667" s="206"/>
      <c r="E667" s="206"/>
      <c r="F667" s="424"/>
      <c r="J667" s="1"/>
    </row>
    <row r="668" spans="3:10">
      <c r="C668" s="245"/>
      <c r="D668" s="206"/>
      <c r="E668" s="206"/>
      <c r="F668" s="424"/>
      <c r="J668" s="1"/>
    </row>
    <row r="669" spans="3:10">
      <c r="C669" s="245"/>
      <c r="D669" s="206"/>
      <c r="E669" s="206"/>
      <c r="F669" s="424"/>
      <c r="J669" s="1"/>
    </row>
    <row r="670" spans="3:10">
      <c r="C670" s="245"/>
      <c r="D670" s="206"/>
      <c r="E670" s="206"/>
      <c r="F670" s="424"/>
      <c r="J670" s="1"/>
    </row>
    <row r="671" spans="3:10">
      <c r="C671" s="245"/>
      <c r="D671" s="206"/>
      <c r="E671" s="206"/>
      <c r="F671" s="424"/>
      <c r="J671" s="1"/>
    </row>
    <row r="672" spans="3:10">
      <c r="C672" s="245"/>
      <c r="D672" s="206"/>
      <c r="E672" s="206"/>
      <c r="F672" s="424"/>
      <c r="J672" s="1"/>
    </row>
    <row r="673" spans="3:10">
      <c r="C673" s="245"/>
      <c r="D673" s="206"/>
      <c r="E673" s="206"/>
      <c r="F673" s="424"/>
      <c r="J673" s="1"/>
    </row>
    <row r="674" spans="3:10">
      <c r="C674" s="245"/>
      <c r="D674" s="206"/>
      <c r="E674" s="206"/>
      <c r="F674" s="424"/>
      <c r="J674" s="1"/>
    </row>
    <row r="675" spans="3:10">
      <c r="C675" s="245"/>
      <c r="D675" s="206"/>
      <c r="E675" s="206"/>
      <c r="F675" s="424"/>
      <c r="J675" s="1"/>
    </row>
    <row r="676" spans="3:10">
      <c r="C676" s="245"/>
      <c r="D676" s="206"/>
      <c r="E676" s="206"/>
      <c r="F676" s="424"/>
      <c r="J676" s="1"/>
    </row>
    <row r="677" spans="3:10">
      <c r="C677" s="245"/>
      <c r="D677" s="206"/>
      <c r="E677" s="206"/>
      <c r="F677" s="424"/>
      <c r="J677" s="1"/>
    </row>
    <row r="678" spans="3:10">
      <c r="C678" s="245"/>
      <c r="D678" s="206"/>
      <c r="E678" s="206"/>
      <c r="F678" s="424"/>
      <c r="J678" s="1"/>
    </row>
    <row r="679" spans="3:10">
      <c r="C679" s="245"/>
      <c r="D679" s="206"/>
      <c r="E679" s="206"/>
      <c r="F679" s="424"/>
      <c r="J679" s="1"/>
    </row>
    <row r="680" spans="3:10">
      <c r="C680" s="245"/>
      <c r="D680" s="206"/>
      <c r="E680" s="206"/>
      <c r="F680" s="424"/>
      <c r="J680" s="1"/>
    </row>
    <row r="681" spans="3:10">
      <c r="C681" s="245"/>
      <c r="D681" s="206"/>
      <c r="E681" s="206"/>
      <c r="F681" s="424"/>
      <c r="J681" s="1"/>
    </row>
    <row r="682" spans="3:10" ht="15" customHeight="1">
      <c r="C682" s="245"/>
      <c r="D682" s="206"/>
      <c r="E682" s="206"/>
      <c r="F682" s="424"/>
      <c r="J682" s="1"/>
    </row>
    <row r="683" spans="3:10">
      <c r="C683" s="245"/>
      <c r="D683" s="206"/>
      <c r="E683" s="206"/>
      <c r="F683" s="424"/>
      <c r="J683" s="1"/>
    </row>
    <row r="684" spans="3:10">
      <c r="C684" s="245"/>
      <c r="D684" s="206"/>
      <c r="E684" s="206"/>
      <c r="F684" s="424"/>
      <c r="J684" s="1"/>
    </row>
    <row r="685" spans="3:10">
      <c r="C685" s="245"/>
      <c r="D685" s="206"/>
      <c r="E685" s="206"/>
      <c r="F685" s="424"/>
      <c r="J685" s="1"/>
    </row>
    <row r="686" spans="3:10">
      <c r="C686" s="245"/>
      <c r="D686" s="206"/>
      <c r="E686" s="206"/>
      <c r="F686" s="424"/>
      <c r="J686" s="1"/>
    </row>
    <row r="687" spans="3:10">
      <c r="C687" s="245"/>
      <c r="D687" s="206"/>
      <c r="E687" s="206"/>
      <c r="F687" s="424"/>
      <c r="J687" s="1"/>
    </row>
    <row r="688" spans="3:10">
      <c r="C688" s="245"/>
      <c r="D688" s="206"/>
      <c r="E688" s="206"/>
      <c r="F688" s="424"/>
      <c r="J688" s="1"/>
    </row>
    <row r="689" spans="3:10">
      <c r="C689" s="245"/>
      <c r="D689" s="206"/>
      <c r="E689" s="206"/>
      <c r="F689" s="424"/>
      <c r="J689" s="1"/>
    </row>
    <row r="690" spans="3:10">
      <c r="C690" s="245"/>
      <c r="D690" s="206"/>
      <c r="E690" s="206"/>
      <c r="F690" s="424"/>
      <c r="J690" s="1"/>
    </row>
    <row r="691" spans="3:10" ht="12" customHeight="1">
      <c r="C691" s="245"/>
      <c r="D691" s="206"/>
      <c r="E691" s="206"/>
      <c r="F691" s="424"/>
      <c r="J691" s="1"/>
    </row>
    <row r="692" spans="3:10" ht="12" customHeight="1">
      <c r="C692" s="245"/>
      <c r="D692" s="206"/>
      <c r="E692" s="206"/>
      <c r="F692" s="424"/>
      <c r="J692" s="1"/>
    </row>
    <row r="693" spans="3:10" ht="12" customHeight="1">
      <c r="C693" s="245"/>
      <c r="D693" s="206"/>
      <c r="E693" s="206"/>
      <c r="F693" s="424"/>
      <c r="J693" s="1"/>
    </row>
    <row r="694" spans="3:10" ht="14.25" customHeight="1">
      <c r="C694" s="245"/>
      <c r="D694" s="206"/>
      <c r="E694" s="206"/>
      <c r="F694" s="424"/>
      <c r="J694" s="1"/>
    </row>
    <row r="695" spans="3:10" ht="14.25" customHeight="1">
      <c r="C695" s="245"/>
      <c r="D695" s="206"/>
      <c r="E695" s="206"/>
      <c r="F695" s="424"/>
      <c r="J695" s="1"/>
    </row>
    <row r="696" spans="3:10" ht="52.5" customHeight="1">
      <c r="C696" s="245"/>
      <c r="D696" s="206"/>
      <c r="E696" s="206"/>
      <c r="F696" s="424"/>
      <c r="J696" s="1"/>
    </row>
    <row r="697" spans="3:10">
      <c r="C697" s="245"/>
      <c r="D697" s="206"/>
      <c r="E697" s="206"/>
      <c r="F697" s="424"/>
      <c r="J697" s="1"/>
    </row>
    <row r="698" spans="3:10">
      <c r="C698" s="245"/>
      <c r="D698" s="206"/>
      <c r="E698" s="206"/>
      <c r="F698" s="424"/>
      <c r="J698" s="1"/>
    </row>
    <row r="699" spans="3:10" ht="12.75" customHeight="1">
      <c r="C699" s="245"/>
      <c r="D699" s="206"/>
      <c r="E699" s="206"/>
      <c r="F699" s="424"/>
      <c r="J699" s="1"/>
    </row>
    <row r="700" spans="3:10" ht="12.75" customHeight="1">
      <c r="C700" s="245"/>
      <c r="D700" s="206"/>
      <c r="E700" s="206"/>
      <c r="F700" s="424"/>
      <c r="J700" s="1"/>
    </row>
    <row r="701" spans="3:10">
      <c r="C701" s="245"/>
      <c r="D701" s="206"/>
      <c r="E701" s="206"/>
      <c r="F701" s="424"/>
      <c r="J701" s="1"/>
    </row>
    <row r="702" spans="3:10" ht="25.5" customHeight="1">
      <c r="C702" s="245"/>
      <c r="D702" s="206"/>
      <c r="E702" s="206"/>
      <c r="F702" s="424"/>
      <c r="J702" s="1"/>
    </row>
    <row r="703" spans="3:10" ht="63" customHeight="1">
      <c r="C703" s="245"/>
      <c r="D703" s="206"/>
      <c r="E703" s="206"/>
      <c r="F703" s="424"/>
      <c r="J703" s="1"/>
    </row>
    <row r="704" spans="3:10" ht="13.5" customHeight="1">
      <c r="C704" s="245"/>
      <c r="D704" s="206"/>
      <c r="E704" s="206"/>
      <c r="F704" s="424"/>
      <c r="J704" s="1"/>
    </row>
    <row r="705" spans="3:10" ht="13.5" customHeight="1">
      <c r="C705" s="245"/>
      <c r="D705" s="206"/>
      <c r="E705" s="206"/>
      <c r="F705" s="424"/>
      <c r="J705" s="1"/>
    </row>
    <row r="706" spans="3:10">
      <c r="C706" s="245"/>
      <c r="D706" s="206"/>
      <c r="E706" s="206"/>
      <c r="F706" s="424"/>
      <c r="J706" s="1"/>
    </row>
    <row r="707" spans="3:10">
      <c r="C707" s="139"/>
      <c r="D707" s="206"/>
      <c r="E707" s="206"/>
      <c r="F707" s="424"/>
      <c r="J707" s="1"/>
    </row>
    <row r="708" spans="3:10">
      <c r="C708" s="139"/>
      <c r="D708" s="206"/>
      <c r="E708" s="206"/>
      <c r="F708" s="424"/>
      <c r="J708" s="1"/>
    </row>
    <row r="709" spans="3:10">
      <c r="C709" s="139"/>
      <c r="D709" s="206"/>
      <c r="E709" s="206"/>
      <c r="F709" s="424"/>
      <c r="J709" s="1"/>
    </row>
    <row r="710" spans="3:10" ht="13.5" customHeight="1">
      <c r="C710" s="139"/>
      <c r="D710" s="206"/>
      <c r="E710" s="206"/>
      <c r="F710" s="424"/>
      <c r="J710" s="1"/>
    </row>
    <row r="711" spans="3:10" ht="27" customHeight="1">
      <c r="C711" s="139"/>
      <c r="D711" s="206"/>
      <c r="E711" s="206"/>
      <c r="F711" s="424"/>
      <c r="J711" s="1"/>
    </row>
    <row r="712" spans="3:10">
      <c r="C712" s="139"/>
      <c r="D712" s="206"/>
      <c r="E712" s="206"/>
      <c r="F712" s="424"/>
      <c r="J712" s="1"/>
    </row>
    <row r="713" spans="3:10">
      <c r="C713" s="139"/>
      <c r="D713" s="206"/>
      <c r="E713" s="206"/>
      <c r="F713" s="424"/>
      <c r="J713" s="1"/>
    </row>
    <row r="714" spans="3:10">
      <c r="C714" s="139"/>
      <c r="D714" s="206"/>
      <c r="E714" s="206"/>
      <c r="F714" s="424"/>
      <c r="J714" s="1"/>
    </row>
    <row r="715" spans="3:10">
      <c r="C715" s="139"/>
      <c r="D715" s="206"/>
      <c r="E715" s="206"/>
      <c r="F715" s="424"/>
      <c r="J715" s="1"/>
    </row>
    <row r="716" spans="3:10">
      <c r="C716" s="139"/>
      <c r="D716" s="206"/>
      <c r="E716" s="206"/>
      <c r="F716" s="424"/>
      <c r="J716" s="1"/>
    </row>
    <row r="717" spans="3:10">
      <c r="C717" s="139"/>
      <c r="D717" s="206"/>
      <c r="E717" s="206"/>
      <c r="F717" s="424"/>
      <c r="J717" s="1"/>
    </row>
    <row r="718" spans="3:10">
      <c r="C718" s="245"/>
      <c r="D718" s="206"/>
      <c r="E718" s="206"/>
      <c r="F718" s="424"/>
      <c r="J718" s="1"/>
    </row>
    <row r="719" spans="3:10">
      <c r="C719" s="245"/>
      <c r="D719" s="206"/>
      <c r="E719" s="206"/>
      <c r="F719" s="424"/>
      <c r="J719" s="1"/>
    </row>
    <row r="720" spans="3:10">
      <c r="C720" s="245"/>
      <c r="D720" s="206"/>
      <c r="E720" s="206"/>
      <c r="F720" s="424"/>
      <c r="J720" s="1"/>
    </row>
    <row r="721" spans="3:10" ht="14.25" customHeight="1">
      <c r="C721" s="245"/>
      <c r="D721" s="206"/>
      <c r="E721" s="206"/>
      <c r="F721" s="424"/>
      <c r="J721" s="1"/>
    </row>
    <row r="722" spans="3:10">
      <c r="C722" s="245"/>
      <c r="D722" s="206"/>
      <c r="E722" s="206"/>
      <c r="F722" s="424"/>
      <c r="J722" s="1"/>
    </row>
    <row r="723" spans="3:10" ht="90.75" customHeight="1">
      <c r="C723" s="245"/>
      <c r="D723" s="206"/>
      <c r="E723" s="206"/>
      <c r="F723" s="424"/>
      <c r="J723" s="1"/>
    </row>
    <row r="724" spans="3:10">
      <c r="C724" s="245"/>
      <c r="D724" s="206"/>
      <c r="E724" s="206"/>
      <c r="F724" s="424"/>
      <c r="J724" s="1"/>
    </row>
    <row r="725" spans="3:10" ht="13.5" customHeight="1">
      <c r="C725" s="245"/>
      <c r="D725" s="206"/>
      <c r="E725" s="206"/>
      <c r="F725" s="424"/>
      <c r="J725" s="1"/>
    </row>
    <row r="726" spans="3:10">
      <c r="C726" s="245"/>
      <c r="D726" s="206"/>
      <c r="E726" s="206"/>
      <c r="F726" s="424"/>
      <c r="J726" s="1"/>
    </row>
    <row r="727" spans="3:10" ht="26.25" customHeight="1">
      <c r="C727" s="245"/>
      <c r="D727" s="206"/>
      <c r="E727" s="206"/>
      <c r="F727" s="424"/>
      <c r="J727" s="1"/>
    </row>
    <row r="728" spans="3:10" ht="12" customHeight="1">
      <c r="C728" s="245"/>
      <c r="D728" s="206"/>
      <c r="E728" s="206"/>
      <c r="F728" s="424"/>
      <c r="J728" s="1"/>
    </row>
    <row r="729" spans="3:10" ht="13.5" customHeight="1">
      <c r="C729" s="245"/>
      <c r="D729" s="206"/>
      <c r="E729" s="206"/>
      <c r="F729" s="424"/>
      <c r="J729" s="1"/>
    </row>
    <row r="730" spans="3:10">
      <c r="C730" s="245"/>
      <c r="D730" s="206"/>
      <c r="E730" s="206"/>
      <c r="F730" s="424"/>
      <c r="J730" s="1"/>
    </row>
    <row r="731" spans="3:10">
      <c r="C731" s="245"/>
      <c r="D731" s="206"/>
      <c r="E731" s="206"/>
      <c r="F731" s="424"/>
      <c r="J731" s="1"/>
    </row>
    <row r="732" spans="3:10" ht="25.5" customHeight="1">
      <c r="C732" s="245"/>
      <c r="D732" s="206"/>
      <c r="E732" s="206"/>
      <c r="F732" s="424"/>
      <c r="J732" s="1"/>
    </row>
    <row r="733" spans="3:10">
      <c r="C733" s="245"/>
      <c r="D733" s="206"/>
      <c r="E733" s="206"/>
      <c r="F733" s="424"/>
      <c r="J733" s="1"/>
    </row>
    <row r="734" spans="3:10">
      <c r="C734" s="245"/>
      <c r="D734" s="206"/>
      <c r="E734" s="206"/>
      <c r="F734" s="424"/>
      <c r="J734" s="1"/>
    </row>
    <row r="735" spans="3:10">
      <c r="C735" s="245"/>
      <c r="D735" s="206"/>
      <c r="E735" s="206"/>
      <c r="F735" s="424"/>
      <c r="J735" s="1"/>
    </row>
    <row r="736" spans="3:10">
      <c r="C736" s="245"/>
      <c r="D736" s="206"/>
      <c r="E736" s="206"/>
      <c r="F736" s="424"/>
      <c r="J736" s="1"/>
    </row>
    <row r="737" spans="3:10">
      <c r="C737" s="245"/>
      <c r="D737" s="206"/>
      <c r="E737" s="206"/>
      <c r="F737" s="424"/>
      <c r="J737" s="1"/>
    </row>
    <row r="738" spans="3:10">
      <c r="C738" s="245"/>
      <c r="D738" s="206"/>
      <c r="E738" s="206"/>
      <c r="F738" s="424"/>
      <c r="J738" s="1"/>
    </row>
    <row r="739" spans="3:10">
      <c r="C739" s="245"/>
      <c r="D739" s="206"/>
      <c r="E739" s="206"/>
      <c r="F739" s="424"/>
      <c r="J739" s="1"/>
    </row>
    <row r="740" spans="3:10">
      <c r="C740" s="245"/>
      <c r="D740" s="206"/>
      <c r="E740" s="206"/>
      <c r="F740" s="424"/>
      <c r="J740" s="1"/>
    </row>
    <row r="741" spans="3:10">
      <c r="C741" s="245"/>
      <c r="D741" s="206"/>
      <c r="E741" s="206"/>
      <c r="F741" s="424"/>
      <c r="J741" s="1"/>
    </row>
    <row r="742" spans="3:10">
      <c r="C742" s="245"/>
      <c r="D742" s="206"/>
      <c r="E742" s="206"/>
      <c r="F742" s="424"/>
      <c r="J742" s="1"/>
    </row>
    <row r="743" spans="3:10">
      <c r="C743" s="245"/>
      <c r="D743" s="206"/>
      <c r="E743" s="206"/>
      <c r="F743" s="424"/>
      <c r="J743" s="1"/>
    </row>
    <row r="744" spans="3:10">
      <c r="C744" s="245"/>
      <c r="D744" s="206"/>
      <c r="E744" s="206"/>
      <c r="F744" s="424"/>
      <c r="J744" s="1"/>
    </row>
    <row r="745" spans="3:10">
      <c r="C745" s="245"/>
      <c r="D745" s="206"/>
      <c r="E745" s="206"/>
      <c r="F745" s="424"/>
      <c r="J745" s="1"/>
    </row>
    <row r="746" spans="3:10">
      <c r="C746" s="245"/>
      <c r="D746" s="206"/>
      <c r="E746" s="206"/>
      <c r="F746" s="424"/>
      <c r="J746" s="1"/>
    </row>
    <row r="747" spans="3:10">
      <c r="C747" s="245"/>
      <c r="D747" s="206"/>
      <c r="E747" s="206"/>
      <c r="F747" s="424"/>
      <c r="J747" s="1"/>
    </row>
    <row r="748" spans="3:10">
      <c r="C748" s="245"/>
      <c r="D748" s="206"/>
      <c r="E748" s="206"/>
      <c r="F748" s="424"/>
      <c r="J748" s="1"/>
    </row>
    <row r="749" spans="3:10">
      <c r="C749" s="245"/>
      <c r="D749" s="206"/>
      <c r="E749" s="206"/>
      <c r="F749" s="424"/>
      <c r="J749" s="1"/>
    </row>
    <row r="750" spans="3:10">
      <c r="C750" s="245"/>
      <c r="D750" s="206"/>
      <c r="E750" s="206"/>
      <c r="F750" s="424"/>
      <c r="J750" s="1"/>
    </row>
    <row r="751" spans="3:10" ht="42" customHeight="1">
      <c r="C751" s="245"/>
      <c r="D751" s="206"/>
      <c r="E751" s="206"/>
      <c r="F751" s="424"/>
      <c r="J751" s="1"/>
    </row>
    <row r="752" spans="3:10">
      <c r="C752" s="245"/>
      <c r="D752" s="206"/>
      <c r="E752" s="206"/>
      <c r="F752" s="424"/>
      <c r="J752" s="1"/>
    </row>
    <row r="753" spans="3:10">
      <c r="C753" s="245"/>
      <c r="D753" s="206"/>
      <c r="E753" s="206"/>
      <c r="F753" s="424"/>
      <c r="J753" s="1"/>
    </row>
    <row r="754" spans="3:10">
      <c r="C754" s="245"/>
      <c r="D754" s="206"/>
      <c r="E754" s="206"/>
      <c r="F754" s="424"/>
      <c r="J754" s="1"/>
    </row>
    <row r="755" spans="3:10">
      <c r="C755" s="245"/>
      <c r="D755" s="206"/>
      <c r="E755" s="206"/>
      <c r="F755" s="424"/>
      <c r="J755" s="1"/>
    </row>
    <row r="756" spans="3:10">
      <c r="C756" s="245"/>
      <c r="D756" s="206"/>
      <c r="E756" s="206"/>
      <c r="F756" s="424"/>
      <c r="J756" s="1"/>
    </row>
    <row r="757" spans="3:10">
      <c r="C757" s="245"/>
      <c r="D757" s="206"/>
      <c r="E757" s="206"/>
      <c r="F757" s="424"/>
      <c r="J757" s="1"/>
    </row>
    <row r="758" spans="3:10">
      <c r="C758" s="245"/>
      <c r="D758" s="206"/>
      <c r="E758" s="206"/>
      <c r="F758" s="424"/>
      <c r="J758" s="1"/>
    </row>
    <row r="759" spans="3:10" ht="14.25" customHeight="1">
      <c r="C759" s="245"/>
      <c r="D759" s="206"/>
      <c r="E759" s="206"/>
      <c r="F759" s="424"/>
      <c r="J759" s="1"/>
    </row>
    <row r="760" spans="3:10" ht="12.75" customHeight="1">
      <c r="C760" s="245"/>
      <c r="D760" s="206"/>
      <c r="E760" s="206"/>
      <c r="F760" s="424"/>
      <c r="J760" s="1"/>
    </row>
    <row r="761" spans="3:10" ht="15" customHeight="1">
      <c r="C761" s="245"/>
      <c r="D761" s="206"/>
      <c r="E761" s="206"/>
      <c r="F761" s="424"/>
      <c r="J761" s="1"/>
    </row>
    <row r="762" spans="3:10">
      <c r="C762" s="245"/>
      <c r="D762" s="206"/>
      <c r="E762" s="206"/>
      <c r="F762" s="424"/>
      <c r="J762" s="1"/>
    </row>
    <row r="763" spans="3:10">
      <c r="C763" s="245"/>
      <c r="D763" s="206"/>
      <c r="E763" s="206"/>
      <c r="F763" s="424"/>
      <c r="J763" s="1"/>
    </row>
    <row r="764" spans="3:10">
      <c r="C764" s="245"/>
      <c r="D764" s="206"/>
      <c r="E764" s="206"/>
      <c r="F764" s="424"/>
      <c r="J764" s="1"/>
    </row>
    <row r="765" spans="3:10">
      <c r="C765" s="245"/>
      <c r="D765" s="206"/>
      <c r="E765" s="206"/>
      <c r="F765" s="424"/>
      <c r="J765" s="1"/>
    </row>
    <row r="766" spans="3:10" ht="15" customHeight="1">
      <c r="C766" s="245"/>
      <c r="D766" s="206"/>
      <c r="E766" s="206"/>
      <c r="F766" s="424"/>
      <c r="J766" s="1"/>
    </row>
    <row r="767" spans="3:10" ht="213.75" customHeight="1">
      <c r="C767" s="245"/>
      <c r="D767" s="206"/>
      <c r="E767" s="206"/>
      <c r="F767" s="424"/>
      <c r="J767" s="1"/>
    </row>
    <row r="768" spans="3:10">
      <c r="C768" s="245"/>
      <c r="D768" s="206"/>
      <c r="E768" s="206"/>
      <c r="F768" s="424"/>
      <c r="J768" s="1"/>
    </row>
    <row r="769" spans="3:10">
      <c r="C769" s="245"/>
      <c r="D769" s="206"/>
      <c r="E769" s="206"/>
      <c r="F769" s="424"/>
      <c r="J769" s="1"/>
    </row>
    <row r="770" spans="3:10">
      <c r="C770" s="245"/>
      <c r="D770" s="206"/>
      <c r="E770" s="206"/>
      <c r="F770" s="424"/>
      <c r="J770" s="1"/>
    </row>
    <row r="771" spans="3:10">
      <c r="C771" s="245"/>
      <c r="D771" s="206"/>
      <c r="E771" s="206"/>
      <c r="F771" s="424"/>
      <c r="J771" s="1"/>
    </row>
    <row r="772" spans="3:10">
      <c r="C772" s="245"/>
      <c r="D772" s="206"/>
      <c r="E772" s="206"/>
      <c r="F772" s="424"/>
      <c r="J772" s="1"/>
    </row>
    <row r="773" spans="3:10">
      <c r="C773" s="245"/>
      <c r="D773" s="206"/>
      <c r="E773" s="206"/>
      <c r="F773" s="424"/>
      <c r="J773" s="1"/>
    </row>
    <row r="774" spans="3:10">
      <c r="C774" s="245"/>
      <c r="D774" s="206"/>
      <c r="E774" s="206"/>
      <c r="F774" s="424"/>
      <c r="J774" s="1"/>
    </row>
    <row r="775" spans="3:10">
      <c r="C775" s="245"/>
      <c r="D775" s="206"/>
      <c r="E775" s="206"/>
      <c r="F775" s="424"/>
      <c r="J775" s="1"/>
    </row>
    <row r="776" spans="3:10">
      <c r="C776" s="245"/>
      <c r="D776" s="206"/>
      <c r="E776" s="206"/>
      <c r="F776" s="424"/>
      <c r="J776" s="1"/>
    </row>
    <row r="777" spans="3:10">
      <c r="C777" s="245"/>
      <c r="D777" s="206"/>
      <c r="E777" s="206"/>
      <c r="F777" s="424"/>
      <c r="J777" s="1"/>
    </row>
    <row r="778" spans="3:10" ht="27" customHeight="1">
      <c r="C778" s="245"/>
      <c r="D778" s="206"/>
      <c r="E778" s="206"/>
      <c r="F778" s="424"/>
      <c r="J778" s="1"/>
    </row>
    <row r="779" spans="3:10">
      <c r="C779" s="245"/>
      <c r="D779" s="206"/>
      <c r="E779" s="206"/>
      <c r="F779" s="424"/>
      <c r="J779" s="1"/>
    </row>
    <row r="780" spans="3:10">
      <c r="C780" s="245"/>
      <c r="D780" s="206"/>
      <c r="E780" s="206"/>
      <c r="F780" s="424"/>
      <c r="J780" s="1"/>
    </row>
    <row r="781" spans="3:10">
      <c r="C781" s="245"/>
      <c r="D781" s="206"/>
      <c r="E781" s="206"/>
      <c r="F781" s="424"/>
      <c r="J781" s="1"/>
    </row>
    <row r="782" spans="3:10">
      <c r="C782" s="245"/>
      <c r="D782" s="206"/>
      <c r="E782" s="206"/>
      <c r="F782" s="424"/>
      <c r="J782" s="1"/>
    </row>
    <row r="783" spans="3:10">
      <c r="C783" s="245"/>
      <c r="D783" s="206"/>
      <c r="E783" s="206"/>
      <c r="F783" s="424"/>
      <c r="J783" s="1"/>
    </row>
    <row r="784" spans="3:10">
      <c r="C784" s="245"/>
      <c r="D784" s="206"/>
      <c r="E784" s="206"/>
      <c r="F784" s="424"/>
      <c r="J784" s="1"/>
    </row>
    <row r="785" spans="3:10">
      <c r="C785" s="245"/>
      <c r="D785" s="206"/>
      <c r="E785" s="206"/>
      <c r="F785" s="424"/>
      <c r="J785" s="1"/>
    </row>
    <row r="786" spans="3:10">
      <c r="C786" s="245"/>
      <c r="D786" s="206"/>
      <c r="E786" s="206"/>
      <c r="F786" s="424"/>
      <c r="J786" s="1"/>
    </row>
    <row r="787" spans="3:10">
      <c r="C787" s="245"/>
      <c r="D787" s="206"/>
      <c r="E787" s="206"/>
      <c r="F787" s="424"/>
      <c r="J787" s="1"/>
    </row>
    <row r="788" spans="3:10">
      <c r="C788" s="245"/>
      <c r="D788" s="206"/>
      <c r="E788" s="206"/>
      <c r="F788" s="424"/>
      <c r="J788" s="1"/>
    </row>
    <row r="789" spans="3:10">
      <c r="C789" s="245"/>
      <c r="D789" s="206"/>
      <c r="E789" s="206"/>
      <c r="F789" s="424"/>
      <c r="J789" s="1"/>
    </row>
    <row r="790" spans="3:10">
      <c r="C790" s="245"/>
      <c r="D790" s="206"/>
      <c r="E790" s="206"/>
      <c r="F790" s="424"/>
      <c r="J790" s="1"/>
    </row>
    <row r="791" spans="3:10">
      <c r="C791" s="245"/>
      <c r="D791" s="206"/>
      <c r="E791" s="206"/>
      <c r="F791" s="424"/>
      <c r="J791" s="1"/>
    </row>
    <row r="792" spans="3:10">
      <c r="C792" s="245"/>
      <c r="D792" s="206"/>
      <c r="E792" s="206"/>
      <c r="F792" s="424"/>
      <c r="J792" s="1"/>
    </row>
    <row r="793" spans="3:10">
      <c r="C793" s="245"/>
      <c r="D793" s="206"/>
      <c r="E793" s="206"/>
      <c r="F793" s="424"/>
      <c r="J793" s="1"/>
    </row>
    <row r="794" spans="3:10">
      <c r="C794" s="245"/>
      <c r="D794" s="206"/>
      <c r="E794" s="206"/>
      <c r="F794" s="424"/>
      <c r="J794" s="1"/>
    </row>
    <row r="795" spans="3:10">
      <c r="C795" s="245"/>
      <c r="D795" s="206"/>
      <c r="E795" s="206"/>
      <c r="F795" s="424"/>
      <c r="J795" s="1"/>
    </row>
    <row r="796" spans="3:10">
      <c r="C796" s="245"/>
      <c r="D796" s="206"/>
      <c r="E796" s="206"/>
      <c r="F796" s="424"/>
      <c r="J796" s="1"/>
    </row>
    <row r="797" spans="3:10">
      <c r="C797" s="245"/>
      <c r="D797" s="206"/>
      <c r="E797" s="206"/>
      <c r="F797" s="424"/>
      <c r="J797" s="1"/>
    </row>
    <row r="798" spans="3:10">
      <c r="C798" s="245"/>
      <c r="D798" s="206"/>
      <c r="E798" s="206"/>
      <c r="F798" s="424"/>
      <c r="J798" s="1"/>
    </row>
    <row r="799" spans="3:10">
      <c r="C799" s="245"/>
      <c r="D799" s="206"/>
      <c r="E799" s="206"/>
      <c r="F799" s="424"/>
      <c r="J799" s="1"/>
    </row>
    <row r="800" spans="3:10">
      <c r="C800" s="245"/>
      <c r="D800" s="206"/>
      <c r="E800" s="206"/>
      <c r="F800" s="424"/>
      <c r="J800" s="1"/>
    </row>
    <row r="801" spans="3:10">
      <c r="C801" s="245"/>
      <c r="D801" s="206"/>
      <c r="E801" s="206"/>
      <c r="F801" s="424"/>
      <c r="J801" s="1"/>
    </row>
    <row r="802" spans="3:10">
      <c r="C802" s="245"/>
      <c r="D802" s="206"/>
      <c r="E802" s="206"/>
      <c r="F802" s="424"/>
      <c r="J802" s="1"/>
    </row>
    <row r="803" spans="3:10">
      <c r="C803" s="245"/>
      <c r="D803" s="206"/>
      <c r="E803" s="206"/>
      <c r="F803" s="424"/>
      <c r="J803" s="1"/>
    </row>
    <row r="804" spans="3:10">
      <c r="C804" s="245"/>
      <c r="D804" s="206"/>
      <c r="E804" s="206"/>
      <c r="F804" s="424"/>
      <c r="J804" s="1"/>
    </row>
    <row r="805" spans="3:10">
      <c r="C805" s="245"/>
      <c r="D805" s="206"/>
      <c r="E805" s="206"/>
      <c r="F805" s="424"/>
      <c r="J805" s="1"/>
    </row>
    <row r="806" spans="3:10">
      <c r="C806" s="245"/>
      <c r="D806" s="206"/>
      <c r="E806" s="206"/>
      <c r="F806" s="424"/>
      <c r="J806" s="1"/>
    </row>
    <row r="807" spans="3:10">
      <c r="C807" s="245"/>
      <c r="D807" s="206"/>
      <c r="E807" s="206"/>
      <c r="F807" s="424"/>
      <c r="J807" s="1"/>
    </row>
    <row r="808" spans="3:10">
      <c r="C808" s="245"/>
      <c r="D808" s="206"/>
      <c r="E808" s="206"/>
      <c r="F808" s="424"/>
      <c r="J808" s="1"/>
    </row>
    <row r="809" spans="3:10">
      <c r="C809" s="245"/>
      <c r="D809" s="206"/>
      <c r="E809" s="206"/>
      <c r="F809" s="424"/>
      <c r="J809" s="1"/>
    </row>
    <row r="810" spans="3:10">
      <c r="C810" s="245"/>
      <c r="D810" s="206"/>
      <c r="E810" s="206"/>
      <c r="F810" s="424"/>
      <c r="J810" s="1"/>
    </row>
    <row r="811" spans="3:10">
      <c r="C811" s="245"/>
      <c r="D811" s="206"/>
      <c r="E811" s="206"/>
      <c r="F811" s="424"/>
      <c r="J811" s="1"/>
    </row>
    <row r="812" spans="3:10">
      <c r="C812" s="245"/>
      <c r="D812" s="206"/>
      <c r="E812" s="206"/>
      <c r="F812" s="424"/>
      <c r="J812" s="1"/>
    </row>
    <row r="813" spans="3:10">
      <c r="C813" s="245"/>
      <c r="D813" s="206"/>
      <c r="E813" s="206"/>
      <c r="F813" s="424"/>
      <c r="J813" s="1"/>
    </row>
    <row r="814" spans="3:10">
      <c r="C814" s="245"/>
      <c r="D814" s="206"/>
      <c r="E814" s="206"/>
      <c r="F814" s="424"/>
      <c r="J814" s="1"/>
    </row>
    <row r="815" spans="3:10">
      <c r="C815" s="245"/>
      <c r="D815" s="206"/>
      <c r="E815" s="206"/>
      <c r="F815" s="424"/>
      <c r="J815" s="1"/>
    </row>
    <row r="816" spans="3:10">
      <c r="C816" s="245"/>
      <c r="D816" s="206"/>
      <c r="E816" s="206"/>
      <c r="F816" s="424"/>
      <c r="J816" s="1"/>
    </row>
    <row r="817" spans="3:10">
      <c r="C817" s="245"/>
      <c r="D817" s="206"/>
      <c r="E817" s="206"/>
      <c r="F817" s="424"/>
      <c r="J817" s="1"/>
    </row>
    <row r="818" spans="3:10" ht="78" customHeight="1">
      <c r="C818" s="245"/>
      <c r="D818" s="206"/>
      <c r="E818" s="206"/>
      <c r="F818" s="424"/>
      <c r="J818" s="1"/>
    </row>
    <row r="819" spans="3:10">
      <c r="C819" s="245"/>
      <c r="D819" s="206"/>
      <c r="E819" s="206"/>
      <c r="F819" s="424"/>
      <c r="J819" s="1"/>
    </row>
    <row r="820" spans="3:10">
      <c r="C820" s="245"/>
      <c r="D820" s="206"/>
      <c r="E820" s="206"/>
      <c r="F820" s="424"/>
      <c r="J820" s="1"/>
    </row>
    <row r="821" spans="3:10">
      <c r="C821" s="245"/>
      <c r="D821" s="206"/>
      <c r="E821" s="206"/>
      <c r="F821" s="424"/>
      <c r="J821" s="1"/>
    </row>
    <row r="822" spans="3:10">
      <c r="C822" s="139"/>
      <c r="D822" s="206"/>
      <c r="E822" s="61"/>
      <c r="F822" s="689"/>
      <c r="G822" s="32"/>
      <c r="J822" s="1"/>
    </row>
    <row r="823" spans="3:10">
      <c r="J823" s="1"/>
    </row>
    <row r="824" spans="3:10">
      <c r="J824" s="1"/>
    </row>
    <row r="825" spans="3:10">
      <c r="J825" s="1"/>
    </row>
    <row r="826" spans="3:10">
      <c r="J826" s="1"/>
    </row>
    <row r="827" spans="3:10">
      <c r="J827" s="1"/>
    </row>
    <row r="828" spans="3:10">
      <c r="J828" s="1"/>
    </row>
    <row r="829" spans="3:10">
      <c r="J829" s="1"/>
    </row>
    <row r="830" spans="3:10">
      <c r="J830" s="1"/>
    </row>
    <row r="831" spans="3:10">
      <c r="J831" s="1"/>
    </row>
    <row r="832" spans="3:10">
      <c r="J832" s="1"/>
    </row>
    <row r="833" spans="10:10">
      <c r="J833" s="1"/>
    </row>
    <row r="834" spans="10:10">
      <c r="J834" s="1"/>
    </row>
    <row r="835" spans="10:10">
      <c r="J835" s="1"/>
    </row>
    <row r="836" spans="10:10">
      <c r="J836" s="1"/>
    </row>
    <row r="837" spans="10:10">
      <c r="J837" s="1"/>
    </row>
    <row r="838" spans="10:10">
      <c r="J838" s="1"/>
    </row>
    <row r="839" spans="10:10">
      <c r="J839" s="1"/>
    </row>
    <row r="840" spans="10:10">
      <c r="J840" s="1"/>
    </row>
    <row r="841" spans="10:10">
      <c r="J841" s="1"/>
    </row>
    <row r="842" spans="10:10">
      <c r="J842" s="1"/>
    </row>
  </sheetData>
  <sheetProtection password="EBEA" sheet="1" objects="1" scenarios="1" selectLockedCells="1"/>
  <mergeCells count="4">
    <mergeCell ref="G2:G3"/>
    <mergeCell ref="A2:B3"/>
    <mergeCell ref="C2:C3"/>
    <mergeCell ref="D2:F2"/>
  </mergeCells>
  <phoneticPr fontId="0" type="noConversion"/>
  <pageMargins left="0.94488188976377963" right="0.23622047244094491" top="0.39370078740157483" bottom="0.39370078740157483" header="0.51181102362204722" footer="0.51181102362204722"/>
  <pageSetup paperSize="9" scale="83" firstPageNumber="12" orientation="portrait" useFirstPageNumber="1" verticalDpi="300" r:id="rId1"/>
  <headerFooter alignWithMargins="0"/>
  <rowBreaks count="4" manualBreakCount="4">
    <brk id="12" max="6" man="1"/>
    <brk id="19" max="6" man="1"/>
    <brk id="39" max="6" man="1"/>
    <brk id="52"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55"/>
  <sheetViews>
    <sheetView workbookViewId="0">
      <selection activeCell="F14" sqref="F14"/>
    </sheetView>
  </sheetViews>
  <sheetFormatPr defaultColWidth="12.7109375" defaultRowHeight="12"/>
  <cols>
    <col min="1" max="1" width="10.7109375" style="622" customWidth="1"/>
    <col min="2" max="2" width="2" style="622" customWidth="1"/>
    <col min="3" max="3" width="57.28515625" style="619" customWidth="1"/>
    <col min="4" max="4" width="5.85546875" style="623" customWidth="1"/>
    <col min="5" max="5" width="9.42578125" style="624" customWidth="1"/>
    <col min="6" max="7" width="12.7109375" style="624" customWidth="1"/>
    <col min="8" max="8" width="3" style="625" customWidth="1"/>
    <col min="9" max="252" width="12.7109375" style="625"/>
    <col min="253" max="253" width="6.7109375" style="625" customWidth="1"/>
    <col min="254" max="254" width="3.28515625" style="625" customWidth="1"/>
    <col min="255" max="255" width="57.28515625" style="625" customWidth="1"/>
    <col min="256" max="256" width="5.85546875" style="625" customWidth="1"/>
    <col min="257" max="257" width="9.42578125" style="625" customWidth="1"/>
    <col min="258" max="259" width="12.7109375" style="625" customWidth="1"/>
    <col min="260" max="508" width="12.7109375" style="625"/>
    <col min="509" max="509" width="6.7109375" style="625" customWidth="1"/>
    <col min="510" max="510" width="3.28515625" style="625" customWidth="1"/>
    <col min="511" max="511" width="57.28515625" style="625" customWidth="1"/>
    <col min="512" max="512" width="5.85546875" style="625" customWidth="1"/>
    <col min="513" max="513" width="9.42578125" style="625" customWidth="1"/>
    <col min="514" max="515" width="12.7109375" style="625" customWidth="1"/>
    <col min="516" max="764" width="12.7109375" style="625"/>
    <col min="765" max="765" width="6.7109375" style="625" customWidth="1"/>
    <col min="766" max="766" width="3.28515625" style="625" customWidth="1"/>
    <col min="767" max="767" width="57.28515625" style="625" customWidth="1"/>
    <col min="768" max="768" width="5.85546875" style="625" customWidth="1"/>
    <col min="769" max="769" width="9.42578125" style="625" customWidth="1"/>
    <col min="770" max="771" width="12.7109375" style="625" customWidth="1"/>
    <col min="772" max="1020" width="12.7109375" style="625"/>
    <col min="1021" max="1021" width="6.7109375" style="625" customWidth="1"/>
    <col min="1022" max="1022" width="3.28515625" style="625" customWidth="1"/>
    <col min="1023" max="1023" width="57.28515625" style="625" customWidth="1"/>
    <col min="1024" max="1024" width="5.85546875" style="625" customWidth="1"/>
    <col min="1025" max="1025" width="9.42578125" style="625" customWidth="1"/>
    <col min="1026" max="1027" width="12.7109375" style="625" customWidth="1"/>
    <col min="1028" max="1276" width="12.7109375" style="625"/>
    <col min="1277" max="1277" width="6.7109375" style="625" customWidth="1"/>
    <col min="1278" max="1278" width="3.28515625" style="625" customWidth="1"/>
    <col min="1279" max="1279" width="57.28515625" style="625" customWidth="1"/>
    <col min="1280" max="1280" width="5.85546875" style="625" customWidth="1"/>
    <col min="1281" max="1281" width="9.42578125" style="625" customWidth="1"/>
    <col min="1282" max="1283" width="12.7109375" style="625" customWidth="1"/>
    <col min="1284" max="1532" width="12.7109375" style="625"/>
    <col min="1533" max="1533" width="6.7109375" style="625" customWidth="1"/>
    <col min="1534" max="1534" width="3.28515625" style="625" customWidth="1"/>
    <col min="1535" max="1535" width="57.28515625" style="625" customWidth="1"/>
    <col min="1536" max="1536" width="5.85546875" style="625" customWidth="1"/>
    <col min="1537" max="1537" width="9.42578125" style="625" customWidth="1"/>
    <col min="1538" max="1539" width="12.7109375" style="625" customWidth="1"/>
    <col min="1540" max="1788" width="12.7109375" style="625"/>
    <col min="1789" max="1789" width="6.7109375" style="625" customWidth="1"/>
    <col min="1790" max="1790" width="3.28515625" style="625" customWidth="1"/>
    <col min="1791" max="1791" width="57.28515625" style="625" customWidth="1"/>
    <col min="1792" max="1792" width="5.85546875" style="625" customWidth="1"/>
    <col min="1793" max="1793" width="9.42578125" style="625" customWidth="1"/>
    <col min="1794" max="1795" width="12.7109375" style="625" customWidth="1"/>
    <col min="1796" max="2044" width="12.7109375" style="625"/>
    <col min="2045" max="2045" width="6.7109375" style="625" customWidth="1"/>
    <col min="2046" max="2046" width="3.28515625" style="625" customWidth="1"/>
    <col min="2047" max="2047" width="57.28515625" style="625" customWidth="1"/>
    <col min="2048" max="2048" width="5.85546875" style="625" customWidth="1"/>
    <col min="2049" max="2049" width="9.42578125" style="625" customWidth="1"/>
    <col min="2050" max="2051" width="12.7109375" style="625" customWidth="1"/>
    <col min="2052" max="2300" width="12.7109375" style="625"/>
    <col min="2301" max="2301" width="6.7109375" style="625" customWidth="1"/>
    <col min="2302" max="2302" width="3.28515625" style="625" customWidth="1"/>
    <col min="2303" max="2303" width="57.28515625" style="625" customWidth="1"/>
    <col min="2304" max="2304" width="5.85546875" style="625" customWidth="1"/>
    <col min="2305" max="2305" width="9.42578125" style="625" customWidth="1"/>
    <col min="2306" max="2307" width="12.7109375" style="625" customWidth="1"/>
    <col min="2308" max="2556" width="12.7109375" style="625"/>
    <col min="2557" max="2557" width="6.7109375" style="625" customWidth="1"/>
    <col min="2558" max="2558" width="3.28515625" style="625" customWidth="1"/>
    <col min="2559" max="2559" width="57.28515625" style="625" customWidth="1"/>
    <col min="2560" max="2560" width="5.85546875" style="625" customWidth="1"/>
    <col min="2561" max="2561" width="9.42578125" style="625" customWidth="1"/>
    <col min="2562" max="2563" width="12.7109375" style="625" customWidth="1"/>
    <col min="2564" max="2812" width="12.7109375" style="625"/>
    <col min="2813" max="2813" width="6.7109375" style="625" customWidth="1"/>
    <col min="2814" max="2814" width="3.28515625" style="625" customWidth="1"/>
    <col min="2815" max="2815" width="57.28515625" style="625" customWidth="1"/>
    <col min="2816" max="2816" width="5.85546875" style="625" customWidth="1"/>
    <col min="2817" max="2817" width="9.42578125" style="625" customWidth="1"/>
    <col min="2818" max="2819" width="12.7109375" style="625" customWidth="1"/>
    <col min="2820" max="3068" width="12.7109375" style="625"/>
    <col min="3069" max="3069" width="6.7109375" style="625" customWidth="1"/>
    <col min="3070" max="3070" width="3.28515625" style="625" customWidth="1"/>
    <col min="3071" max="3071" width="57.28515625" style="625" customWidth="1"/>
    <col min="3072" max="3072" width="5.85546875" style="625" customWidth="1"/>
    <col min="3073" max="3073" width="9.42578125" style="625" customWidth="1"/>
    <col min="3074" max="3075" width="12.7109375" style="625" customWidth="1"/>
    <col min="3076" max="3324" width="12.7109375" style="625"/>
    <col min="3325" max="3325" width="6.7109375" style="625" customWidth="1"/>
    <col min="3326" max="3326" width="3.28515625" style="625" customWidth="1"/>
    <col min="3327" max="3327" width="57.28515625" style="625" customWidth="1"/>
    <col min="3328" max="3328" width="5.85546875" style="625" customWidth="1"/>
    <col min="3329" max="3329" width="9.42578125" style="625" customWidth="1"/>
    <col min="3330" max="3331" width="12.7109375" style="625" customWidth="1"/>
    <col min="3332" max="3580" width="12.7109375" style="625"/>
    <col min="3581" max="3581" width="6.7109375" style="625" customWidth="1"/>
    <col min="3582" max="3582" width="3.28515625" style="625" customWidth="1"/>
    <col min="3583" max="3583" width="57.28515625" style="625" customWidth="1"/>
    <col min="3584" max="3584" width="5.85546875" style="625" customWidth="1"/>
    <col min="3585" max="3585" width="9.42578125" style="625" customWidth="1"/>
    <col min="3586" max="3587" width="12.7109375" style="625" customWidth="1"/>
    <col min="3588" max="3836" width="12.7109375" style="625"/>
    <col min="3837" max="3837" width="6.7109375" style="625" customWidth="1"/>
    <col min="3838" max="3838" width="3.28515625" style="625" customWidth="1"/>
    <col min="3839" max="3839" width="57.28515625" style="625" customWidth="1"/>
    <col min="3840" max="3840" width="5.85546875" style="625" customWidth="1"/>
    <col min="3841" max="3841" width="9.42578125" style="625" customWidth="1"/>
    <col min="3842" max="3843" width="12.7109375" style="625" customWidth="1"/>
    <col min="3844" max="4092" width="12.7109375" style="625"/>
    <col min="4093" max="4093" width="6.7109375" style="625" customWidth="1"/>
    <col min="4094" max="4094" width="3.28515625" style="625" customWidth="1"/>
    <col min="4095" max="4095" width="57.28515625" style="625" customWidth="1"/>
    <col min="4096" max="4096" width="5.85546875" style="625" customWidth="1"/>
    <col min="4097" max="4097" width="9.42578125" style="625" customWidth="1"/>
    <col min="4098" max="4099" width="12.7109375" style="625" customWidth="1"/>
    <col min="4100" max="4348" width="12.7109375" style="625"/>
    <col min="4349" max="4349" width="6.7109375" style="625" customWidth="1"/>
    <col min="4350" max="4350" width="3.28515625" style="625" customWidth="1"/>
    <col min="4351" max="4351" width="57.28515625" style="625" customWidth="1"/>
    <col min="4352" max="4352" width="5.85546875" style="625" customWidth="1"/>
    <col min="4353" max="4353" width="9.42578125" style="625" customWidth="1"/>
    <col min="4354" max="4355" width="12.7109375" style="625" customWidth="1"/>
    <col min="4356" max="4604" width="12.7109375" style="625"/>
    <col min="4605" max="4605" width="6.7109375" style="625" customWidth="1"/>
    <col min="4606" max="4606" width="3.28515625" style="625" customWidth="1"/>
    <col min="4607" max="4607" width="57.28515625" style="625" customWidth="1"/>
    <col min="4608" max="4608" width="5.85546875" style="625" customWidth="1"/>
    <col min="4609" max="4609" width="9.42578125" style="625" customWidth="1"/>
    <col min="4610" max="4611" width="12.7109375" style="625" customWidth="1"/>
    <col min="4612" max="4860" width="12.7109375" style="625"/>
    <col min="4861" max="4861" width="6.7109375" style="625" customWidth="1"/>
    <col min="4862" max="4862" width="3.28515625" style="625" customWidth="1"/>
    <col min="4863" max="4863" width="57.28515625" style="625" customWidth="1"/>
    <col min="4864" max="4864" width="5.85546875" style="625" customWidth="1"/>
    <col min="4865" max="4865" width="9.42578125" style="625" customWidth="1"/>
    <col min="4866" max="4867" width="12.7109375" style="625" customWidth="1"/>
    <col min="4868" max="5116" width="12.7109375" style="625"/>
    <col min="5117" max="5117" width="6.7109375" style="625" customWidth="1"/>
    <col min="5118" max="5118" width="3.28515625" style="625" customWidth="1"/>
    <col min="5119" max="5119" width="57.28515625" style="625" customWidth="1"/>
    <col min="5120" max="5120" width="5.85546875" style="625" customWidth="1"/>
    <col min="5121" max="5121" width="9.42578125" style="625" customWidth="1"/>
    <col min="5122" max="5123" width="12.7109375" style="625" customWidth="1"/>
    <col min="5124" max="5372" width="12.7109375" style="625"/>
    <col min="5373" max="5373" width="6.7109375" style="625" customWidth="1"/>
    <col min="5374" max="5374" width="3.28515625" style="625" customWidth="1"/>
    <col min="5375" max="5375" width="57.28515625" style="625" customWidth="1"/>
    <col min="5376" max="5376" width="5.85546875" style="625" customWidth="1"/>
    <col min="5377" max="5377" width="9.42578125" style="625" customWidth="1"/>
    <col min="5378" max="5379" width="12.7109375" style="625" customWidth="1"/>
    <col min="5380" max="5628" width="12.7109375" style="625"/>
    <col min="5629" max="5629" width="6.7109375" style="625" customWidth="1"/>
    <col min="5630" max="5630" width="3.28515625" style="625" customWidth="1"/>
    <col min="5631" max="5631" width="57.28515625" style="625" customWidth="1"/>
    <col min="5632" max="5632" width="5.85546875" style="625" customWidth="1"/>
    <col min="5633" max="5633" width="9.42578125" style="625" customWidth="1"/>
    <col min="5634" max="5635" width="12.7109375" style="625" customWidth="1"/>
    <col min="5636" max="5884" width="12.7109375" style="625"/>
    <col min="5885" max="5885" width="6.7109375" style="625" customWidth="1"/>
    <col min="5886" max="5886" width="3.28515625" style="625" customWidth="1"/>
    <col min="5887" max="5887" width="57.28515625" style="625" customWidth="1"/>
    <col min="5888" max="5888" width="5.85546875" style="625" customWidth="1"/>
    <col min="5889" max="5889" width="9.42578125" style="625" customWidth="1"/>
    <col min="5890" max="5891" width="12.7109375" style="625" customWidth="1"/>
    <col min="5892" max="6140" width="12.7109375" style="625"/>
    <col min="6141" max="6141" width="6.7109375" style="625" customWidth="1"/>
    <col min="6142" max="6142" width="3.28515625" style="625" customWidth="1"/>
    <col min="6143" max="6143" width="57.28515625" style="625" customWidth="1"/>
    <col min="6144" max="6144" width="5.85546875" style="625" customWidth="1"/>
    <col min="6145" max="6145" width="9.42578125" style="625" customWidth="1"/>
    <col min="6146" max="6147" width="12.7109375" style="625" customWidth="1"/>
    <col min="6148" max="6396" width="12.7109375" style="625"/>
    <col min="6397" max="6397" width="6.7109375" style="625" customWidth="1"/>
    <col min="6398" max="6398" width="3.28515625" style="625" customWidth="1"/>
    <col min="6399" max="6399" width="57.28515625" style="625" customWidth="1"/>
    <col min="6400" max="6400" width="5.85546875" style="625" customWidth="1"/>
    <col min="6401" max="6401" width="9.42578125" style="625" customWidth="1"/>
    <col min="6402" max="6403" width="12.7109375" style="625" customWidth="1"/>
    <col min="6404" max="6652" width="12.7109375" style="625"/>
    <col min="6653" max="6653" width="6.7109375" style="625" customWidth="1"/>
    <col min="6654" max="6654" width="3.28515625" style="625" customWidth="1"/>
    <col min="6655" max="6655" width="57.28515625" style="625" customWidth="1"/>
    <col min="6656" max="6656" width="5.85546875" style="625" customWidth="1"/>
    <col min="6657" max="6657" width="9.42578125" style="625" customWidth="1"/>
    <col min="6658" max="6659" width="12.7109375" style="625" customWidth="1"/>
    <col min="6660" max="6908" width="12.7109375" style="625"/>
    <col min="6909" max="6909" width="6.7109375" style="625" customWidth="1"/>
    <col min="6910" max="6910" width="3.28515625" style="625" customWidth="1"/>
    <col min="6911" max="6911" width="57.28515625" style="625" customWidth="1"/>
    <col min="6912" max="6912" width="5.85546875" style="625" customWidth="1"/>
    <col min="6913" max="6913" width="9.42578125" style="625" customWidth="1"/>
    <col min="6914" max="6915" width="12.7109375" style="625" customWidth="1"/>
    <col min="6916" max="7164" width="12.7109375" style="625"/>
    <col min="7165" max="7165" width="6.7109375" style="625" customWidth="1"/>
    <col min="7166" max="7166" width="3.28515625" style="625" customWidth="1"/>
    <col min="7167" max="7167" width="57.28515625" style="625" customWidth="1"/>
    <col min="7168" max="7168" width="5.85546875" style="625" customWidth="1"/>
    <col min="7169" max="7169" width="9.42578125" style="625" customWidth="1"/>
    <col min="7170" max="7171" width="12.7109375" style="625" customWidth="1"/>
    <col min="7172" max="7420" width="12.7109375" style="625"/>
    <col min="7421" max="7421" width="6.7109375" style="625" customWidth="1"/>
    <col min="7422" max="7422" width="3.28515625" style="625" customWidth="1"/>
    <col min="7423" max="7423" width="57.28515625" style="625" customWidth="1"/>
    <col min="7424" max="7424" width="5.85546875" style="625" customWidth="1"/>
    <col min="7425" max="7425" width="9.42578125" style="625" customWidth="1"/>
    <col min="7426" max="7427" width="12.7109375" style="625" customWidth="1"/>
    <col min="7428" max="7676" width="12.7109375" style="625"/>
    <col min="7677" max="7677" width="6.7109375" style="625" customWidth="1"/>
    <col min="7678" max="7678" width="3.28515625" style="625" customWidth="1"/>
    <col min="7679" max="7679" width="57.28515625" style="625" customWidth="1"/>
    <col min="7680" max="7680" width="5.85546875" style="625" customWidth="1"/>
    <col min="7681" max="7681" width="9.42578125" style="625" customWidth="1"/>
    <col min="7682" max="7683" width="12.7109375" style="625" customWidth="1"/>
    <col min="7684" max="7932" width="12.7109375" style="625"/>
    <col min="7933" max="7933" width="6.7109375" style="625" customWidth="1"/>
    <col min="7934" max="7934" width="3.28515625" style="625" customWidth="1"/>
    <col min="7935" max="7935" width="57.28515625" style="625" customWidth="1"/>
    <col min="7936" max="7936" width="5.85546875" style="625" customWidth="1"/>
    <col min="7937" max="7937" width="9.42578125" style="625" customWidth="1"/>
    <col min="7938" max="7939" width="12.7109375" style="625" customWidth="1"/>
    <col min="7940" max="8188" width="12.7109375" style="625"/>
    <col min="8189" max="8189" width="6.7109375" style="625" customWidth="1"/>
    <col min="8190" max="8190" width="3.28515625" style="625" customWidth="1"/>
    <col min="8191" max="8191" width="57.28515625" style="625" customWidth="1"/>
    <col min="8192" max="8192" width="5.85546875" style="625" customWidth="1"/>
    <col min="8193" max="8193" width="9.42578125" style="625" customWidth="1"/>
    <col min="8194" max="8195" width="12.7109375" style="625" customWidth="1"/>
    <col min="8196" max="8444" width="12.7109375" style="625"/>
    <col min="8445" max="8445" width="6.7109375" style="625" customWidth="1"/>
    <col min="8446" max="8446" width="3.28515625" style="625" customWidth="1"/>
    <col min="8447" max="8447" width="57.28515625" style="625" customWidth="1"/>
    <col min="8448" max="8448" width="5.85546875" style="625" customWidth="1"/>
    <col min="8449" max="8449" width="9.42578125" style="625" customWidth="1"/>
    <col min="8450" max="8451" width="12.7109375" style="625" customWidth="1"/>
    <col min="8452" max="8700" width="12.7109375" style="625"/>
    <col min="8701" max="8701" width="6.7109375" style="625" customWidth="1"/>
    <col min="8702" max="8702" width="3.28515625" style="625" customWidth="1"/>
    <col min="8703" max="8703" width="57.28515625" style="625" customWidth="1"/>
    <col min="8704" max="8704" width="5.85546875" style="625" customWidth="1"/>
    <col min="8705" max="8705" width="9.42578125" style="625" customWidth="1"/>
    <col min="8706" max="8707" width="12.7109375" style="625" customWidth="1"/>
    <col min="8708" max="8956" width="12.7109375" style="625"/>
    <col min="8957" max="8957" width="6.7109375" style="625" customWidth="1"/>
    <col min="8958" max="8958" width="3.28515625" style="625" customWidth="1"/>
    <col min="8959" max="8959" width="57.28515625" style="625" customWidth="1"/>
    <col min="8960" max="8960" width="5.85546875" style="625" customWidth="1"/>
    <col min="8961" max="8961" width="9.42578125" style="625" customWidth="1"/>
    <col min="8962" max="8963" width="12.7109375" style="625" customWidth="1"/>
    <col min="8964" max="9212" width="12.7109375" style="625"/>
    <col min="9213" max="9213" width="6.7109375" style="625" customWidth="1"/>
    <col min="9214" max="9214" width="3.28515625" style="625" customWidth="1"/>
    <col min="9215" max="9215" width="57.28515625" style="625" customWidth="1"/>
    <col min="9216" max="9216" width="5.85546875" style="625" customWidth="1"/>
    <col min="9217" max="9217" width="9.42578125" style="625" customWidth="1"/>
    <col min="9218" max="9219" width="12.7109375" style="625" customWidth="1"/>
    <col min="9220" max="9468" width="12.7109375" style="625"/>
    <col min="9469" max="9469" width="6.7109375" style="625" customWidth="1"/>
    <col min="9470" max="9470" width="3.28515625" style="625" customWidth="1"/>
    <col min="9471" max="9471" width="57.28515625" style="625" customWidth="1"/>
    <col min="9472" max="9472" width="5.85546875" style="625" customWidth="1"/>
    <col min="9473" max="9473" width="9.42578125" style="625" customWidth="1"/>
    <col min="9474" max="9475" width="12.7109375" style="625" customWidth="1"/>
    <col min="9476" max="9724" width="12.7109375" style="625"/>
    <col min="9725" max="9725" width="6.7109375" style="625" customWidth="1"/>
    <col min="9726" max="9726" width="3.28515625" style="625" customWidth="1"/>
    <col min="9727" max="9727" width="57.28515625" style="625" customWidth="1"/>
    <col min="9728" max="9728" width="5.85546875" style="625" customWidth="1"/>
    <col min="9729" max="9729" width="9.42578125" style="625" customWidth="1"/>
    <col min="9730" max="9731" width="12.7109375" style="625" customWidth="1"/>
    <col min="9732" max="9980" width="12.7109375" style="625"/>
    <col min="9981" max="9981" width="6.7109375" style="625" customWidth="1"/>
    <col min="9982" max="9982" width="3.28515625" style="625" customWidth="1"/>
    <col min="9983" max="9983" width="57.28515625" style="625" customWidth="1"/>
    <col min="9984" max="9984" width="5.85546875" style="625" customWidth="1"/>
    <col min="9985" max="9985" width="9.42578125" style="625" customWidth="1"/>
    <col min="9986" max="9987" width="12.7109375" style="625" customWidth="1"/>
    <col min="9988" max="10236" width="12.7109375" style="625"/>
    <col min="10237" max="10237" width="6.7109375" style="625" customWidth="1"/>
    <col min="10238" max="10238" width="3.28515625" style="625" customWidth="1"/>
    <col min="10239" max="10239" width="57.28515625" style="625" customWidth="1"/>
    <col min="10240" max="10240" width="5.85546875" style="625" customWidth="1"/>
    <col min="10241" max="10241" width="9.42578125" style="625" customWidth="1"/>
    <col min="10242" max="10243" width="12.7109375" style="625" customWidth="1"/>
    <col min="10244" max="10492" width="12.7109375" style="625"/>
    <col min="10493" max="10493" width="6.7109375" style="625" customWidth="1"/>
    <col min="10494" max="10494" width="3.28515625" style="625" customWidth="1"/>
    <col min="10495" max="10495" width="57.28515625" style="625" customWidth="1"/>
    <col min="10496" max="10496" width="5.85546875" style="625" customWidth="1"/>
    <col min="10497" max="10497" width="9.42578125" style="625" customWidth="1"/>
    <col min="10498" max="10499" width="12.7109375" style="625" customWidth="1"/>
    <col min="10500" max="10748" width="12.7109375" style="625"/>
    <col min="10749" max="10749" width="6.7109375" style="625" customWidth="1"/>
    <col min="10750" max="10750" width="3.28515625" style="625" customWidth="1"/>
    <col min="10751" max="10751" width="57.28515625" style="625" customWidth="1"/>
    <col min="10752" max="10752" width="5.85546875" style="625" customWidth="1"/>
    <col min="10753" max="10753" width="9.42578125" style="625" customWidth="1"/>
    <col min="10754" max="10755" width="12.7109375" style="625" customWidth="1"/>
    <col min="10756" max="11004" width="12.7109375" style="625"/>
    <col min="11005" max="11005" width="6.7109375" style="625" customWidth="1"/>
    <col min="11006" max="11006" width="3.28515625" style="625" customWidth="1"/>
    <col min="11007" max="11007" width="57.28515625" style="625" customWidth="1"/>
    <col min="11008" max="11008" width="5.85546875" style="625" customWidth="1"/>
    <col min="11009" max="11009" width="9.42578125" style="625" customWidth="1"/>
    <col min="11010" max="11011" width="12.7109375" style="625" customWidth="1"/>
    <col min="11012" max="11260" width="12.7109375" style="625"/>
    <col min="11261" max="11261" width="6.7109375" style="625" customWidth="1"/>
    <col min="11262" max="11262" width="3.28515625" style="625" customWidth="1"/>
    <col min="11263" max="11263" width="57.28515625" style="625" customWidth="1"/>
    <col min="11264" max="11264" width="5.85546875" style="625" customWidth="1"/>
    <col min="11265" max="11265" width="9.42578125" style="625" customWidth="1"/>
    <col min="11266" max="11267" width="12.7109375" style="625" customWidth="1"/>
    <col min="11268" max="11516" width="12.7109375" style="625"/>
    <col min="11517" max="11517" width="6.7109375" style="625" customWidth="1"/>
    <col min="11518" max="11518" width="3.28515625" style="625" customWidth="1"/>
    <col min="11519" max="11519" width="57.28515625" style="625" customWidth="1"/>
    <col min="11520" max="11520" width="5.85546875" style="625" customWidth="1"/>
    <col min="11521" max="11521" width="9.42578125" style="625" customWidth="1"/>
    <col min="11522" max="11523" width="12.7109375" style="625" customWidth="1"/>
    <col min="11524" max="11772" width="12.7109375" style="625"/>
    <col min="11773" max="11773" width="6.7109375" style="625" customWidth="1"/>
    <col min="11774" max="11774" width="3.28515625" style="625" customWidth="1"/>
    <col min="11775" max="11775" width="57.28515625" style="625" customWidth="1"/>
    <col min="11776" max="11776" width="5.85546875" style="625" customWidth="1"/>
    <col min="11777" max="11777" width="9.42578125" style="625" customWidth="1"/>
    <col min="11778" max="11779" width="12.7109375" style="625" customWidth="1"/>
    <col min="11780" max="12028" width="12.7109375" style="625"/>
    <col min="12029" max="12029" width="6.7109375" style="625" customWidth="1"/>
    <col min="12030" max="12030" width="3.28515625" style="625" customWidth="1"/>
    <col min="12031" max="12031" width="57.28515625" style="625" customWidth="1"/>
    <col min="12032" max="12032" width="5.85546875" style="625" customWidth="1"/>
    <col min="12033" max="12033" width="9.42578125" style="625" customWidth="1"/>
    <col min="12034" max="12035" width="12.7109375" style="625" customWidth="1"/>
    <col min="12036" max="12284" width="12.7109375" style="625"/>
    <col min="12285" max="12285" width="6.7109375" style="625" customWidth="1"/>
    <col min="12286" max="12286" width="3.28515625" style="625" customWidth="1"/>
    <col min="12287" max="12287" width="57.28515625" style="625" customWidth="1"/>
    <col min="12288" max="12288" width="5.85546875" style="625" customWidth="1"/>
    <col min="12289" max="12289" width="9.42578125" style="625" customWidth="1"/>
    <col min="12290" max="12291" width="12.7109375" style="625" customWidth="1"/>
    <col min="12292" max="12540" width="12.7109375" style="625"/>
    <col min="12541" max="12541" width="6.7109375" style="625" customWidth="1"/>
    <col min="12542" max="12542" width="3.28515625" style="625" customWidth="1"/>
    <col min="12543" max="12543" width="57.28515625" style="625" customWidth="1"/>
    <col min="12544" max="12544" width="5.85546875" style="625" customWidth="1"/>
    <col min="12545" max="12545" width="9.42578125" style="625" customWidth="1"/>
    <col min="12546" max="12547" width="12.7109375" style="625" customWidth="1"/>
    <col min="12548" max="12796" width="12.7109375" style="625"/>
    <col min="12797" max="12797" width="6.7109375" style="625" customWidth="1"/>
    <col min="12798" max="12798" width="3.28515625" style="625" customWidth="1"/>
    <col min="12799" max="12799" width="57.28515625" style="625" customWidth="1"/>
    <col min="12800" max="12800" width="5.85546875" style="625" customWidth="1"/>
    <col min="12801" max="12801" width="9.42578125" style="625" customWidth="1"/>
    <col min="12802" max="12803" width="12.7109375" style="625" customWidth="1"/>
    <col min="12804" max="13052" width="12.7109375" style="625"/>
    <col min="13053" max="13053" width="6.7109375" style="625" customWidth="1"/>
    <col min="13054" max="13054" width="3.28515625" style="625" customWidth="1"/>
    <col min="13055" max="13055" width="57.28515625" style="625" customWidth="1"/>
    <col min="13056" max="13056" width="5.85546875" style="625" customWidth="1"/>
    <col min="13057" max="13057" width="9.42578125" style="625" customWidth="1"/>
    <col min="13058" max="13059" width="12.7109375" style="625" customWidth="1"/>
    <col min="13060" max="13308" width="12.7109375" style="625"/>
    <col min="13309" max="13309" width="6.7109375" style="625" customWidth="1"/>
    <col min="13310" max="13310" width="3.28515625" style="625" customWidth="1"/>
    <col min="13311" max="13311" width="57.28515625" style="625" customWidth="1"/>
    <col min="13312" max="13312" width="5.85546875" style="625" customWidth="1"/>
    <col min="13313" max="13313" width="9.42578125" style="625" customWidth="1"/>
    <col min="13314" max="13315" width="12.7109375" style="625" customWidth="1"/>
    <col min="13316" max="13564" width="12.7109375" style="625"/>
    <col min="13565" max="13565" width="6.7109375" style="625" customWidth="1"/>
    <col min="13566" max="13566" width="3.28515625" style="625" customWidth="1"/>
    <col min="13567" max="13567" width="57.28515625" style="625" customWidth="1"/>
    <col min="13568" max="13568" width="5.85546875" style="625" customWidth="1"/>
    <col min="13569" max="13569" width="9.42578125" style="625" customWidth="1"/>
    <col min="13570" max="13571" width="12.7109375" style="625" customWidth="1"/>
    <col min="13572" max="13820" width="12.7109375" style="625"/>
    <col min="13821" max="13821" width="6.7109375" style="625" customWidth="1"/>
    <col min="13822" max="13822" width="3.28515625" style="625" customWidth="1"/>
    <col min="13823" max="13823" width="57.28515625" style="625" customWidth="1"/>
    <col min="13824" max="13824" width="5.85546875" style="625" customWidth="1"/>
    <col min="13825" max="13825" width="9.42578125" style="625" customWidth="1"/>
    <col min="13826" max="13827" width="12.7109375" style="625" customWidth="1"/>
    <col min="13828" max="14076" width="12.7109375" style="625"/>
    <col min="14077" max="14077" width="6.7109375" style="625" customWidth="1"/>
    <col min="14078" max="14078" width="3.28515625" style="625" customWidth="1"/>
    <col min="14079" max="14079" width="57.28515625" style="625" customWidth="1"/>
    <col min="14080" max="14080" width="5.85546875" style="625" customWidth="1"/>
    <col min="14081" max="14081" width="9.42578125" style="625" customWidth="1"/>
    <col min="14082" max="14083" width="12.7109375" style="625" customWidth="1"/>
    <col min="14084" max="14332" width="12.7109375" style="625"/>
    <col min="14333" max="14333" width="6.7109375" style="625" customWidth="1"/>
    <col min="14334" max="14334" width="3.28515625" style="625" customWidth="1"/>
    <col min="14335" max="14335" width="57.28515625" style="625" customWidth="1"/>
    <col min="14336" max="14336" width="5.85546875" style="625" customWidth="1"/>
    <col min="14337" max="14337" width="9.42578125" style="625" customWidth="1"/>
    <col min="14338" max="14339" width="12.7109375" style="625" customWidth="1"/>
    <col min="14340" max="14588" width="12.7109375" style="625"/>
    <col min="14589" max="14589" width="6.7109375" style="625" customWidth="1"/>
    <col min="14590" max="14590" width="3.28515625" style="625" customWidth="1"/>
    <col min="14591" max="14591" width="57.28515625" style="625" customWidth="1"/>
    <col min="14592" max="14592" width="5.85546875" style="625" customWidth="1"/>
    <col min="14593" max="14593" width="9.42578125" style="625" customWidth="1"/>
    <col min="14594" max="14595" width="12.7109375" style="625" customWidth="1"/>
    <col min="14596" max="14844" width="12.7109375" style="625"/>
    <col min="14845" max="14845" width="6.7109375" style="625" customWidth="1"/>
    <col min="14846" max="14846" width="3.28515625" style="625" customWidth="1"/>
    <col min="14847" max="14847" width="57.28515625" style="625" customWidth="1"/>
    <col min="14848" max="14848" width="5.85546875" style="625" customWidth="1"/>
    <col min="14849" max="14849" width="9.42578125" style="625" customWidth="1"/>
    <col min="14850" max="14851" width="12.7109375" style="625" customWidth="1"/>
    <col min="14852" max="15100" width="12.7109375" style="625"/>
    <col min="15101" max="15101" width="6.7109375" style="625" customWidth="1"/>
    <col min="15102" max="15102" width="3.28515625" style="625" customWidth="1"/>
    <col min="15103" max="15103" width="57.28515625" style="625" customWidth="1"/>
    <col min="15104" max="15104" width="5.85546875" style="625" customWidth="1"/>
    <col min="15105" max="15105" width="9.42578125" style="625" customWidth="1"/>
    <col min="15106" max="15107" width="12.7109375" style="625" customWidth="1"/>
    <col min="15108" max="15356" width="12.7109375" style="625"/>
    <col min="15357" max="15357" width="6.7109375" style="625" customWidth="1"/>
    <col min="15358" max="15358" width="3.28515625" style="625" customWidth="1"/>
    <col min="15359" max="15359" width="57.28515625" style="625" customWidth="1"/>
    <col min="15360" max="15360" width="5.85546875" style="625" customWidth="1"/>
    <col min="15361" max="15361" width="9.42578125" style="625" customWidth="1"/>
    <col min="15362" max="15363" width="12.7109375" style="625" customWidth="1"/>
    <col min="15364" max="15612" width="12.7109375" style="625"/>
    <col min="15613" max="15613" width="6.7109375" style="625" customWidth="1"/>
    <col min="15614" max="15614" width="3.28515625" style="625" customWidth="1"/>
    <col min="15615" max="15615" width="57.28515625" style="625" customWidth="1"/>
    <col min="15616" max="15616" width="5.85546875" style="625" customWidth="1"/>
    <col min="15617" max="15617" width="9.42578125" style="625" customWidth="1"/>
    <col min="15618" max="15619" width="12.7109375" style="625" customWidth="1"/>
    <col min="15620" max="15868" width="12.7109375" style="625"/>
    <col min="15869" max="15869" width="6.7109375" style="625" customWidth="1"/>
    <col min="15870" max="15870" width="3.28515625" style="625" customWidth="1"/>
    <col min="15871" max="15871" width="57.28515625" style="625" customWidth="1"/>
    <col min="15872" max="15872" width="5.85546875" style="625" customWidth="1"/>
    <col min="15873" max="15873" width="9.42578125" style="625" customWidth="1"/>
    <col min="15874" max="15875" width="12.7109375" style="625" customWidth="1"/>
    <col min="15876" max="16124" width="12.7109375" style="625"/>
    <col min="16125" max="16125" width="6.7109375" style="625" customWidth="1"/>
    <col min="16126" max="16126" width="3.28515625" style="625" customWidth="1"/>
    <col min="16127" max="16127" width="57.28515625" style="625" customWidth="1"/>
    <col min="16128" max="16128" width="5.85546875" style="625" customWidth="1"/>
    <col min="16129" max="16129" width="9.42578125" style="625" customWidth="1"/>
    <col min="16130" max="16131" width="12.7109375" style="625" customWidth="1"/>
    <col min="16132" max="16384" width="12.7109375" style="625"/>
  </cols>
  <sheetData>
    <row r="1" spans="1:9" s="424" customFormat="1" ht="12.75">
      <c r="A1" s="53"/>
      <c r="B1" s="53"/>
      <c r="D1" s="395"/>
      <c r="E1" s="33"/>
      <c r="F1" s="20"/>
      <c r="I1" s="33"/>
    </row>
    <row r="2" spans="1:9" s="424" customFormat="1" ht="13.5" thickBot="1">
      <c r="A2" s="53"/>
      <c r="C2" s="395"/>
      <c r="D2" s="33"/>
      <c r="E2" s="20"/>
      <c r="H2" s="33"/>
      <c r="I2" s="394"/>
    </row>
    <row r="3" spans="1:9" s="424" customFormat="1" ht="12.75">
      <c r="A3" s="1021" t="s">
        <v>656</v>
      </c>
      <c r="B3" s="1022"/>
      <c r="C3" s="1025" t="s">
        <v>680</v>
      </c>
      <c r="D3" s="1030"/>
      <c r="E3" s="1030"/>
      <c r="F3" s="1030"/>
      <c r="G3" s="1019" t="s">
        <v>660</v>
      </c>
      <c r="H3" s="33"/>
      <c r="I3" s="394"/>
    </row>
    <row r="4" spans="1:9" s="424" customFormat="1" ht="13.5" thickBot="1">
      <c r="A4" s="1023"/>
      <c r="B4" s="1024"/>
      <c r="C4" s="1026"/>
      <c r="D4" s="98" t="s">
        <v>657</v>
      </c>
      <c r="E4" s="98" t="s">
        <v>658</v>
      </c>
      <c r="F4" s="101" t="s">
        <v>659</v>
      </c>
      <c r="G4" s="1020"/>
      <c r="H4" s="33"/>
      <c r="I4" s="394"/>
    </row>
    <row r="5" spans="1:9" s="424" customFormat="1" ht="18">
      <c r="A5" s="55"/>
      <c r="B5" s="54"/>
      <c r="C5" s="54"/>
      <c r="D5" s="33"/>
      <c r="E5" s="612"/>
      <c r="F5" s="613"/>
      <c r="G5" s="394"/>
      <c r="H5" s="33"/>
      <c r="I5" s="394"/>
    </row>
    <row r="6" spans="1:9" s="615" customFormat="1" ht="18">
      <c r="A6" s="855" t="s">
        <v>258</v>
      </c>
      <c r="B6" s="777"/>
      <c r="C6" s="841" t="s">
        <v>326</v>
      </c>
      <c r="D6" s="845"/>
      <c r="E6" s="856"/>
      <c r="F6" s="857"/>
      <c r="G6" s="857"/>
    </row>
    <row r="7" spans="1:9" s="615" customFormat="1">
      <c r="A7" s="614"/>
      <c r="B7" s="614"/>
      <c r="C7" s="614"/>
      <c r="D7" s="614"/>
      <c r="E7" s="614"/>
      <c r="F7" s="614"/>
      <c r="G7" s="614"/>
    </row>
    <row r="8" spans="1:9" s="615" customFormat="1" ht="21.75" customHeight="1">
      <c r="A8" s="160" t="s">
        <v>1755</v>
      </c>
      <c r="B8" s="160"/>
      <c r="C8" s="160" t="s">
        <v>1709</v>
      </c>
      <c r="D8" s="614"/>
      <c r="E8" s="614"/>
      <c r="F8" s="614"/>
      <c r="G8" s="614"/>
    </row>
    <row r="9" spans="1:9" s="615" customFormat="1" ht="163.5" customHeight="1">
      <c r="A9" s="614"/>
      <c r="B9" s="614"/>
      <c r="C9" s="628" t="s">
        <v>1766</v>
      </c>
      <c r="D9" s="614"/>
      <c r="E9" s="614"/>
      <c r="F9" s="614"/>
      <c r="G9" s="614"/>
    </row>
    <row r="10" spans="1:9" s="615" customFormat="1">
      <c r="A10" s="691"/>
      <c r="B10" s="691"/>
      <c r="C10" s="628"/>
      <c r="D10" s="691"/>
      <c r="E10" s="691"/>
      <c r="F10" s="691"/>
      <c r="G10" s="691"/>
    </row>
    <row r="11" spans="1:9" s="66" customFormat="1" ht="12.75">
      <c r="A11" s="326" t="s">
        <v>2156</v>
      </c>
      <c r="B11" s="326"/>
      <c r="C11" s="902" t="s">
        <v>2157</v>
      </c>
      <c r="D11" s="326"/>
      <c r="E11" s="326"/>
      <c r="F11" s="326"/>
      <c r="G11" s="326"/>
    </row>
    <row r="12" spans="1:9" s="615" customFormat="1">
      <c r="A12" s="691"/>
      <c r="B12" s="691"/>
      <c r="C12" s="628"/>
      <c r="D12" s="691"/>
      <c r="E12" s="691"/>
      <c r="F12" s="691"/>
      <c r="G12" s="691"/>
    </row>
    <row r="13" spans="1:9" s="619" customFormat="1" ht="24">
      <c r="A13" s="616" t="s">
        <v>1710</v>
      </c>
      <c r="B13" s="616"/>
      <c r="C13" s="617" t="s">
        <v>2159</v>
      </c>
      <c r="D13" s="616"/>
      <c r="E13" s="618"/>
      <c r="F13" s="618"/>
      <c r="G13" s="618"/>
    </row>
    <row r="14" spans="1:9" s="619" customFormat="1">
      <c r="A14" s="616" t="s">
        <v>1711</v>
      </c>
      <c r="B14" s="616"/>
      <c r="C14" s="617" t="s">
        <v>1712</v>
      </c>
      <c r="D14" s="620" t="s">
        <v>260</v>
      </c>
      <c r="E14" s="614">
        <v>6</v>
      </c>
      <c r="F14" s="912">
        <v>0</v>
      </c>
      <c r="G14" s="621">
        <f>E14*F14</f>
        <v>0</v>
      </c>
      <c r="I14" s="903"/>
    </row>
    <row r="15" spans="1:9" s="619" customFormat="1">
      <c r="A15" s="616" t="s">
        <v>1713</v>
      </c>
      <c r="B15" s="616"/>
      <c r="C15" s="617" t="s">
        <v>1714</v>
      </c>
      <c r="D15" s="620" t="s">
        <v>260</v>
      </c>
      <c r="E15" s="614">
        <v>2</v>
      </c>
      <c r="F15" s="912">
        <v>0</v>
      </c>
      <c r="G15" s="621">
        <f t="shared" ref="G15:G32" si="0">E15*F15</f>
        <v>0</v>
      </c>
      <c r="I15" s="903"/>
    </row>
    <row r="16" spans="1:9" s="619" customFormat="1">
      <c r="A16" s="616" t="s">
        <v>1715</v>
      </c>
      <c r="B16" s="616"/>
      <c r="C16" s="617" t="s">
        <v>1716</v>
      </c>
      <c r="D16" s="620" t="s">
        <v>260</v>
      </c>
      <c r="E16" s="614">
        <v>2</v>
      </c>
      <c r="F16" s="912">
        <v>0</v>
      </c>
      <c r="G16" s="621">
        <f t="shared" si="0"/>
        <v>0</v>
      </c>
      <c r="I16" s="903"/>
    </row>
    <row r="17" spans="1:9" s="619" customFormat="1">
      <c r="A17" s="616" t="s">
        <v>1717</v>
      </c>
      <c r="B17" s="616"/>
      <c r="C17" s="617" t="s">
        <v>1718</v>
      </c>
      <c r="D17" s="620" t="s">
        <v>260</v>
      </c>
      <c r="E17" s="614">
        <v>2</v>
      </c>
      <c r="F17" s="912">
        <v>0</v>
      </c>
      <c r="G17" s="621">
        <f t="shared" si="0"/>
        <v>0</v>
      </c>
      <c r="I17" s="903"/>
    </row>
    <row r="18" spans="1:9" s="619" customFormat="1">
      <c r="A18" s="616" t="s">
        <v>1719</v>
      </c>
      <c r="B18" s="616"/>
      <c r="C18" s="617" t="s">
        <v>1720</v>
      </c>
      <c r="D18" s="620" t="s">
        <v>260</v>
      </c>
      <c r="E18" s="614">
        <v>4</v>
      </c>
      <c r="F18" s="912">
        <v>0</v>
      </c>
      <c r="G18" s="621">
        <f t="shared" si="0"/>
        <v>0</v>
      </c>
      <c r="I18" s="903"/>
    </row>
    <row r="19" spans="1:9" s="619" customFormat="1" ht="24">
      <c r="A19" s="616" t="s">
        <v>1721</v>
      </c>
      <c r="B19" s="616"/>
      <c r="C19" s="617" t="s">
        <v>1722</v>
      </c>
      <c r="D19" s="620" t="s">
        <v>260</v>
      </c>
      <c r="E19" s="614">
        <v>4</v>
      </c>
      <c r="F19" s="912">
        <v>0</v>
      </c>
      <c r="G19" s="621">
        <f t="shared" si="0"/>
        <v>0</v>
      </c>
      <c r="I19" s="903"/>
    </row>
    <row r="20" spans="1:9" s="619" customFormat="1" ht="24">
      <c r="A20" s="616" t="s">
        <v>1723</v>
      </c>
      <c r="B20" s="616"/>
      <c r="C20" s="617" t="s">
        <v>1724</v>
      </c>
      <c r="D20" s="620" t="s">
        <v>260</v>
      </c>
      <c r="E20" s="614">
        <v>2</v>
      </c>
      <c r="F20" s="912">
        <v>0</v>
      </c>
      <c r="G20" s="621">
        <f t="shared" si="0"/>
        <v>0</v>
      </c>
      <c r="I20" s="903"/>
    </row>
    <row r="21" spans="1:9" s="619" customFormat="1" ht="24">
      <c r="A21" s="616" t="s">
        <v>1725</v>
      </c>
      <c r="B21" s="616"/>
      <c r="C21" s="617" t="s">
        <v>1726</v>
      </c>
      <c r="D21" s="620" t="s">
        <v>260</v>
      </c>
      <c r="E21" s="614">
        <v>1</v>
      </c>
      <c r="F21" s="912">
        <v>0</v>
      </c>
      <c r="G21" s="621">
        <f t="shared" si="0"/>
        <v>0</v>
      </c>
      <c r="I21" s="903"/>
    </row>
    <row r="22" spans="1:9" s="619" customFormat="1" ht="24">
      <c r="A22" s="616" t="s">
        <v>1727</v>
      </c>
      <c r="B22" s="616"/>
      <c r="C22" s="617" t="s">
        <v>1728</v>
      </c>
      <c r="D22" s="620" t="s">
        <v>260</v>
      </c>
      <c r="E22" s="614">
        <v>2</v>
      </c>
      <c r="F22" s="912">
        <v>0</v>
      </c>
      <c r="G22" s="621">
        <f t="shared" si="0"/>
        <v>0</v>
      </c>
      <c r="I22" s="903"/>
    </row>
    <row r="23" spans="1:9" s="619" customFormat="1" ht="24">
      <c r="A23" s="616" t="s">
        <v>1729</v>
      </c>
      <c r="B23" s="616"/>
      <c r="C23" s="617" t="s">
        <v>1730</v>
      </c>
      <c r="D23" s="620" t="s">
        <v>260</v>
      </c>
      <c r="E23" s="614">
        <v>8</v>
      </c>
      <c r="F23" s="912">
        <v>0</v>
      </c>
      <c r="G23" s="621">
        <f t="shared" si="0"/>
        <v>0</v>
      </c>
      <c r="I23" s="903"/>
    </row>
    <row r="24" spans="1:9" s="619" customFormat="1" ht="24">
      <c r="A24" s="616" t="s">
        <v>1731</v>
      </c>
      <c r="B24" s="616"/>
      <c r="C24" s="617" t="s">
        <v>1732</v>
      </c>
      <c r="D24" s="620" t="s">
        <v>260</v>
      </c>
      <c r="E24" s="614">
        <v>4</v>
      </c>
      <c r="F24" s="912">
        <v>0</v>
      </c>
      <c r="G24" s="621">
        <f t="shared" si="0"/>
        <v>0</v>
      </c>
      <c r="I24" s="903"/>
    </row>
    <row r="25" spans="1:9" s="619" customFormat="1" ht="24">
      <c r="A25" s="616" t="s">
        <v>1733</v>
      </c>
      <c r="B25" s="616"/>
      <c r="C25" s="617" t="s">
        <v>1734</v>
      </c>
      <c r="D25" s="620" t="s">
        <v>260</v>
      </c>
      <c r="E25" s="614">
        <v>5</v>
      </c>
      <c r="F25" s="912">
        <v>0</v>
      </c>
      <c r="G25" s="621">
        <f t="shared" si="0"/>
        <v>0</v>
      </c>
      <c r="I25" s="903"/>
    </row>
    <row r="26" spans="1:9" s="619" customFormat="1" ht="24">
      <c r="A26" s="616" t="s">
        <v>1735</v>
      </c>
      <c r="B26" s="616"/>
      <c r="C26" s="617" t="s">
        <v>1736</v>
      </c>
      <c r="D26" s="620" t="s">
        <v>260</v>
      </c>
      <c r="E26" s="614">
        <v>8</v>
      </c>
      <c r="F26" s="912">
        <v>0</v>
      </c>
      <c r="G26" s="621">
        <f t="shared" si="0"/>
        <v>0</v>
      </c>
      <c r="I26" s="903"/>
    </row>
    <row r="27" spans="1:9" s="619" customFormat="1" ht="24">
      <c r="A27" s="616" t="s">
        <v>1737</v>
      </c>
      <c r="B27" s="616"/>
      <c r="C27" s="617" t="s">
        <v>1738</v>
      </c>
      <c r="D27" s="620" t="s">
        <v>260</v>
      </c>
      <c r="E27" s="614">
        <v>2</v>
      </c>
      <c r="F27" s="912">
        <v>0</v>
      </c>
      <c r="G27" s="621">
        <f t="shared" si="0"/>
        <v>0</v>
      </c>
      <c r="I27" s="903"/>
    </row>
    <row r="28" spans="1:9" s="619" customFormat="1" ht="24">
      <c r="A28" s="616" t="s">
        <v>1739</v>
      </c>
      <c r="B28" s="616"/>
      <c r="C28" s="617" t="s">
        <v>1740</v>
      </c>
      <c r="D28" s="620" t="s">
        <v>260</v>
      </c>
      <c r="E28" s="614">
        <v>6</v>
      </c>
      <c r="F28" s="912">
        <v>0</v>
      </c>
      <c r="G28" s="621">
        <f t="shared" si="0"/>
        <v>0</v>
      </c>
      <c r="I28" s="903"/>
    </row>
    <row r="29" spans="1:9" s="619" customFormat="1" ht="24">
      <c r="A29" s="616" t="s">
        <v>1741</v>
      </c>
      <c r="B29" s="616"/>
      <c r="C29" s="617" t="s">
        <v>1742</v>
      </c>
      <c r="D29" s="620" t="s">
        <v>260</v>
      </c>
      <c r="E29" s="614">
        <v>2</v>
      </c>
      <c r="F29" s="912">
        <v>0</v>
      </c>
      <c r="G29" s="621">
        <f t="shared" si="0"/>
        <v>0</v>
      </c>
      <c r="I29" s="903"/>
    </row>
    <row r="30" spans="1:9" s="619" customFormat="1" ht="24">
      <c r="A30" s="616" t="s">
        <v>1743</v>
      </c>
      <c r="B30" s="616"/>
      <c r="C30" s="617" t="s">
        <v>1744</v>
      </c>
      <c r="D30" s="620" t="s">
        <v>1745</v>
      </c>
      <c r="E30" s="614">
        <v>90</v>
      </c>
      <c r="F30" s="912">
        <v>0</v>
      </c>
      <c r="G30" s="621">
        <f t="shared" si="0"/>
        <v>0</v>
      </c>
      <c r="I30" s="903"/>
    </row>
    <row r="31" spans="1:9" s="619" customFormat="1" ht="36">
      <c r="A31" s="616" t="s">
        <v>1746</v>
      </c>
      <c r="B31" s="616"/>
      <c r="C31" s="617" t="s">
        <v>1747</v>
      </c>
      <c r="D31" s="620" t="s">
        <v>1745</v>
      </c>
      <c r="E31" s="614">
        <v>390</v>
      </c>
      <c r="F31" s="912">
        <v>0</v>
      </c>
      <c r="G31" s="621">
        <f t="shared" si="0"/>
        <v>0</v>
      </c>
      <c r="I31" s="903"/>
    </row>
    <row r="32" spans="1:9" s="619" customFormat="1" ht="36">
      <c r="A32" s="616" t="s">
        <v>1748</v>
      </c>
      <c r="B32" s="616"/>
      <c r="C32" s="617" t="s">
        <v>1749</v>
      </c>
      <c r="D32" s="620" t="s">
        <v>1745</v>
      </c>
      <c r="E32" s="614">
        <v>398</v>
      </c>
      <c r="F32" s="912">
        <v>0</v>
      </c>
      <c r="G32" s="621">
        <f t="shared" si="0"/>
        <v>0</v>
      </c>
      <c r="I32" s="903"/>
    </row>
    <row r="33" spans="1:9" s="619" customFormat="1">
      <c r="A33" s="616"/>
      <c r="B33" s="616"/>
      <c r="C33" s="617"/>
      <c r="D33" s="620"/>
      <c r="E33" s="691"/>
      <c r="F33" s="691"/>
      <c r="G33" s="621"/>
      <c r="I33" s="903"/>
    </row>
    <row r="34" spans="1:9" s="615" customFormat="1">
      <c r="A34" s="614"/>
      <c r="B34" s="614"/>
      <c r="C34" s="614"/>
      <c r="D34" s="614"/>
      <c r="E34" s="614"/>
      <c r="F34" s="691"/>
      <c r="G34" s="614"/>
      <c r="I34" s="903"/>
    </row>
    <row r="35" spans="1:9" s="615" customFormat="1" ht="12.75">
      <c r="A35" s="160" t="s">
        <v>1756</v>
      </c>
      <c r="B35" s="160"/>
      <c r="C35" s="160" t="s">
        <v>2158</v>
      </c>
      <c r="D35" s="614"/>
      <c r="E35" s="614"/>
      <c r="F35" s="691"/>
      <c r="G35" s="614"/>
      <c r="I35" s="903"/>
    </row>
    <row r="36" spans="1:9" s="615" customFormat="1">
      <c r="A36" s="614"/>
      <c r="B36" s="614"/>
      <c r="C36" s="614"/>
      <c r="D36" s="614"/>
      <c r="E36" s="614"/>
      <c r="F36" s="691"/>
      <c r="G36" s="614"/>
      <c r="I36" s="903"/>
    </row>
    <row r="37" spans="1:9" s="619" customFormat="1" ht="24">
      <c r="A37" s="616" t="s">
        <v>1710</v>
      </c>
      <c r="B37" s="616"/>
      <c r="C37" s="617" t="s">
        <v>2159</v>
      </c>
      <c r="D37" s="616"/>
      <c r="E37" s="618"/>
      <c r="F37" s="692"/>
      <c r="G37" s="618"/>
      <c r="I37" s="903"/>
    </row>
    <row r="38" spans="1:9" s="619" customFormat="1">
      <c r="A38" s="616" t="s">
        <v>1711</v>
      </c>
      <c r="B38" s="616"/>
      <c r="C38" s="617" t="s">
        <v>1750</v>
      </c>
      <c r="D38" s="620" t="s">
        <v>260</v>
      </c>
      <c r="E38" s="614">
        <v>8</v>
      </c>
      <c r="F38" s="912">
        <v>0</v>
      </c>
      <c r="G38" s="621">
        <f>E38*F38</f>
        <v>0</v>
      </c>
      <c r="I38" s="903"/>
    </row>
    <row r="39" spans="1:9" s="619" customFormat="1" ht="24">
      <c r="A39" s="616" t="s">
        <v>1717</v>
      </c>
      <c r="B39" s="616"/>
      <c r="C39" s="617" t="s">
        <v>1722</v>
      </c>
      <c r="D39" s="620" t="s">
        <v>260</v>
      </c>
      <c r="E39" s="614">
        <v>1</v>
      </c>
      <c r="F39" s="912">
        <v>0</v>
      </c>
      <c r="G39" s="621">
        <f t="shared" ref="G39:G43" si="1">E39*F39</f>
        <v>0</v>
      </c>
      <c r="I39" s="903"/>
    </row>
    <row r="40" spans="1:9" s="619" customFormat="1" ht="24">
      <c r="A40" s="616" t="s">
        <v>1751</v>
      </c>
      <c r="B40" s="616"/>
      <c r="C40" s="617" t="s">
        <v>1752</v>
      </c>
      <c r="D40" s="620" t="s">
        <v>260</v>
      </c>
      <c r="E40" s="614">
        <v>2</v>
      </c>
      <c r="F40" s="912">
        <v>0</v>
      </c>
      <c r="G40" s="621">
        <f t="shared" si="1"/>
        <v>0</v>
      </c>
      <c r="I40" s="903"/>
    </row>
    <row r="41" spans="1:9" s="619" customFormat="1" ht="36">
      <c r="A41" s="616" t="s">
        <v>1719</v>
      </c>
      <c r="B41" s="616"/>
      <c r="C41" s="617" t="s">
        <v>1753</v>
      </c>
      <c r="D41" s="620" t="s">
        <v>260</v>
      </c>
      <c r="E41" s="614">
        <v>2</v>
      </c>
      <c r="F41" s="912">
        <v>0</v>
      </c>
      <c r="G41" s="621">
        <f t="shared" si="1"/>
        <v>0</v>
      </c>
      <c r="I41" s="903"/>
    </row>
    <row r="42" spans="1:9" s="619" customFormat="1" ht="36">
      <c r="A42" s="616" t="s">
        <v>1721</v>
      </c>
      <c r="B42" s="616"/>
      <c r="C42" s="617" t="s">
        <v>1754</v>
      </c>
      <c r="D42" s="620" t="s">
        <v>260</v>
      </c>
      <c r="E42" s="614">
        <v>8</v>
      </c>
      <c r="F42" s="912">
        <v>0</v>
      </c>
      <c r="G42" s="621">
        <f t="shared" si="1"/>
        <v>0</v>
      </c>
      <c r="I42" s="903"/>
    </row>
    <row r="43" spans="1:9" s="619" customFormat="1" ht="24">
      <c r="A43" s="616" t="s">
        <v>1725</v>
      </c>
      <c r="B43" s="616"/>
      <c r="C43" s="617" t="s">
        <v>1730</v>
      </c>
      <c r="D43" s="620" t="s">
        <v>260</v>
      </c>
      <c r="E43" s="614">
        <v>8</v>
      </c>
      <c r="F43" s="912">
        <v>0</v>
      </c>
      <c r="G43" s="621">
        <f t="shared" si="1"/>
        <v>0</v>
      </c>
      <c r="I43" s="903"/>
    </row>
    <row r="44" spans="1:9" s="615" customFormat="1" ht="12.75">
      <c r="A44" s="614"/>
      <c r="B44" s="614"/>
      <c r="C44" s="160"/>
      <c r="D44" s="614"/>
      <c r="E44" s="614"/>
      <c r="F44" s="691"/>
      <c r="G44" s="326"/>
    </row>
    <row r="45" spans="1:9" s="615" customFormat="1" ht="12.75">
      <c r="A45" s="160" t="s">
        <v>1757</v>
      </c>
      <c r="B45" s="160"/>
      <c r="C45" s="160" t="s">
        <v>1759</v>
      </c>
      <c r="D45" s="614"/>
      <c r="E45" s="614"/>
      <c r="F45" s="691"/>
      <c r="G45" s="326"/>
    </row>
    <row r="46" spans="1:9" s="615" customFormat="1" ht="25.5">
      <c r="A46" s="614"/>
      <c r="B46" s="614"/>
      <c r="C46" s="626" t="s">
        <v>1760</v>
      </c>
      <c r="D46" s="614" t="s">
        <v>256</v>
      </c>
      <c r="E46" s="614">
        <v>500</v>
      </c>
      <c r="F46" s="912">
        <v>0</v>
      </c>
      <c r="G46" s="627">
        <f>+E46*F46</f>
        <v>0</v>
      </c>
    </row>
    <row r="47" spans="1:9" s="615" customFormat="1" ht="12.75">
      <c r="A47" s="614"/>
      <c r="B47" s="614"/>
      <c r="C47" s="626"/>
      <c r="D47" s="614"/>
      <c r="E47" s="614"/>
      <c r="F47" s="691"/>
      <c r="G47" s="627"/>
    </row>
    <row r="48" spans="1:9" s="615" customFormat="1" ht="12.75">
      <c r="A48" s="160" t="s">
        <v>1758</v>
      </c>
      <c r="B48" s="160"/>
      <c r="C48" s="160" t="s">
        <v>1762</v>
      </c>
      <c r="D48" s="614"/>
      <c r="E48" s="614"/>
      <c r="F48" s="691"/>
      <c r="G48" s="627"/>
    </row>
    <row r="49" spans="1:7" s="615" customFormat="1" ht="38.25">
      <c r="A49" s="614"/>
      <c r="B49" s="614"/>
      <c r="C49" s="626" t="s">
        <v>1763</v>
      </c>
      <c r="D49" s="614" t="s">
        <v>249</v>
      </c>
      <c r="E49" s="614">
        <v>450</v>
      </c>
      <c r="F49" s="912">
        <v>0</v>
      </c>
      <c r="G49" s="627">
        <f>+E49*F49</f>
        <v>0</v>
      </c>
    </row>
    <row r="50" spans="1:7" s="615" customFormat="1">
      <c r="A50" s="614"/>
      <c r="B50" s="614"/>
      <c r="C50" s="614"/>
      <c r="D50" s="614"/>
      <c r="E50" s="614"/>
      <c r="F50" s="691"/>
      <c r="G50" s="614"/>
    </row>
    <row r="51" spans="1:7" s="615" customFormat="1" ht="12.75">
      <c r="A51" s="160" t="s">
        <v>1761</v>
      </c>
      <c r="B51" s="160"/>
      <c r="C51" s="160" t="s">
        <v>1764</v>
      </c>
      <c r="D51" s="614"/>
      <c r="E51" s="614"/>
      <c r="F51" s="691"/>
      <c r="G51" s="326"/>
    </row>
    <row r="52" spans="1:7" s="615" customFormat="1" ht="51">
      <c r="A52" s="160"/>
      <c r="B52" s="160"/>
      <c r="C52" s="626" t="s">
        <v>1765</v>
      </c>
      <c r="D52" s="614" t="s">
        <v>261</v>
      </c>
      <c r="E52" s="614">
        <v>1</v>
      </c>
      <c r="F52" s="912">
        <v>0</v>
      </c>
      <c r="G52" s="627">
        <f>+E52*F52</f>
        <v>0</v>
      </c>
    </row>
    <row r="53" spans="1:7" s="615" customFormat="1" ht="12.75">
      <c r="A53" s="614"/>
      <c r="B53" s="614"/>
      <c r="C53" s="160"/>
      <c r="D53" s="614"/>
      <c r="E53" s="614"/>
      <c r="F53" s="614"/>
    </row>
    <row r="54" spans="1:7" s="615" customFormat="1"/>
    <row r="55" spans="1:7" ht="15.75">
      <c r="A55" s="179" t="s">
        <v>258</v>
      </c>
      <c r="B55" s="180"/>
      <c r="C55" s="180" t="s">
        <v>327</v>
      </c>
      <c r="D55" s="226"/>
      <c r="E55" s="297"/>
      <c r="F55" s="650"/>
      <c r="G55" s="778">
        <f>SUM(G13:G54)</f>
        <v>0</v>
      </c>
    </row>
  </sheetData>
  <sheetProtection password="EBEA" sheet="1" objects="1" scenarios="1" selectLockedCells="1"/>
  <mergeCells count="4">
    <mergeCell ref="A3:B4"/>
    <mergeCell ref="C3:C4"/>
    <mergeCell ref="D3:F3"/>
    <mergeCell ref="G3:G4"/>
  </mergeCells>
  <pageMargins left="0.7" right="0.7" top="0.75" bottom="0.75" header="0.3" footer="0.3"/>
  <pageSetup paperSize="9" scale="78" fitToHeight="0" orientation="portrait" horizontalDpi="4294967293" verticalDpi="0" r:id="rId1"/>
  <rowBreaks count="1" manualBreakCount="1">
    <brk id="3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882"/>
  <sheetViews>
    <sheetView workbookViewId="0">
      <selection activeCell="F20" sqref="F20"/>
    </sheetView>
  </sheetViews>
  <sheetFormatPr defaultColWidth="9.28515625" defaultRowHeight="12.75"/>
  <cols>
    <col min="1" max="1" width="7" style="1" customWidth="1"/>
    <col min="2" max="2" width="3.28515625" style="1" customWidth="1"/>
    <col min="3" max="3" width="37.42578125" style="29" customWidth="1"/>
    <col min="4" max="4" width="7.28515625" style="210" customWidth="1"/>
    <col min="5" max="5" width="12" style="217" customWidth="1"/>
    <col min="6" max="6" width="10.5703125" style="688" customWidth="1"/>
    <col min="7" max="7" width="15.140625" style="1" customWidth="1"/>
    <col min="8" max="9" width="9.28515625" style="1" customWidth="1"/>
    <col min="10" max="10" width="9.5703125" style="30" customWidth="1"/>
    <col min="11" max="16384" width="9.28515625" style="1"/>
  </cols>
  <sheetData>
    <row r="1" spans="1:10" ht="14.25" customHeight="1" thickBot="1">
      <c r="A1" s="53"/>
      <c r="D1" s="33"/>
      <c r="E1" s="33"/>
      <c r="F1" s="424"/>
      <c r="H1" s="33"/>
      <c r="I1" s="33"/>
      <c r="J1" s="32"/>
    </row>
    <row r="2" spans="1:10" ht="16.5" customHeight="1">
      <c r="A2" s="1021" t="s">
        <v>656</v>
      </c>
      <c r="B2" s="1022"/>
      <c r="C2" s="1025" t="s">
        <v>680</v>
      </c>
      <c r="D2" s="1027" t="s">
        <v>571</v>
      </c>
      <c r="E2" s="1027"/>
      <c r="F2" s="1028"/>
      <c r="G2" s="1019" t="s">
        <v>660</v>
      </c>
      <c r="H2" s="33"/>
      <c r="I2" s="33"/>
      <c r="J2" s="32"/>
    </row>
    <row r="3" spans="1:10" ht="22.5" customHeight="1" thickBot="1">
      <c r="A3" s="1023"/>
      <c r="B3" s="1024"/>
      <c r="C3" s="1026"/>
      <c r="D3" s="98" t="s">
        <v>657</v>
      </c>
      <c r="E3" s="98" t="s">
        <v>658</v>
      </c>
      <c r="F3" s="101" t="s">
        <v>659</v>
      </c>
      <c r="G3" s="1020"/>
      <c r="H3" s="33"/>
      <c r="I3" s="33"/>
      <c r="J3" s="32"/>
    </row>
    <row r="4" spans="1:10" ht="12.75" customHeight="1">
      <c r="A4" s="55"/>
      <c r="B4" s="54"/>
      <c r="C4" s="54"/>
      <c r="D4" s="33"/>
      <c r="E4" s="67"/>
      <c r="F4" s="613"/>
      <c r="G4" s="32"/>
      <c r="H4" s="33"/>
      <c r="I4" s="33"/>
      <c r="J4" s="32"/>
    </row>
    <row r="5" spans="1:10" ht="12" customHeight="1">
      <c r="A5" s="44"/>
      <c r="B5" s="39"/>
      <c r="D5" s="206"/>
      <c r="E5" s="215"/>
      <c r="F5" s="689"/>
      <c r="G5" s="32"/>
      <c r="H5" s="33"/>
      <c r="I5" s="33"/>
      <c r="J5" s="32"/>
    </row>
    <row r="6" spans="1:10" s="40" customFormat="1" ht="15" customHeight="1">
      <c r="A6" s="776" t="s">
        <v>263</v>
      </c>
      <c r="B6" s="777"/>
      <c r="C6" s="841" t="s">
        <v>253</v>
      </c>
      <c r="D6" s="846"/>
      <c r="E6" s="847"/>
      <c r="F6" s="893"/>
      <c r="G6" s="849"/>
      <c r="H6" s="207"/>
      <c r="I6" s="207"/>
      <c r="J6" s="42"/>
    </row>
    <row r="7" spans="1:10" ht="12.75" customHeight="1">
      <c r="A7" s="34"/>
      <c r="B7" s="35"/>
      <c r="C7" s="140"/>
      <c r="D7" s="207"/>
      <c r="E7" s="215"/>
      <c r="F7" s="696"/>
      <c r="G7" s="42"/>
      <c r="H7" s="33"/>
      <c r="I7" s="33"/>
      <c r="J7" s="32"/>
    </row>
    <row r="8" spans="1:10" ht="12" customHeight="1">
      <c r="A8" s="34"/>
      <c r="B8" s="35"/>
      <c r="C8" s="147"/>
      <c r="D8" s="207"/>
      <c r="E8" s="215"/>
      <c r="F8" s="696"/>
      <c r="G8" s="42"/>
      <c r="H8" s="33"/>
      <c r="I8" s="33"/>
      <c r="J8" s="32"/>
    </row>
    <row r="9" spans="1:10" ht="12" customHeight="1">
      <c r="A9" s="34"/>
      <c r="B9" s="35"/>
      <c r="C9" s="149" t="s">
        <v>240</v>
      </c>
      <c r="D9" s="207"/>
      <c r="E9" s="215"/>
      <c r="F9" s="696"/>
      <c r="G9" s="42"/>
      <c r="J9" s="32"/>
    </row>
    <row r="10" spans="1:10" ht="102.75" customHeight="1">
      <c r="A10" s="44"/>
      <c r="B10" s="39"/>
      <c r="C10" s="307" t="s">
        <v>565</v>
      </c>
      <c r="D10" s="206"/>
      <c r="E10" s="215"/>
      <c r="F10" s="689"/>
      <c r="G10" s="32"/>
      <c r="J10" s="32"/>
    </row>
    <row r="11" spans="1:10" ht="114.75" customHeight="1">
      <c r="A11" s="44"/>
      <c r="B11" s="39"/>
      <c r="C11" s="307" t="s">
        <v>312</v>
      </c>
      <c r="D11" s="206"/>
      <c r="E11" s="215"/>
      <c r="F11" s="689"/>
      <c r="G11" s="32"/>
      <c r="J11" s="42"/>
    </row>
    <row r="12" spans="1:10" ht="267.75" customHeight="1">
      <c r="A12" s="44"/>
      <c r="B12" s="39"/>
      <c r="C12" s="307" t="s">
        <v>153</v>
      </c>
      <c r="D12" s="206"/>
      <c r="E12" s="215"/>
      <c r="F12" s="689"/>
      <c r="G12" s="32"/>
      <c r="H12" s="43"/>
      <c r="I12" s="20"/>
      <c r="J12" s="32"/>
    </row>
    <row r="13" spans="1:10" ht="184.5" customHeight="1">
      <c r="A13" s="44"/>
      <c r="B13" s="39"/>
      <c r="C13" s="145" t="s">
        <v>154</v>
      </c>
      <c r="D13" s="33"/>
      <c r="E13" s="215"/>
      <c r="F13" s="689"/>
      <c r="G13" s="32"/>
      <c r="H13" s="43"/>
      <c r="I13" s="20"/>
      <c r="J13" s="32"/>
    </row>
    <row r="14" spans="1:10" ht="140.25" customHeight="1">
      <c r="A14" s="44"/>
      <c r="B14" s="39"/>
      <c r="C14" s="307" t="s">
        <v>534</v>
      </c>
      <c r="D14" s="206"/>
      <c r="E14" s="215"/>
      <c r="F14" s="689"/>
      <c r="G14" s="32"/>
      <c r="H14" s="43"/>
      <c r="I14" s="20"/>
      <c r="J14" s="32"/>
    </row>
    <row r="15" spans="1:10" ht="13.5" customHeight="1">
      <c r="A15" s="57"/>
      <c r="C15" s="37"/>
      <c r="D15" s="33"/>
      <c r="E15" s="67"/>
      <c r="F15" s="613"/>
      <c r="G15" s="32"/>
      <c r="H15" s="43"/>
      <c r="I15" s="20"/>
      <c r="J15" s="32"/>
    </row>
    <row r="16" spans="1:10" ht="12.75" customHeight="1">
      <c r="A16" s="55" t="s">
        <v>267</v>
      </c>
      <c r="C16" s="37" t="s">
        <v>255</v>
      </c>
      <c r="D16" s="33"/>
      <c r="E16" s="33"/>
      <c r="F16" s="689"/>
      <c r="H16" s="43"/>
      <c r="I16" s="20"/>
      <c r="J16" s="32"/>
    </row>
    <row r="17" spans="1:10" ht="49.5" customHeight="1">
      <c r="A17" s="55"/>
      <c r="C17" s="139" t="s">
        <v>151</v>
      </c>
      <c r="D17" s="33"/>
      <c r="E17" s="1031"/>
      <c r="F17" s="689"/>
      <c r="H17" s="46"/>
      <c r="I17" s="20"/>
      <c r="J17" s="32"/>
    </row>
    <row r="18" spans="1:10" ht="51.75" customHeight="1">
      <c r="A18" s="55"/>
      <c r="C18" s="139" t="s">
        <v>143</v>
      </c>
      <c r="D18" s="33"/>
      <c r="E18" s="1031"/>
      <c r="F18" s="689"/>
      <c r="H18" s="46"/>
      <c r="I18" s="20"/>
      <c r="J18" s="32"/>
    </row>
    <row r="19" spans="1:10" ht="27.75" customHeight="1">
      <c r="A19" s="57"/>
      <c r="C19" s="139" t="s">
        <v>159</v>
      </c>
      <c r="D19" s="33"/>
      <c r="E19" s="237"/>
      <c r="F19" s="727"/>
      <c r="G19" s="24"/>
      <c r="H19" s="46"/>
      <c r="I19" s="20"/>
      <c r="J19" s="32"/>
    </row>
    <row r="20" spans="1:10" s="40" customFormat="1" ht="15" customHeight="1">
      <c r="A20" s="57"/>
      <c r="C20" s="40" t="s">
        <v>720</v>
      </c>
      <c r="D20" s="298" t="s">
        <v>256</v>
      </c>
      <c r="E20" s="215">
        <v>36000</v>
      </c>
      <c r="F20" s="909">
        <v>0</v>
      </c>
      <c r="G20" s="42">
        <f>E20*F20</f>
        <v>0</v>
      </c>
      <c r="H20" s="252"/>
      <c r="I20" s="253"/>
      <c r="J20" s="42"/>
    </row>
    <row r="21" spans="1:10" s="40" customFormat="1" ht="13.5" customHeight="1">
      <c r="A21" s="57"/>
      <c r="C21" s="40" t="s">
        <v>721</v>
      </c>
      <c r="D21" s="266" t="s">
        <v>256</v>
      </c>
      <c r="E21" s="215">
        <v>35500</v>
      </c>
      <c r="F21" s="909">
        <v>0</v>
      </c>
      <c r="G21" s="42">
        <f>E21*F21</f>
        <v>0</v>
      </c>
      <c r="H21" s="252"/>
      <c r="I21" s="253"/>
      <c r="J21" s="42"/>
    </row>
    <row r="22" spans="1:10" s="40" customFormat="1" ht="14.25" customHeight="1">
      <c r="A22" s="55"/>
      <c r="B22" s="1"/>
      <c r="D22" s="266"/>
      <c r="E22" s="215"/>
      <c r="F22" s="689"/>
      <c r="G22" s="42"/>
      <c r="H22" s="252"/>
      <c r="I22" s="253"/>
      <c r="J22" s="42"/>
    </row>
    <row r="23" spans="1:10" s="40" customFormat="1" ht="14.25" customHeight="1">
      <c r="A23" s="55"/>
      <c r="B23" s="1"/>
      <c r="C23" s="131"/>
      <c r="D23" s="225"/>
      <c r="E23" s="215"/>
      <c r="F23" s="689"/>
      <c r="G23" s="32"/>
      <c r="H23" s="252"/>
      <c r="I23" s="253"/>
      <c r="J23" s="42"/>
    </row>
    <row r="24" spans="1:10" s="40" customFormat="1" ht="16.5" customHeight="1">
      <c r="A24" s="135" t="s">
        <v>263</v>
      </c>
      <c r="B24" s="136"/>
      <c r="C24" s="137" t="s">
        <v>257</v>
      </c>
      <c r="D24" s="235"/>
      <c r="E24" s="224"/>
      <c r="F24" s="138"/>
      <c r="G24" s="370">
        <f>SUM(G20:G21)</f>
        <v>0</v>
      </c>
      <c r="H24" s="252"/>
      <c r="I24" s="253"/>
      <c r="J24" s="42"/>
    </row>
    <row r="25" spans="1:10" ht="13.5" customHeight="1">
      <c r="A25" s="44"/>
      <c r="B25" s="39"/>
      <c r="C25" s="130"/>
      <c r="D25" s="225"/>
      <c r="E25" s="215"/>
      <c r="F25" s="689"/>
      <c r="G25" s="32"/>
      <c r="H25" s="46"/>
      <c r="I25" s="20"/>
      <c r="J25" s="32"/>
    </row>
    <row r="26" spans="1:10" ht="16.5" customHeight="1">
      <c r="A26" s="44"/>
      <c r="B26" s="39"/>
      <c r="C26" s="130"/>
      <c r="D26" s="225"/>
      <c r="E26" s="215"/>
      <c r="F26" s="689"/>
      <c r="G26" s="689"/>
      <c r="H26" s="46"/>
      <c r="I26" s="20"/>
      <c r="J26" s="32"/>
    </row>
    <row r="27" spans="1:10" ht="12.75" customHeight="1">
      <c r="A27" s="57"/>
      <c r="C27" s="37"/>
      <c r="D27" s="33"/>
      <c r="E27" s="67"/>
      <c r="F27" s="613"/>
      <c r="G27" s="32"/>
      <c r="H27" s="46"/>
      <c r="I27" s="20"/>
      <c r="J27" s="32"/>
    </row>
    <row r="28" spans="1:10" ht="12.75" customHeight="1">
      <c r="A28" s="55"/>
      <c r="C28" s="131"/>
      <c r="D28" s="225"/>
      <c r="E28" s="215"/>
      <c r="F28" s="689"/>
      <c r="G28" s="32"/>
      <c r="H28" s="46"/>
      <c r="I28" s="20"/>
      <c r="J28" s="32"/>
    </row>
    <row r="29" spans="1:10">
      <c r="A29" s="55"/>
      <c r="C29" s="133"/>
      <c r="D29" s="225"/>
      <c r="E29" s="215"/>
      <c r="F29" s="689"/>
      <c r="G29" s="32"/>
      <c r="H29" s="46"/>
      <c r="I29" s="20"/>
      <c r="J29" s="32"/>
    </row>
    <row r="30" spans="1:10" ht="12.75" customHeight="1">
      <c r="A30" s="44"/>
      <c r="B30" s="39"/>
      <c r="C30" s="130"/>
      <c r="D30" s="225"/>
      <c r="E30" s="215"/>
      <c r="F30" s="689"/>
      <c r="G30" s="32"/>
      <c r="H30" s="46"/>
      <c r="I30" s="20"/>
      <c r="J30" s="32"/>
    </row>
    <row r="31" spans="1:10" ht="12.75" customHeight="1">
      <c r="A31" s="44"/>
      <c r="B31" s="39"/>
      <c r="D31" s="225"/>
      <c r="E31" s="215"/>
      <c r="F31" s="689"/>
      <c r="G31" s="32"/>
      <c r="H31" s="46"/>
      <c r="I31" s="20"/>
      <c r="J31" s="32"/>
    </row>
    <row r="32" spans="1:10">
      <c r="A32" s="57"/>
      <c r="C32" s="37"/>
      <c r="D32" s="33"/>
      <c r="E32" s="67"/>
      <c r="F32" s="613"/>
      <c r="G32" s="32"/>
      <c r="H32" s="46"/>
      <c r="I32" s="20"/>
      <c r="J32" s="32"/>
    </row>
    <row r="33" spans="1:10" ht="102" customHeight="1">
      <c r="A33" s="55"/>
      <c r="C33" s="131"/>
      <c r="D33" s="225"/>
      <c r="E33" s="215"/>
      <c r="F33" s="689"/>
      <c r="G33" s="32"/>
      <c r="H33" s="46"/>
      <c r="I33" s="20"/>
      <c r="J33" s="32"/>
    </row>
    <row r="34" spans="1:10" ht="13.5" customHeight="1">
      <c r="A34" s="55"/>
      <c r="C34" s="133"/>
      <c r="D34" s="225"/>
      <c r="E34" s="215"/>
      <c r="F34" s="689"/>
      <c r="G34" s="32"/>
      <c r="H34" s="46"/>
      <c r="I34" s="20"/>
      <c r="J34" s="32"/>
    </row>
    <row r="35" spans="1:10" ht="13.5" customHeight="1">
      <c r="A35" s="44"/>
      <c r="B35" s="39"/>
      <c r="C35" s="130"/>
      <c r="D35" s="225"/>
      <c r="E35" s="215"/>
      <c r="F35" s="689"/>
      <c r="G35" s="32"/>
      <c r="H35" s="46"/>
      <c r="I35" s="20"/>
      <c r="J35" s="32"/>
    </row>
    <row r="36" spans="1:10" ht="14.25" customHeight="1">
      <c r="A36" s="44"/>
      <c r="B36" s="39"/>
      <c r="C36" s="177"/>
      <c r="D36" s="33"/>
      <c r="E36" s="67"/>
      <c r="F36" s="689"/>
      <c r="G36" s="32"/>
      <c r="H36" s="46"/>
      <c r="I36" s="20"/>
      <c r="J36" s="32"/>
    </row>
    <row r="37" spans="1:10" ht="13.5" customHeight="1">
      <c r="A37" s="57"/>
      <c r="C37" s="37"/>
      <c r="D37" s="33"/>
      <c r="E37" s="67"/>
      <c r="F37" s="613"/>
      <c r="G37" s="32"/>
      <c r="H37" s="46"/>
      <c r="I37" s="20"/>
      <c r="J37" s="32"/>
    </row>
    <row r="38" spans="1:10" ht="91.5" customHeight="1">
      <c r="A38" s="44"/>
      <c r="B38" s="39"/>
      <c r="C38" s="176"/>
      <c r="D38" s="225"/>
      <c r="E38" s="215"/>
      <c r="F38" s="689"/>
      <c r="G38" s="32"/>
      <c r="H38" s="46"/>
      <c r="I38" s="20"/>
      <c r="J38" s="32"/>
    </row>
    <row r="39" spans="1:10" ht="14.25" customHeight="1">
      <c r="A39" s="44"/>
      <c r="B39" s="39"/>
      <c r="C39" s="133"/>
      <c r="D39" s="225"/>
      <c r="E39" s="215"/>
      <c r="F39" s="689"/>
      <c r="G39" s="32"/>
      <c r="H39" s="46"/>
      <c r="I39" s="20"/>
      <c r="J39" s="32"/>
    </row>
    <row r="40" spans="1:10" ht="14.25" customHeight="1">
      <c r="A40" s="47"/>
      <c r="B40" s="39"/>
      <c r="C40" s="130"/>
      <c r="D40" s="225"/>
      <c r="E40" s="215"/>
      <c r="F40" s="689"/>
      <c r="G40" s="32"/>
      <c r="H40" s="46"/>
      <c r="I40" s="20"/>
      <c r="J40" s="32"/>
    </row>
    <row r="41" spans="1:10" ht="13.5" customHeight="1">
      <c r="A41" s="44"/>
      <c r="B41" s="39"/>
      <c r="C41" s="45"/>
      <c r="D41" s="33"/>
      <c r="E41" s="67"/>
      <c r="F41" s="689"/>
      <c r="G41" s="32"/>
      <c r="H41" s="46"/>
      <c r="I41" s="20"/>
      <c r="J41" s="32"/>
    </row>
    <row r="42" spans="1:10" ht="12.75" customHeight="1">
      <c r="A42" s="57"/>
      <c r="C42" s="37"/>
      <c r="D42" s="33"/>
      <c r="E42" s="67"/>
      <c r="F42" s="613"/>
      <c r="G42" s="32"/>
      <c r="H42" s="46"/>
      <c r="I42" s="20"/>
      <c r="J42" s="32"/>
    </row>
    <row r="43" spans="1:10" ht="62.25" customHeight="1">
      <c r="C43" s="176"/>
      <c r="H43" s="46"/>
      <c r="I43" s="20"/>
      <c r="J43" s="32"/>
    </row>
    <row r="44" spans="1:10" ht="12.75" customHeight="1">
      <c r="A44" s="47"/>
      <c r="B44" s="39"/>
      <c r="C44" s="133"/>
      <c r="D44" s="225"/>
      <c r="E44" s="215"/>
      <c r="F44" s="689"/>
      <c r="G44" s="32"/>
      <c r="H44" s="46"/>
      <c r="I44" s="20"/>
      <c r="J44" s="32"/>
    </row>
    <row r="45" spans="1:10" ht="13.5" customHeight="1">
      <c r="A45" s="44"/>
      <c r="B45" s="39"/>
      <c r="C45" s="130"/>
      <c r="D45" s="225"/>
      <c r="E45" s="215"/>
      <c r="F45" s="689"/>
      <c r="G45" s="32"/>
      <c r="H45" s="46"/>
      <c r="I45" s="20"/>
      <c r="J45" s="32"/>
    </row>
    <row r="46" spans="1:10" ht="11.25" customHeight="1">
      <c r="A46" s="44"/>
      <c r="B46" s="39"/>
      <c r="D46" s="225"/>
      <c r="E46" s="215"/>
      <c r="F46" s="689"/>
      <c r="G46" s="32"/>
      <c r="H46" s="46"/>
      <c r="I46" s="20"/>
      <c r="J46" s="32"/>
    </row>
    <row r="47" spans="1:10" ht="12.75" customHeight="1">
      <c r="A47" s="57"/>
      <c r="C47" s="37"/>
      <c r="D47" s="33"/>
      <c r="E47" s="67"/>
      <c r="F47" s="613"/>
      <c r="G47" s="32"/>
      <c r="H47" s="46"/>
      <c r="I47" s="20"/>
      <c r="J47" s="32"/>
    </row>
    <row r="48" spans="1:10" ht="12.75" customHeight="1">
      <c r="A48" s="47"/>
      <c r="B48" s="39"/>
      <c r="C48" s="176"/>
      <c r="D48" s="33"/>
      <c r="E48" s="67"/>
      <c r="F48" s="689"/>
      <c r="G48" s="32"/>
      <c r="H48" s="46"/>
      <c r="I48" s="20"/>
      <c r="J48" s="32"/>
    </row>
    <row r="49" spans="1:10" ht="13.5" customHeight="1">
      <c r="A49" s="44"/>
      <c r="B49" s="39"/>
      <c r="C49" s="133"/>
      <c r="D49" s="225"/>
      <c r="E49" s="215"/>
      <c r="F49" s="689"/>
      <c r="G49" s="32"/>
      <c r="H49" s="46"/>
      <c r="I49" s="20"/>
      <c r="J49" s="32"/>
    </row>
    <row r="50" spans="1:10" ht="12.75" customHeight="1">
      <c r="A50" s="38"/>
      <c r="B50" s="39"/>
      <c r="C50" s="130"/>
      <c r="D50" s="225"/>
      <c r="E50" s="215"/>
      <c r="F50" s="689"/>
      <c r="G50" s="32"/>
      <c r="H50" s="46"/>
      <c r="I50" s="20"/>
      <c r="J50" s="32"/>
    </row>
    <row r="51" spans="1:10" ht="12.75" customHeight="1">
      <c r="A51" s="57"/>
      <c r="C51" s="37"/>
      <c r="D51" s="33"/>
      <c r="E51" s="67"/>
      <c r="F51" s="689"/>
      <c r="G51" s="23"/>
      <c r="H51" s="46"/>
      <c r="I51" s="20"/>
      <c r="J51" s="32"/>
    </row>
    <row r="52" spans="1:10" ht="14.25" customHeight="1">
      <c r="A52" s="47"/>
      <c r="B52" s="39"/>
      <c r="C52" s="176"/>
      <c r="D52" s="33"/>
      <c r="E52" s="67"/>
      <c r="F52" s="689"/>
      <c r="G52" s="32"/>
      <c r="H52" s="46"/>
      <c r="I52" s="20"/>
      <c r="J52" s="32"/>
    </row>
    <row r="53" spans="1:10" ht="86.25" customHeight="1">
      <c r="A53" s="47"/>
      <c r="B53" s="39"/>
      <c r="C53" s="133"/>
      <c r="D53" s="225"/>
      <c r="E53" s="215"/>
      <c r="F53" s="689"/>
      <c r="G53" s="32"/>
      <c r="H53" s="46"/>
      <c r="I53" s="20"/>
      <c r="J53" s="32"/>
    </row>
    <row r="54" spans="1:10" ht="13.5" customHeight="1">
      <c r="A54" s="44"/>
      <c r="B54" s="39"/>
      <c r="C54" s="130"/>
      <c r="D54" s="225"/>
      <c r="E54" s="215"/>
      <c r="F54" s="689"/>
      <c r="G54" s="32"/>
      <c r="H54" s="46"/>
      <c r="I54" s="20"/>
      <c r="J54" s="32"/>
    </row>
    <row r="55" spans="1:10" ht="12.75" customHeight="1">
      <c r="A55" s="44"/>
      <c r="B55" s="39"/>
      <c r="C55" s="1"/>
      <c r="D55" s="225"/>
      <c r="E55" s="215"/>
      <c r="F55" s="689"/>
      <c r="G55" s="32"/>
      <c r="H55" s="46"/>
      <c r="I55" s="20"/>
      <c r="J55" s="32"/>
    </row>
    <row r="56" spans="1:10" ht="14.25" customHeight="1">
      <c r="A56" s="57"/>
      <c r="C56" s="37"/>
      <c r="D56" s="33"/>
      <c r="E56" s="67"/>
      <c r="F56" s="613"/>
      <c r="G56" s="32"/>
      <c r="H56" s="46"/>
      <c r="I56" s="20"/>
      <c r="J56" s="32"/>
    </row>
    <row r="57" spans="1:10" ht="37.5" customHeight="1">
      <c r="A57" s="55"/>
      <c r="C57" s="131"/>
      <c r="D57" s="225"/>
      <c r="E57" s="215"/>
      <c r="F57" s="689"/>
      <c r="G57" s="32"/>
      <c r="H57" s="46"/>
      <c r="I57" s="20"/>
      <c r="J57" s="32"/>
    </row>
    <row r="58" spans="1:10" ht="13.5" customHeight="1">
      <c r="A58" s="55"/>
      <c r="C58" s="133"/>
      <c r="D58" s="225"/>
      <c r="E58" s="215"/>
      <c r="F58" s="689"/>
      <c r="G58" s="32"/>
      <c r="J58" s="1"/>
    </row>
    <row r="59" spans="1:10" ht="13.5" customHeight="1">
      <c r="A59" s="109"/>
      <c r="B59" s="110"/>
      <c r="C59" s="130"/>
      <c r="D59" s="225"/>
      <c r="E59" s="215"/>
      <c r="F59" s="689"/>
      <c r="G59" s="32"/>
      <c r="J59" s="1"/>
    </row>
    <row r="60" spans="1:10" ht="13.5" customHeight="1">
      <c r="C60" s="183"/>
      <c r="D60" s="225"/>
      <c r="E60" s="215"/>
      <c r="F60" s="689"/>
      <c r="G60" s="32"/>
      <c r="J60" s="1"/>
    </row>
    <row r="61" spans="1:10" ht="14.25" customHeight="1">
      <c r="A61" s="109"/>
      <c r="B61" s="110"/>
      <c r="C61" s="176"/>
      <c r="D61" s="227"/>
      <c r="E61" s="229"/>
      <c r="F61" s="112"/>
      <c r="G61" s="112"/>
      <c r="J61" s="1"/>
    </row>
    <row r="62" spans="1:10" ht="141" customHeight="1">
      <c r="A62" s="57"/>
      <c r="C62" s="37"/>
      <c r="D62" s="33"/>
      <c r="E62" s="67"/>
      <c r="F62" s="613"/>
      <c r="G62" s="32"/>
      <c r="J62" s="1"/>
    </row>
    <row r="63" spans="1:10" ht="12.75" customHeight="1">
      <c r="C63" s="176"/>
      <c r="D63" s="206"/>
      <c r="E63" s="206"/>
      <c r="F63" s="424"/>
      <c r="J63" s="1"/>
    </row>
    <row r="64" spans="1:10" ht="14.25" customHeight="1">
      <c r="C64" s="1"/>
      <c r="D64" s="225"/>
      <c r="E64" s="215"/>
      <c r="F64" s="689"/>
      <c r="G64" s="32"/>
      <c r="J64" s="1"/>
    </row>
    <row r="65" spans="1:10" ht="12" customHeight="1">
      <c r="C65" s="1"/>
      <c r="D65" s="225"/>
      <c r="E65" s="215"/>
      <c r="F65" s="689"/>
      <c r="G65" s="32"/>
      <c r="J65" s="1"/>
    </row>
    <row r="66" spans="1:10" ht="14.25" customHeight="1">
      <c r="A66" s="57"/>
      <c r="C66" s="37"/>
      <c r="D66" s="33"/>
      <c r="E66" s="67"/>
      <c r="F66" s="613"/>
      <c r="G66" s="32"/>
      <c r="J66" s="1"/>
    </row>
    <row r="67" spans="1:10" ht="14.25" customHeight="1">
      <c r="C67" s="176"/>
      <c r="D67" s="225"/>
      <c r="E67" s="215"/>
      <c r="F67" s="689"/>
      <c r="G67" s="32"/>
      <c r="J67" s="1"/>
    </row>
    <row r="68" spans="1:10">
      <c r="A68" s="55"/>
      <c r="C68" s="133"/>
      <c r="D68" s="225"/>
      <c r="E68" s="215"/>
      <c r="F68" s="689"/>
      <c r="G68" s="32"/>
      <c r="J68" s="1"/>
    </row>
    <row r="69" spans="1:10" ht="15.75">
      <c r="A69" s="109"/>
      <c r="B69" s="110"/>
      <c r="C69" s="130"/>
      <c r="D69" s="225"/>
      <c r="E69" s="215"/>
      <c r="F69" s="689"/>
      <c r="G69" s="32"/>
      <c r="J69" s="1"/>
    </row>
    <row r="70" spans="1:10" ht="12.75" customHeight="1">
      <c r="A70" s="109"/>
      <c r="B70" s="110"/>
      <c r="C70" s="130"/>
      <c r="D70" s="225"/>
      <c r="E70" s="215"/>
      <c r="F70" s="689"/>
      <c r="G70" s="32"/>
      <c r="J70" s="1"/>
    </row>
    <row r="71" spans="1:10">
      <c r="A71" s="57"/>
      <c r="C71" s="37"/>
      <c r="D71" s="33"/>
      <c r="E71" s="67"/>
      <c r="F71" s="613"/>
      <c r="G71" s="32"/>
      <c r="J71" s="1"/>
    </row>
    <row r="72" spans="1:10" ht="75.75" customHeight="1">
      <c r="A72" s="109"/>
      <c r="B72" s="110"/>
      <c r="C72" s="176"/>
      <c r="D72" s="225"/>
      <c r="E72" s="215"/>
      <c r="F72" s="689"/>
      <c r="G72" s="32"/>
      <c r="J72" s="1"/>
    </row>
    <row r="73" spans="1:10" ht="15.75">
      <c r="A73" s="109"/>
      <c r="B73" s="110"/>
      <c r="C73" s="176"/>
      <c r="D73" s="225"/>
      <c r="E73" s="215"/>
      <c r="F73" s="689"/>
      <c r="G73" s="32"/>
      <c r="J73" s="1"/>
    </row>
    <row r="74" spans="1:10" ht="12.75" customHeight="1">
      <c r="A74" s="109"/>
      <c r="B74" s="110"/>
      <c r="C74" s="176"/>
      <c r="D74" s="225"/>
      <c r="E74" s="215"/>
      <c r="F74" s="689"/>
      <c r="G74" s="32"/>
      <c r="J74" s="1"/>
    </row>
    <row r="75" spans="1:10">
      <c r="C75" s="1"/>
      <c r="D75" s="206"/>
      <c r="E75" s="206"/>
      <c r="F75" s="424"/>
      <c r="J75" s="1"/>
    </row>
    <row r="76" spans="1:10" ht="14.25" customHeight="1">
      <c r="A76" s="57"/>
      <c r="C76" s="37"/>
      <c r="D76" s="33"/>
      <c r="E76" s="67"/>
      <c r="F76" s="613"/>
      <c r="G76" s="32"/>
      <c r="J76" s="1"/>
    </row>
    <row r="77" spans="1:10" ht="73.5" customHeight="1">
      <c r="C77" s="184"/>
      <c r="D77" s="206"/>
      <c r="E77" s="206"/>
      <c r="F77" s="424"/>
      <c r="J77" s="1"/>
    </row>
    <row r="78" spans="1:10" ht="13.5" hidden="1" customHeight="1">
      <c r="A78" s="44"/>
      <c r="B78" s="39"/>
      <c r="C78" s="133"/>
      <c r="D78" s="225"/>
      <c r="E78" s="215"/>
      <c r="F78" s="689"/>
      <c r="G78" s="32"/>
      <c r="J78" s="1"/>
    </row>
    <row r="79" spans="1:10" hidden="1">
      <c r="A79" s="47"/>
      <c r="B79" s="39"/>
      <c r="C79" s="130"/>
      <c r="D79" s="225"/>
      <c r="E79" s="215"/>
      <c r="F79" s="689"/>
      <c r="G79" s="32"/>
      <c r="J79" s="1"/>
    </row>
    <row r="80" spans="1:10" ht="13.5" customHeight="1">
      <c r="C80" s="30"/>
      <c r="D80" s="206"/>
      <c r="E80" s="206"/>
      <c r="F80" s="424"/>
      <c r="J80" s="1"/>
    </row>
    <row r="81" spans="1:10">
      <c r="A81" s="57"/>
      <c r="C81" s="37"/>
      <c r="D81" s="33"/>
      <c r="E81" s="67"/>
      <c r="F81" s="613"/>
      <c r="G81" s="32"/>
      <c r="J81" s="1"/>
    </row>
    <row r="82" spans="1:10" ht="109.5" customHeight="1">
      <c r="C82" s="176"/>
      <c r="D82" s="206"/>
      <c r="E82" s="206"/>
      <c r="F82" s="424"/>
      <c r="J82" s="1"/>
    </row>
    <row r="83" spans="1:10">
      <c r="A83" s="44"/>
      <c r="B83" s="39"/>
      <c r="C83" s="133"/>
      <c r="D83" s="225"/>
      <c r="E83" s="215"/>
      <c r="F83" s="689"/>
      <c r="G83" s="32"/>
      <c r="J83" s="1"/>
    </row>
    <row r="84" spans="1:10" ht="12.75" customHeight="1">
      <c r="A84" s="47"/>
      <c r="B84" s="39"/>
      <c r="C84" s="130"/>
      <c r="D84" s="225"/>
      <c r="E84" s="215"/>
      <c r="F84" s="689"/>
      <c r="G84" s="32"/>
      <c r="J84" s="1"/>
    </row>
    <row r="85" spans="1:10" ht="12" customHeight="1">
      <c r="C85" s="30"/>
      <c r="D85" s="206"/>
      <c r="E85" s="206"/>
      <c r="F85" s="424"/>
      <c r="J85" s="1"/>
    </row>
    <row r="86" spans="1:10" ht="12" customHeight="1">
      <c r="A86" s="57"/>
      <c r="C86" s="37"/>
      <c r="D86" s="33"/>
      <c r="E86" s="67"/>
      <c r="F86" s="613"/>
      <c r="G86" s="32"/>
      <c r="J86" s="1"/>
    </row>
    <row r="87" spans="1:10" ht="86.25" customHeight="1">
      <c r="C87" s="185"/>
      <c r="D87" s="206"/>
      <c r="E87" s="206"/>
      <c r="F87" s="424"/>
      <c r="J87" s="1"/>
    </row>
    <row r="88" spans="1:10" ht="12" customHeight="1">
      <c r="A88" s="44"/>
      <c r="B88" s="39"/>
      <c r="C88" s="133"/>
      <c r="D88" s="225"/>
      <c r="E88" s="215"/>
      <c r="F88" s="689"/>
      <c r="G88" s="32"/>
      <c r="J88" s="1"/>
    </row>
    <row r="89" spans="1:10" ht="12.75" customHeight="1">
      <c r="A89" s="47"/>
      <c r="B89" s="39"/>
      <c r="C89" s="130"/>
      <c r="D89" s="225"/>
      <c r="E89" s="215"/>
      <c r="F89" s="689"/>
      <c r="G89" s="32"/>
      <c r="J89" s="1"/>
    </row>
    <row r="90" spans="1:10" ht="12" customHeight="1">
      <c r="J90" s="1"/>
    </row>
    <row r="91" spans="1:10" ht="14.25" customHeight="1">
      <c r="A91" s="57"/>
      <c r="C91" s="37"/>
      <c r="D91" s="33"/>
      <c r="E91" s="67"/>
      <c r="F91" s="613"/>
      <c r="G91" s="32"/>
      <c r="J91" s="1"/>
    </row>
    <row r="92" spans="1:10" ht="72.75" customHeight="1">
      <c r="C92" s="185"/>
      <c r="D92" s="206"/>
      <c r="E92" s="206"/>
      <c r="F92" s="424"/>
      <c r="J92" s="1"/>
    </row>
    <row r="93" spans="1:10">
      <c r="A93" s="44"/>
      <c r="B93" s="39"/>
      <c r="C93" s="133"/>
      <c r="D93" s="225"/>
      <c r="E93" s="215"/>
      <c r="F93" s="689"/>
      <c r="G93" s="32"/>
      <c r="J93" s="1"/>
    </row>
    <row r="94" spans="1:10" ht="12.75" customHeight="1">
      <c r="A94" s="47"/>
      <c r="B94" s="39"/>
      <c r="C94" s="130"/>
      <c r="D94" s="225"/>
      <c r="E94" s="215"/>
      <c r="F94" s="689"/>
      <c r="G94" s="32"/>
      <c r="J94" s="1"/>
    </row>
    <row r="95" spans="1:10" ht="12" customHeight="1">
      <c r="C95" s="30"/>
      <c r="D95" s="206"/>
      <c r="E95" s="206"/>
      <c r="F95" s="424"/>
      <c r="J95" s="1"/>
    </row>
    <row r="96" spans="1:10">
      <c r="A96" s="57"/>
      <c r="C96" s="37"/>
      <c r="D96" s="33"/>
      <c r="E96" s="67"/>
      <c r="F96" s="613"/>
      <c r="G96" s="32"/>
      <c r="J96" s="1"/>
    </row>
    <row r="97" spans="1:10">
      <c r="C97" s="185"/>
      <c r="D97" s="206"/>
      <c r="E97" s="206"/>
      <c r="F97" s="424"/>
      <c r="J97" s="1"/>
    </row>
    <row r="98" spans="1:10">
      <c r="A98" s="44"/>
      <c r="B98" s="39"/>
      <c r="C98" s="133"/>
      <c r="D98" s="225"/>
      <c r="E98" s="215"/>
      <c r="F98" s="689"/>
      <c r="G98" s="32"/>
      <c r="J98" s="1"/>
    </row>
    <row r="99" spans="1:10" ht="13.5" customHeight="1">
      <c r="A99" s="47"/>
      <c r="B99" s="39"/>
      <c r="C99" s="130"/>
      <c r="D99" s="225"/>
      <c r="E99" s="215"/>
      <c r="F99" s="689"/>
      <c r="G99" s="32"/>
      <c r="J99" s="1"/>
    </row>
    <row r="100" spans="1:10" ht="12.75" customHeight="1">
      <c r="C100" s="30"/>
      <c r="D100" s="206"/>
      <c r="E100" s="206"/>
      <c r="F100" s="424"/>
      <c r="J100" s="1"/>
    </row>
    <row r="101" spans="1:10" ht="15" customHeight="1">
      <c r="A101" s="57"/>
      <c r="C101" s="37"/>
      <c r="D101" s="33"/>
      <c r="E101" s="67"/>
      <c r="F101" s="613"/>
      <c r="G101" s="32"/>
      <c r="J101" s="1"/>
    </row>
    <row r="102" spans="1:10" ht="61.5" customHeight="1">
      <c r="C102" s="185"/>
      <c r="D102" s="206"/>
      <c r="E102" s="206"/>
      <c r="F102" s="424"/>
      <c r="J102" s="1"/>
    </row>
    <row r="103" spans="1:10" ht="13.5" customHeight="1">
      <c r="A103" s="44"/>
      <c r="B103" s="39"/>
      <c r="C103" s="133"/>
      <c r="D103" s="225"/>
      <c r="E103" s="215"/>
      <c r="F103" s="689"/>
      <c r="G103" s="32"/>
      <c r="J103" s="1"/>
    </row>
    <row r="104" spans="1:10">
      <c r="A104" s="47"/>
      <c r="B104" s="39"/>
      <c r="C104" s="130"/>
      <c r="D104" s="225"/>
      <c r="E104" s="215"/>
      <c r="F104" s="689"/>
      <c r="G104" s="32"/>
      <c r="J104" s="1"/>
    </row>
    <row r="105" spans="1:10">
      <c r="C105" s="30"/>
      <c r="D105" s="206"/>
      <c r="E105" s="206"/>
      <c r="F105" s="424"/>
      <c r="J105" s="1"/>
    </row>
    <row r="106" spans="1:10" ht="12.75" customHeight="1">
      <c r="A106" s="57"/>
      <c r="B106" s="58"/>
      <c r="C106" s="37"/>
      <c r="D106" s="33"/>
      <c r="E106" s="67"/>
      <c r="F106" s="613"/>
      <c r="G106" s="32"/>
      <c r="J106" s="1"/>
    </row>
    <row r="107" spans="1:10" ht="72.75" customHeight="1">
      <c r="C107" s="144"/>
      <c r="D107" s="206"/>
      <c r="E107" s="67"/>
      <c r="F107" s="613"/>
      <c r="G107" s="32"/>
      <c r="J107" s="1"/>
    </row>
    <row r="108" spans="1:10" ht="15.75" customHeight="1">
      <c r="A108" s="55"/>
      <c r="B108" s="58"/>
      <c r="D108" s="206"/>
      <c r="E108" s="215"/>
      <c r="F108" s="689"/>
      <c r="G108" s="32"/>
      <c r="J108" s="1"/>
    </row>
    <row r="109" spans="1:10" ht="12.75" customHeight="1">
      <c r="A109" s="55"/>
      <c r="B109" s="58"/>
      <c r="D109" s="225"/>
      <c r="E109" s="215"/>
      <c r="F109" s="689"/>
      <c r="G109" s="32"/>
      <c r="J109" s="1"/>
    </row>
    <row r="110" spans="1:10" ht="12" customHeight="1">
      <c r="A110" s="57"/>
      <c r="B110" s="58"/>
      <c r="C110" s="37"/>
      <c r="D110" s="33"/>
      <c r="E110" s="67"/>
      <c r="F110" s="613"/>
      <c r="G110" s="32"/>
      <c r="J110" s="1"/>
    </row>
    <row r="111" spans="1:10" ht="13.5" customHeight="1">
      <c r="C111" s="144"/>
      <c r="D111" s="206"/>
      <c r="E111" s="67"/>
      <c r="F111" s="613"/>
      <c r="G111" s="32"/>
      <c r="J111" s="1"/>
    </row>
    <row r="112" spans="1:10" ht="51.75" customHeight="1">
      <c r="A112" s="55"/>
      <c r="B112" s="58"/>
      <c r="D112" s="206"/>
      <c r="E112" s="215"/>
      <c r="F112" s="689"/>
      <c r="G112" s="32"/>
      <c r="J112" s="1"/>
    </row>
    <row r="113" spans="1:10" ht="15" customHeight="1">
      <c r="A113" s="55"/>
      <c r="B113" s="58"/>
      <c r="D113" s="225"/>
      <c r="E113" s="215"/>
      <c r="F113" s="689"/>
      <c r="G113" s="32"/>
      <c r="J113" s="1"/>
    </row>
    <row r="114" spans="1:10" ht="13.5" customHeight="1">
      <c r="A114" s="57"/>
      <c r="B114" s="58"/>
      <c r="C114" s="37"/>
      <c r="D114" s="33"/>
      <c r="E114" s="67"/>
      <c r="F114" s="613"/>
      <c r="G114" s="32"/>
      <c r="J114" s="1"/>
    </row>
    <row r="115" spans="1:10" ht="12.75" customHeight="1">
      <c r="C115" s="144"/>
      <c r="D115" s="206"/>
      <c r="E115" s="67"/>
      <c r="F115" s="613"/>
      <c r="G115" s="32"/>
      <c r="J115" s="1"/>
    </row>
    <row r="116" spans="1:10" ht="63.75" customHeight="1">
      <c r="A116" s="55"/>
      <c r="B116" s="58"/>
      <c r="D116" s="206"/>
      <c r="E116" s="215"/>
      <c r="F116" s="689"/>
      <c r="G116" s="32"/>
      <c r="J116" s="1"/>
    </row>
    <row r="117" spans="1:10" ht="13.5" customHeight="1">
      <c r="A117" s="55"/>
      <c r="B117" s="58"/>
      <c r="D117" s="225"/>
      <c r="E117" s="215"/>
      <c r="F117" s="689"/>
      <c r="G117" s="32"/>
      <c r="J117" s="1"/>
    </row>
    <row r="118" spans="1:10" ht="12" customHeight="1">
      <c r="A118" s="57"/>
      <c r="B118" s="58"/>
      <c r="C118" s="37"/>
      <c r="D118" s="33"/>
      <c r="E118" s="67"/>
      <c r="F118" s="613"/>
      <c r="G118" s="32"/>
      <c r="J118" s="1"/>
    </row>
    <row r="119" spans="1:10">
      <c r="C119" s="148"/>
      <c r="D119" s="206"/>
      <c r="E119" s="67"/>
      <c r="F119" s="613"/>
      <c r="G119" s="32"/>
      <c r="J119" s="1"/>
    </row>
    <row r="120" spans="1:10" ht="53.25" customHeight="1">
      <c r="A120" s="55"/>
      <c r="B120" s="58"/>
      <c r="D120" s="206"/>
      <c r="E120" s="215"/>
      <c r="F120" s="689"/>
      <c r="G120" s="32"/>
      <c r="J120" s="1"/>
    </row>
    <row r="121" spans="1:10" ht="12.75" customHeight="1">
      <c r="A121" s="55"/>
      <c r="B121" s="58"/>
      <c r="D121" s="225"/>
      <c r="E121" s="215"/>
      <c r="F121" s="689"/>
      <c r="G121" s="32"/>
      <c r="J121" s="1"/>
    </row>
    <row r="122" spans="1:10" ht="12" customHeight="1">
      <c r="A122" s="57"/>
      <c r="B122" s="58"/>
      <c r="C122" s="37"/>
      <c r="D122" s="33"/>
      <c r="E122" s="67"/>
      <c r="F122" s="613"/>
      <c r="G122" s="32"/>
      <c r="J122" s="1"/>
    </row>
    <row r="123" spans="1:10">
      <c r="C123" s="144"/>
      <c r="D123" s="206"/>
      <c r="E123" s="67"/>
      <c r="F123" s="613"/>
      <c r="G123" s="32"/>
      <c r="J123" s="1"/>
    </row>
    <row r="124" spans="1:10">
      <c r="A124" s="55"/>
      <c r="B124" s="58"/>
      <c r="D124" s="206"/>
      <c r="E124" s="215"/>
      <c r="F124" s="689"/>
      <c r="G124" s="32"/>
      <c r="J124" s="1"/>
    </row>
    <row r="125" spans="1:10" ht="12.75" customHeight="1">
      <c r="A125" s="55"/>
      <c r="B125" s="58"/>
      <c r="D125" s="225"/>
      <c r="E125" s="215"/>
      <c r="F125" s="689"/>
      <c r="G125" s="32"/>
      <c r="J125" s="1"/>
    </row>
    <row r="126" spans="1:10" ht="12.75" customHeight="1">
      <c r="A126" s="55"/>
      <c r="C126" s="37"/>
      <c r="D126" s="33"/>
      <c r="E126" s="61"/>
      <c r="F126" s="689"/>
      <c r="G126" s="23"/>
      <c r="J126" s="1"/>
    </row>
    <row r="127" spans="1:10">
      <c r="A127" s="55"/>
      <c r="D127" s="206"/>
      <c r="E127" s="61"/>
      <c r="F127" s="689"/>
      <c r="G127" s="32"/>
      <c r="J127" s="1"/>
    </row>
    <row r="128" spans="1:10" ht="54" customHeight="1">
      <c r="A128" s="55"/>
      <c r="D128" s="206"/>
      <c r="E128" s="61"/>
      <c r="F128" s="689"/>
      <c r="G128" s="32"/>
      <c r="J128" s="1"/>
    </row>
    <row r="129" spans="1:10" ht="13.5" customHeight="1">
      <c r="A129" s="60"/>
      <c r="B129" s="62"/>
      <c r="C129" s="50"/>
      <c r="D129" s="238"/>
      <c r="E129" s="237"/>
      <c r="F129" s="727"/>
      <c r="G129" s="18"/>
      <c r="J129" s="1"/>
    </row>
    <row r="130" spans="1:10" ht="12" customHeight="1" thickBot="1">
      <c r="A130" s="102"/>
      <c r="B130" s="104"/>
      <c r="C130" s="104"/>
      <c r="D130" s="239"/>
      <c r="E130" s="240"/>
      <c r="F130" s="106"/>
      <c r="G130" s="186"/>
      <c r="J130" s="1"/>
    </row>
    <row r="131" spans="1:10" ht="12.75" customHeight="1">
      <c r="C131" s="30"/>
      <c r="D131" s="206"/>
      <c r="E131" s="206"/>
      <c r="F131" s="424"/>
      <c r="J131" s="1"/>
    </row>
    <row r="132" spans="1:10" ht="51.75" customHeight="1">
      <c r="C132" s="30"/>
      <c r="D132" s="206"/>
      <c r="E132" s="206"/>
      <c r="F132" s="424"/>
      <c r="J132" s="1"/>
    </row>
    <row r="133" spans="1:10">
      <c r="C133" s="30"/>
      <c r="D133" s="206"/>
      <c r="E133" s="206"/>
      <c r="F133" s="424"/>
      <c r="J133" s="1"/>
    </row>
    <row r="134" spans="1:10" ht="12.75" customHeight="1">
      <c r="C134" s="30"/>
      <c r="D134" s="206"/>
      <c r="E134" s="206"/>
      <c r="F134" s="424"/>
      <c r="J134" s="1"/>
    </row>
    <row r="135" spans="1:10">
      <c r="C135" s="30"/>
      <c r="D135" s="206"/>
      <c r="E135" s="206"/>
      <c r="F135" s="424"/>
      <c r="J135" s="1"/>
    </row>
    <row r="136" spans="1:10">
      <c r="C136" s="30"/>
      <c r="D136" s="206"/>
      <c r="E136" s="206"/>
      <c r="F136" s="424"/>
      <c r="J136" s="1"/>
    </row>
    <row r="137" spans="1:10" ht="15" customHeight="1">
      <c r="C137" s="30"/>
      <c r="D137" s="206"/>
      <c r="E137" s="206"/>
      <c r="F137" s="424"/>
      <c r="J137" s="1"/>
    </row>
    <row r="138" spans="1:10" ht="12.75" customHeight="1">
      <c r="C138" s="30"/>
      <c r="D138" s="206"/>
      <c r="E138" s="206"/>
      <c r="F138" s="424"/>
      <c r="J138" s="1"/>
    </row>
    <row r="139" spans="1:10">
      <c r="C139" s="30"/>
      <c r="D139" s="206"/>
      <c r="E139" s="206"/>
      <c r="F139" s="424"/>
      <c r="J139" s="1"/>
    </row>
    <row r="140" spans="1:10" ht="13.5" customHeight="1">
      <c r="C140" s="30"/>
      <c r="D140" s="206"/>
      <c r="E140" s="206"/>
      <c r="F140" s="424"/>
      <c r="J140" s="1"/>
    </row>
    <row r="141" spans="1:10" ht="90" customHeight="1">
      <c r="C141" s="30"/>
      <c r="D141" s="206"/>
      <c r="E141" s="206"/>
      <c r="F141" s="424"/>
      <c r="J141" s="1"/>
    </row>
    <row r="142" spans="1:10">
      <c r="C142" s="30"/>
      <c r="D142" s="206"/>
      <c r="E142" s="206"/>
      <c r="F142" s="424"/>
      <c r="J142" s="1"/>
    </row>
    <row r="143" spans="1:10">
      <c r="C143" s="30"/>
      <c r="D143" s="206"/>
      <c r="E143" s="206"/>
      <c r="F143" s="424"/>
      <c r="J143" s="1"/>
    </row>
    <row r="144" spans="1:10" ht="15.75" customHeight="1">
      <c r="C144" s="30"/>
      <c r="D144" s="206"/>
      <c r="E144" s="206"/>
      <c r="F144" s="424"/>
      <c r="J144" s="1"/>
    </row>
    <row r="145" spans="3:10">
      <c r="C145" s="30"/>
      <c r="D145" s="206"/>
      <c r="E145" s="206"/>
      <c r="F145" s="424"/>
      <c r="J145" s="1"/>
    </row>
    <row r="146" spans="3:10">
      <c r="C146" s="30"/>
      <c r="D146" s="206"/>
      <c r="E146" s="206"/>
      <c r="F146" s="424"/>
      <c r="J146" s="1"/>
    </row>
    <row r="147" spans="3:10">
      <c r="C147" s="30"/>
      <c r="D147" s="206"/>
      <c r="E147" s="206"/>
      <c r="F147" s="424"/>
      <c r="J147" s="1"/>
    </row>
    <row r="148" spans="3:10" ht="14.25" customHeight="1">
      <c r="C148" s="30"/>
      <c r="D148" s="206"/>
      <c r="E148" s="206"/>
      <c r="F148" s="424"/>
      <c r="J148" s="1"/>
    </row>
    <row r="149" spans="3:10" ht="66.75" customHeight="1">
      <c r="C149" s="30"/>
      <c r="D149" s="206"/>
      <c r="E149" s="206"/>
      <c r="F149" s="424"/>
      <c r="J149" s="1"/>
    </row>
    <row r="150" spans="3:10">
      <c r="C150" s="30"/>
      <c r="D150" s="206"/>
      <c r="E150" s="206"/>
      <c r="F150" s="424"/>
      <c r="J150" s="1"/>
    </row>
    <row r="151" spans="3:10">
      <c r="C151" s="30"/>
      <c r="D151" s="206"/>
      <c r="E151" s="206"/>
      <c r="F151" s="424"/>
      <c r="J151" s="1"/>
    </row>
    <row r="152" spans="3:10">
      <c r="C152" s="30"/>
      <c r="D152" s="206"/>
      <c r="E152" s="206"/>
      <c r="F152" s="424"/>
      <c r="J152" s="1"/>
    </row>
    <row r="153" spans="3:10" ht="66" customHeight="1">
      <c r="C153" s="30"/>
      <c r="D153" s="206"/>
      <c r="E153" s="206"/>
      <c r="F153" s="424"/>
      <c r="J153" s="1"/>
    </row>
    <row r="154" spans="3:10">
      <c r="C154" s="30"/>
      <c r="D154" s="206"/>
      <c r="E154" s="206"/>
      <c r="F154" s="424"/>
      <c r="J154" s="1"/>
    </row>
    <row r="155" spans="3:10">
      <c r="C155" s="30"/>
      <c r="D155" s="206"/>
      <c r="E155" s="206"/>
      <c r="F155" s="424"/>
      <c r="J155" s="1"/>
    </row>
    <row r="156" spans="3:10">
      <c r="C156" s="30"/>
      <c r="D156" s="206"/>
      <c r="E156" s="206"/>
      <c r="F156" s="424"/>
      <c r="J156" s="1"/>
    </row>
    <row r="157" spans="3:10">
      <c r="C157" s="30"/>
      <c r="D157" s="206"/>
      <c r="E157" s="206"/>
      <c r="F157" s="424"/>
      <c r="J157" s="1"/>
    </row>
    <row r="158" spans="3:10">
      <c r="C158" s="30"/>
      <c r="D158" s="206"/>
      <c r="E158" s="206"/>
      <c r="F158" s="424"/>
      <c r="J158" s="1"/>
    </row>
    <row r="159" spans="3:10">
      <c r="C159" s="30"/>
      <c r="D159" s="206"/>
      <c r="E159" s="206"/>
      <c r="F159" s="424"/>
      <c r="J159" s="1"/>
    </row>
    <row r="160" spans="3:10">
      <c r="C160" s="30"/>
      <c r="D160" s="206"/>
      <c r="E160" s="206"/>
      <c r="F160" s="424"/>
      <c r="J160" s="1"/>
    </row>
    <row r="161" spans="3:10">
      <c r="C161" s="30"/>
      <c r="D161" s="206"/>
      <c r="E161" s="206"/>
      <c r="F161" s="424"/>
      <c r="J161" s="1"/>
    </row>
    <row r="162" spans="3:10">
      <c r="C162" s="30"/>
      <c r="D162" s="206"/>
      <c r="E162" s="206"/>
      <c r="F162" s="424"/>
      <c r="J162" s="1"/>
    </row>
    <row r="163" spans="3:10">
      <c r="C163" s="30"/>
      <c r="D163" s="206"/>
      <c r="E163" s="206"/>
      <c r="F163" s="424"/>
      <c r="J163" s="1"/>
    </row>
    <row r="164" spans="3:10">
      <c r="C164" s="30"/>
      <c r="D164" s="206"/>
      <c r="E164" s="206"/>
      <c r="F164" s="424"/>
      <c r="J164" s="1"/>
    </row>
    <row r="165" spans="3:10">
      <c r="C165" s="30"/>
      <c r="D165" s="206"/>
      <c r="E165" s="206"/>
      <c r="F165" s="424"/>
      <c r="J165" s="1"/>
    </row>
    <row r="166" spans="3:10">
      <c r="C166" s="30"/>
      <c r="D166" s="206"/>
      <c r="E166" s="206"/>
      <c r="F166" s="424"/>
      <c r="J166" s="1"/>
    </row>
    <row r="167" spans="3:10">
      <c r="C167" s="30"/>
      <c r="D167" s="206"/>
      <c r="E167" s="206"/>
      <c r="F167" s="424"/>
      <c r="J167" s="1"/>
    </row>
    <row r="168" spans="3:10">
      <c r="C168" s="30"/>
      <c r="D168" s="206"/>
      <c r="E168" s="206"/>
      <c r="F168" s="424"/>
      <c r="J168" s="1"/>
    </row>
    <row r="169" spans="3:10">
      <c r="C169" s="30"/>
      <c r="D169" s="206"/>
      <c r="E169" s="206"/>
      <c r="F169" s="424"/>
      <c r="J169" s="1"/>
    </row>
    <row r="170" spans="3:10">
      <c r="C170" s="30"/>
      <c r="D170" s="206"/>
      <c r="E170" s="206"/>
      <c r="F170" s="424"/>
      <c r="J170" s="1"/>
    </row>
    <row r="171" spans="3:10">
      <c r="C171" s="30"/>
      <c r="D171" s="206"/>
      <c r="E171" s="206"/>
      <c r="F171" s="424"/>
      <c r="J171" s="1"/>
    </row>
    <row r="172" spans="3:10">
      <c r="C172" s="30"/>
      <c r="D172" s="206"/>
      <c r="E172" s="206"/>
      <c r="F172" s="424"/>
      <c r="J172" s="1"/>
    </row>
    <row r="173" spans="3:10">
      <c r="C173" s="30"/>
      <c r="D173" s="206"/>
      <c r="E173" s="206"/>
      <c r="F173" s="424"/>
      <c r="J173" s="1"/>
    </row>
    <row r="174" spans="3:10">
      <c r="C174" s="30"/>
      <c r="D174" s="206"/>
      <c r="E174" s="206"/>
      <c r="F174" s="424"/>
      <c r="J174" s="1"/>
    </row>
    <row r="175" spans="3:10">
      <c r="C175" s="30"/>
      <c r="D175" s="206"/>
      <c r="E175" s="206"/>
      <c r="F175" s="424"/>
      <c r="J175" s="1"/>
    </row>
    <row r="176" spans="3:10">
      <c r="C176" s="30"/>
      <c r="D176" s="206"/>
      <c r="E176" s="206"/>
      <c r="F176" s="424"/>
      <c r="J176" s="1"/>
    </row>
    <row r="177" spans="3:10" ht="37.5" customHeight="1">
      <c r="C177" s="30"/>
      <c r="D177" s="206"/>
      <c r="E177" s="206"/>
      <c r="F177" s="424"/>
      <c r="J177" s="1"/>
    </row>
    <row r="178" spans="3:10">
      <c r="C178" s="30"/>
      <c r="D178" s="206"/>
      <c r="E178" s="206"/>
      <c r="F178" s="424"/>
      <c r="J178" s="1"/>
    </row>
    <row r="179" spans="3:10">
      <c r="C179" s="30"/>
      <c r="D179" s="206"/>
      <c r="E179" s="206"/>
      <c r="F179" s="424"/>
      <c r="J179" s="1"/>
    </row>
    <row r="180" spans="3:10">
      <c r="C180" s="30"/>
      <c r="D180" s="206"/>
      <c r="E180" s="206"/>
      <c r="F180" s="424"/>
      <c r="J180" s="1"/>
    </row>
    <row r="181" spans="3:10">
      <c r="C181" s="30"/>
      <c r="D181" s="206"/>
      <c r="E181" s="206"/>
      <c r="F181" s="424"/>
      <c r="J181" s="1"/>
    </row>
    <row r="182" spans="3:10">
      <c r="C182" s="30"/>
      <c r="D182" s="206"/>
      <c r="E182" s="206"/>
      <c r="F182" s="424"/>
      <c r="J182" s="1"/>
    </row>
    <row r="183" spans="3:10">
      <c r="C183" s="30"/>
      <c r="D183" s="206"/>
      <c r="E183" s="206"/>
      <c r="F183" s="424"/>
      <c r="J183" s="1"/>
    </row>
    <row r="184" spans="3:10">
      <c r="C184" s="30"/>
      <c r="D184" s="206"/>
      <c r="E184" s="206"/>
      <c r="F184" s="424"/>
      <c r="J184" s="1"/>
    </row>
    <row r="185" spans="3:10" ht="40.5" customHeight="1">
      <c r="C185" s="30"/>
      <c r="D185" s="206"/>
      <c r="E185" s="206"/>
      <c r="F185" s="424"/>
      <c r="J185" s="1"/>
    </row>
    <row r="186" spans="3:10">
      <c r="C186" s="30"/>
      <c r="D186" s="206"/>
      <c r="E186" s="206"/>
      <c r="F186" s="424"/>
      <c r="J186" s="1"/>
    </row>
    <row r="187" spans="3:10">
      <c r="C187" s="30"/>
      <c r="D187" s="206"/>
      <c r="E187" s="206"/>
      <c r="F187" s="424"/>
      <c r="J187" s="1"/>
    </row>
    <row r="188" spans="3:10">
      <c r="C188" s="30"/>
      <c r="D188" s="206"/>
      <c r="E188" s="206"/>
      <c r="F188" s="424"/>
      <c r="J188" s="1"/>
    </row>
    <row r="189" spans="3:10" ht="53.25" customHeight="1">
      <c r="C189" s="30"/>
      <c r="D189" s="206"/>
      <c r="E189" s="206"/>
      <c r="F189" s="424"/>
      <c r="J189" s="1"/>
    </row>
    <row r="190" spans="3:10">
      <c r="C190" s="30"/>
      <c r="D190" s="206"/>
      <c r="E190" s="206"/>
      <c r="F190" s="424"/>
      <c r="J190" s="1"/>
    </row>
    <row r="191" spans="3:10">
      <c r="C191" s="30"/>
      <c r="D191" s="206"/>
      <c r="E191" s="206"/>
      <c r="F191" s="424"/>
      <c r="J191" s="1"/>
    </row>
    <row r="192" spans="3:10" ht="15" customHeight="1">
      <c r="C192" s="30"/>
      <c r="D192" s="206"/>
      <c r="E192" s="206"/>
      <c r="F192" s="424"/>
      <c r="J192" s="1"/>
    </row>
    <row r="193" spans="3:10">
      <c r="C193" s="30"/>
      <c r="D193" s="206"/>
      <c r="E193" s="206"/>
      <c r="F193" s="424"/>
      <c r="J193" s="1"/>
    </row>
    <row r="194" spans="3:10">
      <c r="C194" s="30"/>
      <c r="D194" s="206"/>
      <c r="E194" s="206"/>
      <c r="F194" s="424"/>
      <c r="J194" s="1"/>
    </row>
    <row r="195" spans="3:10" ht="14.25" customHeight="1">
      <c r="C195" s="30"/>
      <c r="D195" s="206"/>
      <c r="E195" s="206"/>
      <c r="F195" s="424"/>
      <c r="J195" s="1"/>
    </row>
    <row r="196" spans="3:10">
      <c r="C196" s="30"/>
      <c r="D196" s="206"/>
      <c r="E196" s="206"/>
      <c r="F196" s="424"/>
      <c r="J196" s="1"/>
    </row>
    <row r="197" spans="3:10">
      <c r="C197" s="30"/>
      <c r="D197" s="206"/>
      <c r="E197" s="206"/>
      <c r="F197" s="424"/>
      <c r="J197" s="1"/>
    </row>
    <row r="198" spans="3:10">
      <c r="C198" s="30"/>
      <c r="D198" s="206"/>
      <c r="E198" s="206"/>
      <c r="F198" s="424"/>
      <c r="J198" s="1"/>
    </row>
    <row r="199" spans="3:10">
      <c r="C199" s="30"/>
      <c r="D199" s="206"/>
      <c r="E199" s="206"/>
      <c r="F199" s="424"/>
      <c r="J199" s="1"/>
    </row>
    <row r="200" spans="3:10">
      <c r="C200" s="30"/>
      <c r="D200" s="206"/>
      <c r="E200" s="206"/>
      <c r="F200" s="424"/>
      <c r="J200" s="1"/>
    </row>
    <row r="201" spans="3:10">
      <c r="C201" s="30"/>
      <c r="D201" s="206"/>
      <c r="E201" s="206"/>
      <c r="F201" s="424"/>
      <c r="J201" s="1"/>
    </row>
    <row r="202" spans="3:10">
      <c r="C202" s="30"/>
      <c r="D202" s="206"/>
      <c r="E202" s="206"/>
      <c r="F202" s="424"/>
      <c r="J202" s="1"/>
    </row>
    <row r="203" spans="3:10">
      <c r="C203" s="30"/>
      <c r="D203" s="206"/>
      <c r="E203" s="206"/>
      <c r="F203" s="424"/>
      <c r="J203" s="1"/>
    </row>
    <row r="204" spans="3:10">
      <c r="C204" s="30"/>
      <c r="D204" s="206"/>
      <c r="E204" s="206"/>
      <c r="F204" s="424"/>
      <c r="J204" s="1"/>
    </row>
    <row r="205" spans="3:10" ht="12.75" customHeight="1">
      <c r="C205" s="30"/>
      <c r="D205" s="206"/>
      <c r="E205" s="206"/>
      <c r="F205" s="424"/>
      <c r="J205" s="1"/>
    </row>
    <row r="206" spans="3:10">
      <c r="C206" s="30"/>
      <c r="D206" s="206"/>
      <c r="E206" s="206"/>
      <c r="F206" s="424"/>
      <c r="J206" s="1"/>
    </row>
    <row r="207" spans="3:10" ht="14.25" customHeight="1">
      <c r="C207" s="30"/>
      <c r="D207" s="206"/>
      <c r="E207" s="206"/>
      <c r="F207" s="424"/>
      <c r="J207" s="1"/>
    </row>
    <row r="208" spans="3:10">
      <c r="C208" s="30"/>
      <c r="D208" s="206"/>
      <c r="E208" s="206"/>
      <c r="F208" s="424"/>
      <c r="J208" s="1"/>
    </row>
    <row r="209" spans="3:10" ht="51" customHeight="1">
      <c r="C209" s="30"/>
      <c r="D209" s="206"/>
      <c r="E209" s="206"/>
      <c r="F209" s="424"/>
      <c r="J209" s="1"/>
    </row>
    <row r="210" spans="3:10" ht="12.75" customHeight="1">
      <c r="C210" s="30"/>
      <c r="D210" s="206"/>
      <c r="E210" s="206"/>
      <c r="F210" s="424"/>
      <c r="J210" s="1"/>
    </row>
    <row r="211" spans="3:10">
      <c r="C211" s="30"/>
      <c r="D211" s="206"/>
      <c r="E211" s="206"/>
      <c r="F211" s="424"/>
      <c r="J211" s="1"/>
    </row>
    <row r="212" spans="3:10">
      <c r="C212" s="30"/>
      <c r="D212" s="206"/>
      <c r="E212" s="206"/>
      <c r="F212" s="424"/>
      <c r="J212" s="1"/>
    </row>
    <row r="213" spans="3:10">
      <c r="C213" s="30"/>
      <c r="D213" s="206"/>
      <c r="E213" s="206"/>
      <c r="F213" s="424"/>
      <c r="J213" s="1"/>
    </row>
    <row r="214" spans="3:10">
      <c r="C214" s="30"/>
      <c r="D214" s="206"/>
      <c r="E214" s="206"/>
      <c r="F214" s="424"/>
      <c r="J214" s="1"/>
    </row>
    <row r="215" spans="3:10">
      <c r="C215" s="30"/>
      <c r="D215" s="206"/>
      <c r="E215" s="206"/>
      <c r="F215" s="424"/>
      <c r="J215" s="1"/>
    </row>
    <row r="216" spans="3:10">
      <c r="C216" s="30"/>
      <c r="D216" s="206"/>
      <c r="E216" s="206"/>
      <c r="F216" s="424"/>
      <c r="J216" s="1"/>
    </row>
    <row r="217" spans="3:10">
      <c r="C217" s="30"/>
      <c r="D217" s="206"/>
      <c r="E217" s="206"/>
      <c r="F217" s="424"/>
      <c r="J217" s="1"/>
    </row>
    <row r="218" spans="3:10">
      <c r="C218" s="30"/>
      <c r="D218" s="206"/>
      <c r="E218" s="206"/>
      <c r="F218" s="424"/>
      <c r="J218" s="1"/>
    </row>
    <row r="219" spans="3:10" ht="15" customHeight="1">
      <c r="C219" s="30"/>
      <c r="D219" s="206"/>
      <c r="E219" s="206"/>
      <c r="F219" s="424"/>
      <c r="J219" s="1"/>
    </row>
    <row r="220" spans="3:10">
      <c r="C220" s="30"/>
      <c r="D220" s="206"/>
      <c r="E220" s="206"/>
      <c r="F220" s="424"/>
      <c r="J220" s="1"/>
    </row>
    <row r="221" spans="3:10" ht="147.75" customHeight="1">
      <c r="C221" s="30"/>
      <c r="D221" s="206"/>
      <c r="E221" s="206"/>
      <c r="F221" s="424"/>
      <c r="J221" s="1"/>
    </row>
    <row r="222" spans="3:10" ht="82.5" customHeight="1">
      <c r="C222" s="30"/>
      <c r="D222" s="206"/>
      <c r="E222" s="206"/>
      <c r="F222" s="424"/>
      <c r="J222" s="1"/>
    </row>
    <row r="223" spans="3:10" ht="12.75" customHeight="1">
      <c r="C223" s="30"/>
      <c r="D223" s="206"/>
      <c r="E223" s="206"/>
      <c r="F223" s="424"/>
      <c r="J223" s="1"/>
    </row>
    <row r="224" spans="3:10" ht="106.5" customHeight="1">
      <c r="C224" s="30"/>
      <c r="D224" s="206"/>
      <c r="E224" s="206"/>
      <c r="F224" s="424"/>
      <c r="J224" s="1"/>
    </row>
    <row r="225" spans="3:10" ht="227.25" customHeight="1">
      <c r="C225" s="30"/>
      <c r="D225" s="206"/>
      <c r="E225" s="206"/>
      <c r="F225" s="424"/>
      <c r="J225" s="1"/>
    </row>
    <row r="226" spans="3:10" ht="135" customHeight="1">
      <c r="C226" s="30"/>
      <c r="D226" s="206"/>
      <c r="E226" s="206"/>
      <c r="F226" s="424"/>
      <c r="J226" s="1"/>
    </row>
    <row r="227" spans="3:10" ht="81" customHeight="1">
      <c r="C227" s="30"/>
      <c r="D227" s="206"/>
      <c r="E227" s="206"/>
      <c r="F227" s="424"/>
      <c r="J227" s="1"/>
    </row>
    <row r="228" spans="3:10" ht="14.25" customHeight="1">
      <c r="C228" s="30"/>
      <c r="D228" s="206"/>
      <c r="E228" s="206"/>
      <c r="F228" s="424"/>
      <c r="J228" s="1"/>
    </row>
    <row r="229" spans="3:10" ht="13.5" customHeight="1">
      <c r="C229" s="30"/>
      <c r="D229" s="206"/>
      <c r="E229" s="206"/>
      <c r="F229" s="424"/>
      <c r="J229" s="1"/>
    </row>
    <row r="230" spans="3:10" ht="39" customHeight="1">
      <c r="C230" s="30"/>
      <c r="D230" s="206"/>
      <c r="E230" s="206"/>
      <c r="F230" s="424"/>
      <c r="J230" s="1"/>
    </row>
    <row r="231" spans="3:10" ht="27" customHeight="1">
      <c r="C231" s="30"/>
      <c r="D231" s="206"/>
      <c r="E231" s="206"/>
      <c r="F231" s="424"/>
      <c r="J231" s="1"/>
    </row>
    <row r="232" spans="3:10">
      <c r="C232" s="30"/>
      <c r="D232" s="206"/>
      <c r="E232" s="206"/>
      <c r="F232" s="424"/>
      <c r="J232" s="1"/>
    </row>
    <row r="233" spans="3:10">
      <c r="C233" s="30"/>
      <c r="D233" s="206"/>
      <c r="E233" s="206"/>
      <c r="F233" s="424"/>
      <c r="J233" s="1"/>
    </row>
    <row r="234" spans="3:10">
      <c r="C234" s="30"/>
      <c r="D234" s="206"/>
      <c r="E234" s="206"/>
      <c r="F234" s="424"/>
      <c r="J234" s="1"/>
    </row>
    <row r="235" spans="3:10">
      <c r="C235" s="30"/>
      <c r="D235" s="206"/>
      <c r="E235" s="206"/>
      <c r="F235" s="424"/>
      <c r="J235" s="1"/>
    </row>
    <row r="236" spans="3:10">
      <c r="C236" s="30"/>
      <c r="D236" s="206"/>
      <c r="E236" s="206"/>
      <c r="F236" s="424"/>
      <c r="J236" s="1"/>
    </row>
    <row r="237" spans="3:10">
      <c r="C237" s="30"/>
      <c r="D237" s="206"/>
      <c r="E237" s="206"/>
      <c r="F237" s="424"/>
      <c r="J237" s="1"/>
    </row>
    <row r="238" spans="3:10">
      <c r="C238" s="30"/>
      <c r="D238" s="206"/>
      <c r="E238" s="206"/>
      <c r="F238" s="424"/>
      <c r="J238" s="1"/>
    </row>
    <row r="239" spans="3:10">
      <c r="C239" s="30"/>
      <c r="D239" s="206"/>
      <c r="E239" s="206"/>
      <c r="F239" s="424"/>
      <c r="J239" s="1"/>
    </row>
    <row r="240" spans="3:10" ht="12.75" customHeight="1">
      <c r="C240" s="30"/>
      <c r="D240" s="206"/>
      <c r="E240" s="206"/>
      <c r="F240" s="424"/>
      <c r="J240" s="1"/>
    </row>
    <row r="241" spans="3:10">
      <c r="C241" s="30"/>
      <c r="D241" s="206"/>
      <c r="E241" s="206"/>
      <c r="F241" s="424"/>
      <c r="J241" s="1"/>
    </row>
    <row r="242" spans="3:10">
      <c r="C242" s="30"/>
      <c r="D242" s="206"/>
      <c r="E242" s="206"/>
      <c r="F242" s="424"/>
      <c r="J242" s="1"/>
    </row>
    <row r="243" spans="3:10" ht="156.75" customHeight="1">
      <c r="C243" s="30"/>
      <c r="D243" s="206"/>
      <c r="E243" s="206"/>
      <c r="F243" s="424"/>
      <c r="J243" s="1"/>
    </row>
    <row r="244" spans="3:10" ht="169.5" customHeight="1">
      <c r="C244" s="30"/>
      <c r="D244" s="206"/>
      <c r="E244" s="206"/>
      <c r="F244" s="424"/>
      <c r="J244" s="1"/>
    </row>
    <row r="245" spans="3:10" ht="12.75" customHeight="1">
      <c r="C245" s="30"/>
      <c r="D245" s="206"/>
      <c r="E245" s="206"/>
      <c r="F245" s="424"/>
      <c r="J245" s="1"/>
    </row>
    <row r="246" spans="3:10" ht="168.75" customHeight="1">
      <c r="C246" s="30"/>
      <c r="D246" s="206"/>
      <c r="E246" s="206"/>
      <c r="F246" s="424"/>
      <c r="J246" s="1"/>
    </row>
    <row r="247" spans="3:10" ht="113.25" customHeight="1">
      <c r="C247" s="30"/>
      <c r="D247" s="206"/>
      <c r="E247" s="206"/>
      <c r="F247" s="424"/>
      <c r="J247" s="1"/>
    </row>
    <row r="248" spans="3:10" ht="123.75" customHeight="1">
      <c r="C248" s="30"/>
      <c r="D248" s="206"/>
      <c r="E248" s="206"/>
      <c r="F248" s="424"/>
      <c r="J248" s="1"/>
    </row>
    <row r="249" spans="3:10" ht="191.25" customHeight="1">
      <c r="C249" s="30"/>
      <c r="D249" s="206"/>
      <c r="E249" s="206"/>
      <c r="F249" s="424"/>
      <c r="J249" s="1"/>
    </row>
    <row r="250" spans="3:10" ht="13.5" customHeight="1">
      <c r="C250" s="30"/>
      <c r="D250" s="206"/>
      <c r="E250" s="206"/>
      <c r="F250" s="424"/>
      <c r="J250" s="1"/>
    </row>
    <row r="251" spans="3:10" ht="28.5" customHeight="1">
      <c r="C251" s="30"/>
      <c r="D251" s="206"/>
      <c r="E251" s="206"/>
      <c r="F251" s="424"/>
      <c r="J251" s="1"/>
    </row>
    <row r="252" spans="3:10" ht="39" customHeight="1">
      <c r="C252" s="30"/>
      <c r="D252" s="206"/>
      <c r="E252" s="206"/>
      <c r="F252" s="424"/>
      <c r="J252" s="1"/>
    </row>
    <row r="253" spans="3:10">
      <c r="C253" s="30"/>
      <c r="D253" s="206"/>
      <c r="E253" s="206"/>
      <c r="F253" s="424"/>
      <c r="J253" s="1"/>
    </row>
    <row r="254" spans="3:10">
      <c r="C254" s="30"/>
      <c r="D254" s="206"/>
      <c r="E254" s="206"/>
      <c r="F254" s="424"/>
      <c r="J254" s="1"/>
    </row>
    <row r="255" spans="3:10">
      <c r="C255" s="30"/>
      <c r="D255" s="206"/>
      <c r="E255" s="206"/>
      <c r="F255" s="424"/>
      <c r="J255" s="1"/>
    </row>
    <row r="256" spans="3:10">
      <c r="C256" s="30"/>
      <c r="D256" s="206"/>
      <c r="E256" s="206"/>
      <c r="F256" s="424"/>
      <c r="J256" s="1"/>
    </row>
    <row r="257" spans="3:10">
      <c r="C257" s="30"/>
      <c r="D257" s="206"/>
      <c r="E257" s="206"/>
      <c r="F257" s="424"/>
      <c r="J257" s="1"/>
    </row>
    <row r="258" spans="3:10">
      <c r="C258" s="30"/>
      <c r="D258" s="206"/>
      <c r="E258" s="206"/>
      <c r="F258" s="424"/>
      <c r="J258" s="1"/>
    </row>
    <row r="259" spans="3:10">
      <c r="C259" s="30"/>
      <c r="D259" s="206"/>
      <c r="E259" s="206"/>
      <c r="F259" s="424"/>
      <c r="J259" s="1"/>
    </row>
    <row r="260" spans="3:10">
      <c r="C260" s="30"/>
      <c r="D260" s="206"/>
      <c r="E260" s="206"/>
      <c r="F260" s="424"/>
      <c r="J260" s="1"/>
    </row>
    <row r="261" spans="3:10">
      <c r="C261" s="30"/>
      <c r="D261" s="206"/>
      <c r="E261" s="206"/>
      <c r="F261" s="424"/>
      <c r="J261" s="1"/>
    </row>
    <row r="262" spans="3:10">
      <c r="C262" s="30"/>
      <c r="D262" s="206"/>
      <c r="E262" s="206"/>
      <c r="F262" s="424"/>
      <c r="J262" s="1"/>
    </row>
    <row r="263" spans="3:10">
      <c r="C263" s="30"/>
      <c r="D263" s="206"/>
      <c r="E263" s="206"/>
      <c r="F263" s="424"/>
      <c r="J263" s="1"/>
    </row>
    <row r="264" spans="3:10">
      <c r="C264" s="30"/>
      <c r="D264" s="206"/>
      <c r="E264" s="206"/>
      <c r="F264" s="424"/>
      <c r="J264" s="1"/>
    </row>
    <row r="265" spans="3:10">
      <c r="C265" s="30"/>
      <c r="D265" s="206"/>
      <c r="E265" s="206"/>
      <c r="F265" s="424"/>
      <c r="J265" s="1"/>
    </row>
    <row r="266" spans="3:10">
      <c r="C266" s="30"/>
      <c r="D266" s="206"/>
      <c r="E266" s="206"/>
      <c r="F266" s="424"/>
      <c r="J266" s="1"/>
    </row>
    <row r="267" spans="3:10">
      <c r="C267" s="30"/>
      <c r="D267" s="206"/>
      <c r="E267" s="206"/>
      <c r="F267" s="424"/>
      <c r="J267" s="1"/>
    </row>
    <row r="268" spans="3:10">
      <c r="C268" s="30"/>
      <c r="D268" s="206"/>
      <c r="E268" s="206"/>
      <c r="F268" s="424"/>
      <c r="J268" s="1"/>
    </row>
    <row r="269" spans="3:10">
      <c r="C269" s="30"/>
      <c r="D269" s="206"/>
      <c r="E269" s="206"/>
      <c r="F269" s="424"/>
      <c r="J269" s="1"/>
    </row>
    <row r="270" spans="3:10">
      <c r="C270" s="30"/>
      <c r="D270" s="206"/>
      <c r="E270" s="206"/>
      <c r="F270" s="424"/>
      <c r="J270" s="1"/>
    </row>
    <row r="271" spans="3:10">
      <c r="C271" s="30"/>
      <c r="D271" s="206"/>
      <c r="E271" s="206"/>
      <c r="F271" s="424"/>
      <c r="J271" s="1"/>
    </row>
    <row r="272" spans="3:10">
      <c r="C272" s="30"/>
      <c r="D272" s="206"/>
      <c r="E272" s="206"/>
      <c r="F272" s="424"/>
      <c r="J272" s="1"/>
    </row>
    <row r="273" spans="3:10">
      <c r="C273" s="30"/>
      <c r="D273" s="206"/>
      <c r="E273" s="206"/>
      <c r="F273" s="424"/>
      <c r="J273" s="1"/>
    </row>
    <row r="274" spans="3:10">
      <c r="C274" s="30"/>
      <c r="D274" s="206"/>
      <c r="E274" s="206"/>
      <c r="F274" s="424"/>
      <c r="J274" s="1"/>
    </row>
    <row r="275" spans="3:10" ht="13.5" customHeight="1">
      <c r="C275" s="30"/>
      <c r="D275" s="206"/>
      <c r="E275" s="206"/>
      <c r="F275" s="424"/>
      <c r="J275" s="1"/>
    </row>
    <row r="276" spans="3:10">
      <c r="C276" s="30"/>
      <c r="D276" s="206"/>
      <c r="E276" s="206"/>
      <c r="F276" s="424"/>
      <c r="J276" s="1"/>
    </row>
    <row r="277" spans="3:10">
      <c r="C277" s="30"/>
      <c r="D277" s="206"/>
      <c r="E277" s="206"/>
      <c r="F277" s="424"/>
      <c r="J277" s="1"/>
    </row>
    <row r="278" spans="3:10">
      <c r="C278" s="30"/>
      <c r="D278" s="206"/>
      <c r="E278" s="206"/>
      <c r="F278" s="424"/>
      <c r="J278" s="1"/>
    </row>
    <row r="279" spans="3:10">
      <c r="C279" s="30"/>
      <c r="D279" s="206"/>
      <c r="E279" s="206"/>
      <c r="F279" s="424"/>
      <c r="J279" s="1"/>
    </row>
    <row r="280" spans="3:10">
      <c r="C280" s="30"/>
      <c r="D280" s="206"/>
      <c r="E280" s="206"/>
      <c r="F280" s="424"/>
      <c r="J280" s="1"/>
    </row>
    <row r="281" spans="3:10">
      <c r="C281" s="30"/>
      <c r="D281" s="206"/>
      <c r="E281" s="206"/>
      <c r="F281" s="424"/>
      <c r="J281" s="1"/>
    </row>
    <row r="282" spans="3:10">
      <c r="C282" s="30"/>
      <c r="D282" s="206"/>
      <c r="E282" s="206"/>
      <c r="F282" s="424"/>
      <c r="J282" s="1"/>
    </row>
    <row r="283" spans="3:10">
      <c r="C283" s="30"/>
      <c r="D283" s="206"/>
      <c r="E283" s="206"/>
      <c r="F283" s="424"/>
      <c r="J283" s="1"/>
    </row>
    <row r="284" spans="3:10">
      <c r="C284" s="30"/>
      <c r="D284" s="206"/>
      <c r="E284" s="206"/>
      <c r="F284" s="424"/>
      <c r="J284" s="1"/>
    </row>
    <row r="285" spans="3:10">
      <c r="C285" s="30"/>
      <c r="D285" s="206"/>
      <c r="E285" s="206"/>
      <c r="F285" s="424"/>
      <c r="J285" s="1"/>
    </row>
    <row r="286" spans="3:10">
      <c r="C286" s="30"/>
      <c r="D286" s="206"/>
      <c r="E286" s="206"/>
      <c r="F286" s="424"/>
      <c r="J286" s="1"/>
    </row>
    <row r="287" spans="3:10">
      <c r="C287" s="30"/>
      <c r="D287" s="206"/>
      <c r="E287" s="206"/>
      <c r="F287" s="424"/>
      <c r="J287" s="1"/>
    </row>
    <row r="288" spans="3:10">
      <c r="C288" s="30"/>
      <c r="D288" s="206"/>
      <c r="E288" s="206"/>
      <c r="F288" s="424"/>
      <c r="J288" s="1"/>
    </row>
    <row r="289" spans="3:10">
      <c r="C289" s="30"/>
      <c r="D289" s="206"/>
      <c r="E289" s="206"/>
      <c r="F289" s="424"/>
      <c r="J289" s="1"/>
    </row>
    <row r="290" spans="3:10">
      <c r="C290" s="30"/>
      <c r="D290" s="206"/>
      <c r="E290" s="206"/>
      <c r="F290" s="424"/>
      <c r="J290" s="1"/>
    </row>
    <row r="291" spans="3:10">
      <c r="C291" s="30"/>
      <c r="D291" s="206"/>
      <c r="E291" s="206"/>
      <c r="F291" s="424"/>
      <c r="J291" s="1"/>
    </row>
    <row r="292" spans="3:10">
      <c r="C292" s="30"/>
      <c r="D292" s="206"/>
      <c r="E292" s="206"/>
      <c r="F292" s="424"/>
      <c r="J292" s="1"/>
    </row>
    <row r="293" spans="3:10">
      <c r="C293" s="30"/>
      <c r="D293" s="206"/>
      <c r="E293" s="206"/>
      <c r="F293" s="424"/>
      <c r="J293" s="1"/>
    </row>
    <row r="294" spans="3:10">
      <c r="C294" s="30"/>
      <c r="D294" s="206"/>
      <c r="E294" s="206"/>
      <c r="F294" s="424"/>
      <c r="J294" s="1"/>
    </row>
    <row r="295" spans="3:10">
      <c r="C295" s="30"/>
      <c r="D295" s="206"/>
      <c r="E295" s="206"/>
      <c r="F295" s="424"/>
      <c r="J295" s="1"/>
    </row>
    <row r="296" spans="3:10">
      <c r="C296" s="30"/>
      <c r="D296" s="206"/>
      <c r="E296" s="206"/>
      <c r="F296" s="424"/>
      <c r="J296" s="1"/>
    </row>
    <row r="297" spans="3:10">
      <c r="C297" s="30"/>
      <c r="D297" s="206"/>
      <c r="E297" s="206"/>
      <c r="F297" s="424"/>
      <c r="J297" s="1"/>
    </row>
    <row r="298" spans="3:10">
      <c r="C298" s="30"/>
      <c r="D298" s="206"/>
      <c r="E298" s="206"/>
      <c r="F298" s="424"/>
      <c r="J298" s="1"/>
    </row>
    <row r="299" spans="3:10">
      <c r="C299" s="30"/>
      <c r="D299" s="206"/>
      <c r="E299" s="206"/>
      <c r="F299" s="424"/>
      <c r="J299" s="1"/>
    </row>
    <row r="300" spans="3:10">
      <c r="C300" s="30"/>
      <c r="D300" s="206"/>
      <c r="E300" s="206"/>
      <c r="F300" s="424"/>
      <c r="J300" s="1"/>
    </row>
    <row r="301" spans="3:10">
      <c r="C301" s="30"/>
      <c r="D301" s="206"/>
      <c r="E301" s="206"/>
      <c r="F301" s="424"/>
      <c r="J301" s="1"/>
    </row>
    <row r="302" spans="3:10">
      <c r="C302" s="30"/>
      <c r="D302" s="206"/>
      <c r="E302" s="206"/>
      <c r="F302" s="424"/>
      <c r="J302" s="1"/>
    </row>
    <row r="303" spans="3:10">
      <c r="C303" s="30"/>
      <c r="D303" s="206"/>
      <c r="E303" s="206"/>
      <c r="F303" s="424"/>
      <c r="J303" s="1"/>
    </row>
    <row r="304" spans="3:10">
      <c r="C304" s="30"/>
      <c r="D304" s="206"/>
      <c r="E304" s="206"/>
      <c r="F304" s="424"/>
      <c r="J304" s="1"/>
    </row>
    <row r="305" spans="3:10">
      <c r="C305" s="30"/>
      <c r="D305" s="206"/>
      <c r="E305" s="206"/>
      <c r="F305" s="424"/>
      <c r="J305" s="1"/>
    </row>
    <row r="306" spans="3:10">
      <c r="C306" s="30"/>
      <c r="D306" s="206"/>
      <c r="E306" s="206"/>
      <c r="F306" s="424"/>
      <c r="J306" s="1"/>
    </row>
    <row r="307" spans="3:10">
      <c r="C307" s="30"/>
      <c r="D307" s="206"/>
      <c r="E307" s="206"/>
      <c r="F307" s="424"/>
      <c r="J307" s="1"/>
    </row>
    <row r="308" spans="3:10" ht="15" customHeight="1">
      <c r="C308" s="30"/>
      <c r="D308" s="206"/>
      <c r="E308" s="206"/>
      <c r="F308" s="424"/>
      <c r="J308" s="1"/>
    </row>
    <row r="309" spans="3:10">
      <c r="C309" s="30"/>
      <c r="D309" s="206"/>
      <c r="E309" s="206"/>
      <c r="F309" s="424"/>
      <c r="J309" s="1"/>
    </row>
    <row r="310" spans="3:10">
      <c r="C310" s="30"/>
      <c r="D310" s="206"/>
      <c r="E310" s="206"/>
      <c r="F310" s="424"/>
      <c r="J310" s="1"/>
    </row>
    <row r="311" spans="3:10">
      <c r="C311" s="30"/>
      <c r="D311" s="206"/>
      <c r="E311" s="206"/>
      <c r="F311" s="424"/>
      <c r="J311" s="1"/>
    </row>
    <row r="312" spans="3:10" ht="12.75" customHeight="1">
      <c r="C312" s="30"/>
      <c r="D312" s="206"/>
      <c r="E312" s="206"/>
      <c r="F312" s="424"/>
      <c r="J312" s="1"/>
    </row>
    <row r="313" spans="3:10" ht="12.75" customHeight="1">
      <c r="C313" s="30"/>
      <c r="D313" s="206"/>
      <c r="E313" s="206"/>
      <c r="F313" s="424"/>
      <c r="J313" s="1"/>
    </row>
    <row r="314" spans="3:10" ht="129" customHeight="1">
      <c r="C314" s="30"/>
      <c r="D314" s="206"/>
      <c r="E314" s="206"/>
      <c r="F314" s="424"/>
      <c r="J314" s="1"/>
    </row>
    <row r="315" spans="3:10" ht="180" customHeight="1">
      <c r="C315" s="30"/>
      <c r="D315" s="206"/>
      <c r="E315" s="206"/>
      <c r="F315" s="424"/>
      <c r="J315" s="1"/>
    </row>
    <row r="316" spans="3:10" ht="80.25" customHeight="1">
      <c r="C316" s="30"/>
      <c r="D316" s="206"/>
      <c r="E316" s="206"/>
      <c r="F316" s="424"/>
      <c r="J316" s="1"/>
    </row>
    <row r="317" spans="3:10" ht="103.5" customHeight="1">
      <c r="C317" s="30"/>
      <c r="D317" s="206"/>
      <c r="E317" s="206"/>
      <c r="F317" s="424"/>
      <c r="J317" s="1"/>
    </row>
    <row r="318" spans="3:10" ht="15" customHeight="1">
      <c r="C318" s="30"/>
      <c r="D318" s="206"/>
      <c r="E318" s="206"/>
      <c r="F318" s="424"/>
      <c r="J318" s="1"/>
    </row>
    <row r="319" spans="3:10">
      <c r="C319" s="30"/>
      <c r="D319" s="206"/>
      <c r="E319" s="206"/>
      <c r="F319" s="424"/>
      <c r="J319" s="1"/>
    </row>
    <row r="320" spans="3:10" ht="27" customHeight="1">
      <c r="C320" s="30"/>
      <c r="D320" s="206"/>
      <c r="E320" s="206"/>
      <c r="F320" s="424"/>
      <c r="J320" s="1"/>
    </row>
    <row r="321" spans="3:10" ht="13.5" customHeight="1">
      <c r="C321" s="30"/>
      <c r="D321" s="206"/>
      <c r="E321" s="206"/>
      <c r="F321" s="424"/>
      <c r="J321" s="1"/>
    </row>
    <row r="322" spans="3:10" ht="53.25" customHeight="1">
      <c r="C322" s="30"/>
      <c r="D322" s="206"/>
      <c r="E322" s="206"/>
      <c r="F322" s="424"/>
      <c r="J322" s="1"/>
    </row>
    <row r="323" spans="3:10" ht="12.75" customHeight="1">
      <c r="C323" s="30"/>
      <c r="D323" s="206"/>
      <c r="E323" s="206"/>
      <c r="F323" s="424"/>
      <c r="J323" s="1"/>
    </row>
    <row r="324" spans="3:10" ht="13.5" customHeight="1">
      <c r="C324" s="30"/>
      <c r="D324" s="206"/>
      <c r="E324" s="206"/>
      <c r="F324" s="424"/>
      <c r="J324" s="1"/>
    </row>
    <row r="325" spans="3:10">
      <c r="C325" s="30"/>
      <c r="D325" s="206"/>
      <c r="E325" s="206"/>
      <c r="F325" s="424"/>
      <c r="J325" s="1"/>
    </row>
    <row r="326" spans="3:10">
      <c r="C326" s="30"/>
      <c r="D326" s="206"/>
      <c r="E326" s="206"/>
      <c r="F326" s="424"/>
      <c r="J326" s="1"/>
    </row>
    <row r="327" spans="3:10" ht="27" customHeight="1">
      <c r="C327" s="30"/>
      <c r="D327" s="206"/>
      <c r="E327" s="206"/>
      <c r="F327" s="424"/>
      <c r="J327" s="1"/>
    </row>
    <row r="328" spans="3:10" ht="12.75" customHeight="1">
      <c r="C328" s="30"/>
      <c r="D328" s="206"/>
      <c r="E328" s="206"/>
      <c r="F328" s="424"/>
      <c r="J328" s="1"/>
    </row>
    <row r="329" spans="3:10" ht="12" customHeight="1">
      <c r="C329" s="30"/>
      <c r="D329" s="206"/>
      <c r="E329" s="206"/>
      <c r="F329" s="424"/>
      <c r="J329" s="1"/>
    </row>
    <row r="330" spans="3:10">
      <c r="C330" s="30"/>
      <c r="D330" s="206"/>
      <c r="E330" s="206"/>
      <c r="F330" s="424"/>
      <c r="J330" s="1"/>
    </row>
    <row r="331" spans="3:10" ht="13.5" customHeight="1">
      <c r="C331" s="30"/>
      <c r="D331" s="206"/>
      <c r="E331" s="206"/>
      <c r="F331" s="424"/>
      <c r="J331" s="1"/>
    </row>
    <row r="332" spans="3:10">
      <c r="C332" s="30"/>
      <c r="D332" s="206"/>
      <c r="E332" s="206"/>
      <c r="F332" s="424"/>
      <c r="J332" s="1"/>
    </row>
    <row r="333" spans="3:10" ht="15.75" customHeight="1">
      <c r="C333" s="30"/>
      <c r="D333" s="206"/>
      <c r="E333" s="206"/>
      <c r="F333" s="424"/>
      <c r="J333" s="1"/>
    </row>
    <row r="334" spans="3:10">
      <c r="C334" s="30"/>
      <c r="D334" s="206"/>
      <c r="E334" s="206"/>
      <c r="F334" s="424"/>
      <c r="J334" s="1"/>
    </row>
    <row r="335" spans="3:10">
      <c r="C335" s="30"/>
      <c r="D335" s="206"/>
      <c r="E335" s="206"/>
      <c r="F335" s="424"/>
      <c r="J335" s="1"/>
    </row>
    <row r="336" spans="3:10">
      <c r="C336" s="30"/>
      <c r="D336" s="206"/>
      <c r="E336" s="206"/>
      <c r="F336" s="424"/>
      <c r="J336" s="1"/>
    </row>
    <row r="337" spans="3:10" ht="14.25" customHeight="1">
      <c r="C337" s="30"/>
      <c r="D337" s="206"/>
      <c r="E337" s="206"/>
      <c r="F337" s="424"/>
      <c r="J337" s="1"/>
    </row>
    <row r="338" spans="3:10" ht="54" customHeight="1">
      <c r="C338" s="30"/>
      <c r="D338" s="206"/>
      <c r="E338" s="206"/>
      <c r="F338" s="424"/>
      <c r="J338" s="1"/>
    </row>
    <row r="339" spans="3:10">
      <c r="C339" s="30"/>
      <c r="D339" s="206"/>
      <c r="E339" s="206"/>
      <c r="F339" s="424"/>
      <c r="J339" s="1"/>
    </row>
    <row r="340" spans="3:10">
      <c r="C340" s="30"/>
      <c r="D340" s="206"/>
      <c r="E340" s="206"/>
      <c r="F340" s="424"/>
      <c r="J340" s="1"/>
    </row>
    <row r="341" spans="3:10" ht="15" customHeight="1">
      <c r="C341" s="30"/>
      <c r="D341" s="206"/>
      <c r="E341" s="206"/>
      <c r="F341" s="424"/>
      <c r="J341" s="1"/>
    </row>
    <row r="342" spans="3:10">
      <c r="C342" s="30"/>
      <c r="D342" s="206"/>
      <c r="E342" s="206"/>
      <c r="F342" s="424"/>
      <c r="J342" s="1"/>
    </row>
    <row r="343" spans="3:10">
      <c r="C343" s="30"/>
      <c r="D343" s="206"/>
      <c r="E343" s="206"/>
      <c r="F343" s="424"/>
      <c r="J343" s="1"/>
    </row>
    <row r="344" spans="3:10">
      <c r="C344" s="30"/>
      <c r="D344" s="206"/>
      <c r="E344" s="206"/>
      <c r="F344" s="424"/>
      <c r="J344" s="1"/>
    </row>
    <row r="345" spans="3:10" ht="27.75" customHeight="1">
      <c r="C345" s="30"/>
      <c r="D345" s="206"/>
      <c r="E345" s="206"/>
      <c r="F345" s="424"/>
      <c r="J345" s="1"/>
    </row>
    <row r="346" spans="3:10">
      <c r="C346" s="30"/>
      <c r="D346" s="206"/>
      <c r="E346" s="206"/>
      <c r="F346" s="424"/>
      <c r="J346" s="1"/>
    </row>
    <row r="347" spans="3:10">
      <c r="C347" s="30"/>
      <c r="D347" s="206"/>
      <c r="E347" s="206"/>
      <c r="F347" s="424"/>
      <c r="J347" s="1"/>
    </row>
    <row r="348" spans="3:10" ht="13.5" customHeight="1">
      <c r="C348" s="30"/>
      <c r="D348" s="206"/>
      <c r="E348" s="206"/>
      <c r="F348" s="424"/>
      <c r="J348" s="1"/>
    </row>
    <row r="349" spans="3:10">
      <c r="C349" s="30"/>
      <c r="D349" s="206"/>
      <c r="E349" s="206"/>
      <c r="F349" s="424"/>
      <c r="J349" s="1"/>
    </row>
    <row r="350" spans="3:10">
      <c r="C350" s="30"/>
      <c r="D350" s="206"/>
      <c r="E350" s="206"/>
      <c r="F350" s="424"/>
      <c r="J350" s="1"/>
    </row>
    <row r="351" spans="3:10">
      <c r="C351" s="30"/>
      <c r="D351" s="206"/>
      <c r="E351" s="206"/>
      <c r="F351" s="424"/>
      <c r="J351" s="1"/>
    </row>
    <row r="352" spans="3:10">
      <c r="C352" s="30"/>
      <c r="D352" s="206"/>
      <c r="E352" s="206"/>
      <c r="F352" s="424"/>
      <c r="J352" s="1"/>
    </row>
    <row r="353" spans="3:10" ht="12.75" customHeight="1">
      <c r="C353" s="30"/>
      <c r="D353" s="206"/>
      <c r="E353" s="206"/>
      <c r="F353" s="424"/>
      <c r="J353" s="1"/>
    </row>
    <row r="354" spans="3:10">
      <c r="C354" s="30"/>
      <c r="D354" s="206"/>
      <c r="E354" s="206"/>
      <c r="F354" s="424"/>
      <c r="J354" s="1"/>
    </row>
    <row r="355" spans="3:10">
      <c r="C355" s="30"/>
      <c r="D355" s="206"/>
      <c r="E355" s="206"/>
      <c r="F355" s="424"/>
      <c r="J355" s="1"/>
    </row>
    <row r="356" spans="3:10">
      <c r="C356" s="30"/>
      <c r="D356" s="206"/>
      <c r="E356" s="206"/>
      <c r="F356" s="424"/>
      <c r="J356" s="1"/>
    </row>
    <row r="357" spans="3:10">
      <c r="C357" s="30"/>
      <c r="D357" s="206"/>
      <c r="E357" s="206"/>
      <c r="F357" s="424"/>
      <c r="J357" s="1"/>
    </row>
    <row r="358" spans="3:10">
      <c r="C358" s="30"/>
      <c r="D358" s="206"/>
      <c r="E358" s="206"/>
      <c r="F358" s="424"/>
      <c r="J358" s="1"/>
    </row>
    <row r="359" spans="3:10">
      <c r="C359" s="30"/>
      <c r="D359" s="206"/>
      <c r="E359" s="206"/>
      <c r="F359" s="424"/>
      <c r="J359" s="1"/>
    </row>
    <row r="360" spans="3:10">
      <c r="C360" s="30"/>
      <c r="D360" s="206"/>
      <c r="E360" s="206"/>
      <c r="F360" s="424"/>
      <c r="J360" s="1"/>
    </row>
    <row r="361" spans="3:10" ht="15" customHeight="1">
      <c r="C361" s="30"/>
      <c r="D361" s="206"/>
      <c r="E361" s="206"/>
      <c r="F361" s="424"/>
      <c r="J361" s="1"/>
    </row>
    <row r="362" spans="3:10">
      <c r="C362" s="30"/>
      <c r="D362" s="206"/>
      <c r="E362" s="206"/>
      <c r="F362" s="424"/>
      <c r="J362" s="1"/>
    </row>
    <row r="363" spans="3:10">
      <c r="C363" s="30"/>
      <c r="D363" s="206"/>
      <c r="E363" s="206"/>
      <c r="F363" s="424"/>
      <c r="J363" s="1"/>
    </row>
    <row r="364" spans="3:10">
      <c r="C364" s="30"/>
      <c r="D364" s="206"/>
      <c r="E364" s="206"/>
      <c r="F364" s="424"/>
      <c r="J364" s="1"/>
    </row>
    <row r="365" spans="3:10">
      <c r="C365" s="30"/>
      <c r="D365" s="206"/>
      <c r="E365" s="206"/>
      <c r="F365" s="424"/>
      <c r="J365" s="1"/>
    </row>
    <row r="366" spans="3:10">
      <c r="C366" s="30"/>
      <c r="D366" s="206"/>
      <c r="E366" s="206"/>
      <c r="F366" s="424"/>
      <c r="J366" s="1"/>
    </row>
    <row r="367" spans="3:10">
      <c r="C367" s="30"/>
      <c r="D367" s="206"/>
      <c r="E367" s="206"/>
      <c r="F367" s="424"/>
      <c r="J367" s="1"/>
    </row>
    <row r="368" spans="3:10">
      <c r="C368" s="30"/>
      <c r="D368" s="206"/>
      <c r="E368" s="206"/>
      <c r="F368" s="424"/>
      <c r="J368" s="1"/>
    </row>
    <row r="369" spans="3:10">
      <c r="C369" s="30"/>
      <c r="D369" s="206"/>
      <c r="E369" s="206"/>
      <c r="F369" s="424"/>
      <c r="J369" s="1"/>
    </row>
    <row r="370" spans="3:10">
      <c r="C370" s="30"/>
      <c r="D370" s="206"/>
      <c r="E370" s="206"/>
      <c r="F370" s="424"/>
      <c r="J370" s="1"/>
    </row>
    <row r="371" spans="3:10">
      <c r="C371" s="30"/>
      <c r="D371" s="206"/>
      <c r="E371" s="206"/>
      <c r="F371" s="424"/>
      <c r="J371" s="1"/>
    </row>
    <row r="372" spans="3:10">
      <c r="C372" s="30"/>
      <c r="D372" s="206"/>
      <c r="E372" s="206"/>
      <c r="F372" s="424"/>
      <c r="J372" s="1"/>
    </row>
    <row r="373" spans="3:10">
      <c r="C373" s="30"/>
      <c r="D373" s="206"/>
      <c r="E373" s="206"/>
      <c r="F373" s="424"/>
      <c r="J373" s="1"/>
    </row>
    <row r="374" spans="3:10">
      <c r="C374" s="30"/>
      <c r="D374" s="206"/>
      <c r="E374" s="206"/>
      <c r="F374" s="424"/>
      <c r="J374" s="1"/>
    </row>
    <row r="375" spans="3:10">
      <c r="C375" s="30"/>
      <c r="D375" s="206"/>
      <c r="E375" s="206"/>
      <c r="F375" s="424"/>
      <c r="J375" s="1"/>
    </row>
    <row r="376" spans="3:10">
      <c r="C376" s="30"/>
      <c r="D376" s="206"/>
      <c r="E376" s="206"/>
      <c r="F376" s="424"/>
      <c r="J376" s="1"/>
    </row>
    <row r="377" spans="3:10">
      <c r="C377" s="30"/>
      <c r="D377" s="206"/>
      <c r="E377" s="206"/>
      <c r="F377" s="424"/>
      <c r="J377" s="1"/>
    </row>
    <row r="378" spans="3:10">
      <c r="C378" s="30"/>
      <c r="D378" s="206"/>
      <c r="E378" s="206"/>
      <c r="F378" s="424"/>
      <c r="J378" s="1"/>
    </row>
    <row r="379" spans="3:10">
      <c r="C379" s="30"/>
      <c r="D379" s="206"/>
      <c r="E379" s="206"/>
      <c r="F379" s="424"/>
      <c r="J379" s="1"/>
    </row>
    <row r="380" spans="3:10">
      <c r="C380" s="30"/>
      <c r="D380" s="206"/>
      <c r="E380" s="206"/>
      <c r="F380" s="424"/>
      <c r="J380" s="1"/>
    </row>
    <row r="381" spans="3:10">
      <c r="C381" s="30"/>
      <c r="D381" s="206"/>
      <c r="E381" s="206"/>
      <c r="F381" s="424"/>
      <c r="J381" s="1"/>
    </row>
    <row r="382" spans="3:10">
      <c r="C382" s="30"/>
      <c r="D382" s="206"/>
      <c r="E382" s="206"/>
      <c r="F382" s="424"/>
      <c r="J382" s="1"/>
    </row>
    <row r="383" spans="3:10">
      <c r="C383" s="30"/>
      <c r="D383" s="206"/>
      <c r="E383" s="206"/>
      <c r="F383" s="424"/>
      <c r="J383" s="1"/>
    </row>
    <row r="384" spans="3:10">
      <c r="C384" s="30"/>
      <c r="D384" s="206"/>
      <c r="E384" s="206"/>
      <c r="F384" s="424"/>
      <c r="J384" s="1"/>
    </row>
    <row r="385" spans="3:10">
      <c r="C385" s="30"/>
      <c r="D385" s="206"/>
      <c r="E385" s="206"/>
      <c r="F385" s="424"/>
      <c r="J385" s="1"/>
    </row>
    <row r="386" spans="3:10">
      <c r="C386" s="30"/>
      <c r="D386" s="206"/>
      <c r="E386" s="206"/>
      <c r="F386" s="424"/>
      <c r="J386" s="1"/>
    </row>
    <row r="387" spans="3:10">
      <c r="C387" s="30"/>
      <c r="D387" s="206"/>
      <c r="E387" s="206"/>
      <c r="F387" s="424"/>
      <c r="J387" s="1"/>
    </row>
    <row r="388" spans="3:10">
      <c r="C388" s="30"/>
      <c r="D388" s="206"/>
      <c r="E388" s="206"/>
      <c r="F388" s="424"/>
      <c r="J388" s="1"/>
    </row>
    <row r="389" spans="3:10">
      <c r="C389" s="30"/>
      <c r="D389" s="206"/>
      <c r="E389" s="206"/>
      <c r="F389" s="424"/>
      <c r="J389" s="1"/>
    </row>
    <row r="390" spans="3:10">
      <c r="C390" s="30"/>
      <c r="D390" s="206"/>
      <c r="E390" s="206"/>
      <c r="F390" s="424"/>
      <c r="J390" s="1"/>
    </row>
    <row r="391" spans="3:10">
      <c r="C391" s="30"/>
      <c r="D391" s="206"/>
      <c r="E391" s="206"/>
      <c r="F391" s="424"/>
      <c r="J391" s="1"/>
    </row>
    <row r="392" spans="3:10">
      <c r="C392" s="30"/>
      <c r="D392" s="206"/>
      <c r="E392" s="206"/>
      <c r="F392" s="424"/>
      <c r="J392" s="1"/>
    </row>
    <row r="393" spans="3:10">
      <c r="C393" s="30"/>
      <c r="D393" s="206"/>
      <c r="E393" s="206"/>
      <c r="F393" s="424"/>
      <c r="J393" s="1"/>
    </row>
    <row r="394" spans="3:10">
      <c r="C394" s="30"/>
      <c r="D394" s="206"/>
      <c r="E394" s="206"/>
      <c r="F394" s="424"/>
      <c r="J394" s="1"/>
    </row>
    <row r="395" spans="3:10">
      <c r="C395" s="30"/>
      <c r="D395" s="206"/>
      <c r="E395" s="206"/>
      <c r="F395" s="424"/>
      <c r="J395" s="1"/>
    </row>
    <row r="396" spans="3:10">
      <c r="C396" s="30"/>
      <c r="D396" s="206"/>
      <c r="E396" s="206"/>
      <c r="F396" s="424"/>
      <c r="J396" s="1"/>
    </row>
    <row r="397" spans="3:10">
      <c r="C397" s="30"/>
      <c r="D397" s="206"/>
      <c r="E397" s="206"/>
      <c r="F397" s="424"/>
      <c r="J397" s="1"/>
    </row>
    <row r="398" spans="3:10">
      <c r="C398" s="30"/>
      <c r="D398" s="206"/>
      <c r="E398" s="206"/>
      <c r="F398" s="424"/>
      <c r="J398" s="1"/>
    </row>
    <row r="399" spans="3:10">
      <c r="C399" s="30"/>
      <c r="D399" s="206"/>
      <c r="E399" s="206"/>
      <c r="F399" s="424"/>
      <c r="J399" s="1"/>
    </row>
    <row r="400" spans="3:10" ht="52.5" customHeight="1">
      <c r="C400" s="30"/>
      <c r="D400" s="206"/>
      <c r="E400" s="206"/>
      <c r="F400" s="424"/>
      <c r="J400" s="1"/>
    </row>
    <row r="401" spans="3:10">
      <c r="C401" s="30"/>
      <c r="D401" s="206"/>
      <c r="E401" s="206"/>
      <c r="F401" s="424"/>
      <c r="J401" s="1"/>
    </row>
    <row r="402" spans="3:10">
      <c r="C402" s="30"/>
      <c r="D402" s="206"/>
      <c r="E402" s="206"/>
      <c r="F402" s="424"/>
      <c r="J402" s="1"/>
    </row>
    <row r="403" spans="3:10">
      <c r="C403" s="30"/>
      <c r="D403" s="206"/>
      <c r="E403" s="206"/>
      <c r="F403" s="424"/>
      <c r="J403" s="1"/>
    </row>
    <row r="404" spans="3:10">
      <c r="C404" s="30"/>
      <c r="D404" s="206"/>
      <c r="E404" s="206"/>
      <c r="F404" s="424"/>
      <c r="J404" s="1"/>
    </row>
    <row r="405" spans="3:10">
      <c r="C405" s="30"/>
      <c r="D405" s="206"/>
      <c r="E405" s="206"/>
      <c r="F405" s="424"/>
      <c r="J405" s="1"/>
    </row>
    <row r="406" spans="3:10" ht="51.75" customHeight="1">
      <c r="C406" s="30"/>
      <c r="D406" s="206"/>
      <c r="E406" s="206"/>
      <c r="F406" s="424"/>
      <c r="J406" s="1"/>
    </row>
    <row r="407" spans="3:10">
      <c r="C407" s="30"/>
      <c r="D407" s="206"/>
      <c r="E407" s="206"/>
      <c r="F407" s="424"/>
      <c r="J407" s="1"/>
    </row>
    <row r="408" spans="3:10">
      <c r="C408" s="30"/>
      <c r="D408" s="206"/>
      <c r="E408" s="206"/>
      <c r="F408" s="424"/>
      <c r="J408" s="1"/>
    </row>
    <row r="409" spans="3:10" ht="54.75" customHeight="1">
      <c r="C409" s="30"/>
      <c r="D409" s="206"/>
      <c r="E409" s="206"/>
      <c r="F409" s="424"/>
      <c r="J409" s="1"/>
    </row>
    <row r="410" spans="3:10" ht="13.5" customHeight="1">
      <c r="C410" s="30"/>
      <c r="D410" s="206"/>
      <c r="E410" s="206"/>
      <c r="F410" s="424"/>
      <c r="J410" s="1"/>
    </row>
    <row r="411" spans="3:10" ht="13.5" customHeight="1">
      <c r="C411" s="30"/>
      <c r="D411" s="206"/>
      <c r="E411" s="206"/>
      <c r="F411" s="424"/>
      <c r="J411" s="1"/>
    </row>
    <row r="412" spans="3:10">
      <c r="C412" s="30"/>
      <c r="D412" s="206"/>
      <c r="E412" s="206"/>
      <c r="F412" s="424"/>
      <c r="J412" s="1"/>
    </row>
    <row r="413" spans="3:10" ht="88.5" customHeight="1">
      <c r="C413" s="30"/>
      <c r="D413" s="206"/>
      <c r="E413" s="206"/>
      <c r="F413" s="424"/>
      <c r="J413" s="1"/>
    </row>
    <row r="414" spans="3:10" ht="54" customHeight="1">
      <c r="C414" s="30"/>
      <c r="D414" s="206"/>
      <c r="E414" s="206"/>
      <c r="F414" s="424"/>
      <c r="J414" s="1"/>
    </row>
    <row r="415" spans="3:10">
      <c r="C415" s="30"/>
      <c r="D415" s="206"/>
      <c r="E415" s="206"/>
      <c r="F415" s="424"/>
      <c r="J415" s="1"/>
    </row>
    <row r="416" spans="3:10">
      <c r="C416" s="30"/>
      <c r="D416" s="206"/>
      <c r="E416" s="206"/>
      <c r="F416" s="424"/>
      <c r="J416" s="1"/>
    </row>
    <row r="417" spans="3:10" ht="55.5" customHeight="1">
      <c r="C417" s="30"/>
      <c r="D417" s="206"/>
      <c r="E417" s="206"/>
      <c r="F417" s="424"/>
      <c r="J417" s="1"/>
    </row>
    <row r="418" spans="3:10">
      <c r="C418" s="30"/>
      <c r="D418" s="206"/>
      <c r="E418" s="206"/>
      <c r="F418" s="424"/>
      <c r="J418" s="1"/>
    </row>
    <row r="419" spans="3:10">
      <c r="C419" s="30"/>
      <c r="D419" s="206"/>
      <c r="E419" s="206"/>
      <c r="F419" s="424"/>
      <c r="J419" s="1"/>
    </row>
    <row r="420" spans="3:10">
      <c r="C420" s="30"/>
      <c r="D420" s="206"/>
      <c r="E420" s="206"/>
      <c r="F420" s="424"/>
      <c r="J420" s="1"/>
    </row>
    <row r="421" spans="3:10" ht="51" customHeight="1">
      <c r="C421" s="30"/>
      <c r="D421" s="206"/>
      <c r="E421" s="206"/>
      <c r="F421" s="424"/>
      <c r="J421" s="1"/>
    </row>
    <row r="422" spans="3:10" ht="56.25" customHeight="1">
      <c r="C422" s="30"/>
      <c r="D422" s="206"/>
      <c r="E422" s="206"/>
      <c r="F422" s="424"/>
      <c r="J422" s="1"/>
    </row>
    <row r="423" spans="3:10">
      <c r="C423" s="30"/>
      <c r="D423" s="206"/>
      <c r="E423" s="206"/>
      <c r="F423" s="424"/>
      <c r="J423" s="1"/>
    </row>
    <row r="424" spans="3:10">
      <c r="C424" s="30"/>
      <c r="D424" s="206"/>
      <c r="E424" s="206"/>
      <c r="F424" s="424"/>
      <c r="J424" s="1"/>
    </row>
    <row r="425" spans="3:10" ht="54.75" customHeight="1">
      <c r="C425" s="30"/>
      <c r="D425" s="206"/>
      <c r="E425" s="206"/>
      <c r="F425" s="424"/>
      <c r="J425" s="1"/>
    </row>
    <row r="426" spans="3:10">
      <c r="C426" s="30"/>
      <c r="D426" s="206"/>
      <c r="E426" s="206"/>
      <c r="F426" s="424"/>
      <c r="J426" s="1"/>
    </row>
    <row r="427" spans="3:10">
      <c r="C427" s="30"/>
      <c r="D427" s="206"/>
      <c r="E427" s="206"/>
      <c r="F427" s="424"/>
      <c r="J427" s="1"/>
    </row>
    <row r="428" spans="3:10" ht="15.75" customHeight="1">
      <c r="C428" s="30"/>
      <c r="D428" s="206"/>
      <c r="E428" s="206"/>
      <c r="F428" s="424"/>
      <c r="J428" s="1"/>
    </row>
    <row r="429" spans="3:10" ht="39.75" customHeight="1">
      <c r="C429" s="30"/>
      <c r="D429" s="206"/>
      <c r="E429" s="206"/>
      <c r="F429" s="424"/>
      <c r="J429" s="1"/>
    </row>
    <row r="430" spans="3:10">
      <c r="C430" s="30"/>
      <c r="D430" s="206"/>
      <c r="E430" s="206"/>
      <c r="F430" s="424"/>
      <c r="J430" s="1"/>
    </row>
    <row r="431" spans="3:10">
      <c r="C431" s="30"/>
      <c r="D431" s="206"/>
      <c r="E431" s="206"/>
      <c r="F431" s="424"/>
      <c r="J431" s="1"/>
    </row>
    <row r="432" spans="3:10">
      <c r="C432" s="30"/>
      <c r="D432" s="206"/>
      <c r="E432" s="206"/>
      <c r="F432" s="424"/>
      <c r="J432" s="1"/>
    </row>
    <row r="433" spans="3:10">
      <c r="C433" s="30"/>
      <c r="D433" s="206"/>
      <c r="E433" s="206"/>
      <c r="F433" s="424"/>
      <c r="J433" s="1"/>
    </row>
    <row r="434" spans="3:10">
      <c r="C434" s="30"/>
      <c r="D434" s="206"/>
      <c r="E434" s="206"/>
      <c r="F434" s="424"/>
      <c r="J434" s="1"/>
    </row>
    <row r="435" spans="3:10">
      <c r="C435" s="30"/>
      <c r="D435" s="206"/>
      <c r="E435" s="206"/>
      <c r="F435" s="424"/>
      <c r="J435" s="1"/>
    </row>
    <row r="436" spans="3:10">
      <c r="C436" s="30"/>
      <c r="D436" s="206"/>
      <c r="E436" s="206"/>
      <c r="F436" s="424"/>
      <c r="J436" s="1"/>
    </row>
    <row r="437" spans="3:10">
      <c r="C437" s="30"/>
      <c r="D437" s="206"/>
      <c r="E437" s="206"/>
      <c r="F437" s="424"/>
      <c r="J437" s="1"/>
    </row>
    <row r="438" spans="3:10">
      <c r="C438" s="30"/>
      <c r="D438" s="206"/>
      <c r="E438" s="206"/>
      <c r="F438" s="424"/>
      <c r="J438" s="1"/>
    </row>
    <row r="439" spans="3:10">
      <c r="C439" s="30"/>
      <c r="D439" s="206"/>
      <c r="E439" s="206"/>
      <c r="F439" s="424"/>
      <c r="J439" s="1"/>
    </row>
    <row r="440" spans="3:10">
      <c r="C440" s="30"/>
      <c r="D440" s="206"/>
      <c r="E440" s="206"/>
      <c r="F440" s="424"/>
      <c r="J440" s="1"/>
    </row>
    <row r="441" spans="3:10">
      <c r="C441" s="30"/>
      <c r="D441" s="206"/>
      <c r="E441" s="206"/>
      <c r="F441" s="424"/>
      <c r="J441" s="1"/>
    </row>
    <row r="442" spans="3:10">
      <c r="C442" s="30"/>
      <c r="D442" s="206"/>
      <c r="E442" s="206"/>
      <c r="F442" s="424"/>
      <c r="J442" s="1"/>
    </row>
    <row r="443" spans="3:10">
      <c r="C443" s="30"/>
      <c r="D443" s="206"/>
      <c r="E443" s="206"/>
      <c r="F443" s="424"/>
      <c r="J443" s="1"/>
    </row>
    <row r="444" spans="3:10">
      <c r="C444" s="30"/>
      <c r="D444" s="206"/>
      <c r="E444" s="206"/>
      <c r="F444" s="424"/>
      <c r="J444" s="1"/>
    </row>
    <row r="445" spans="3:10">
      <c r="C445" s="30"/>
      <c r="D445" s="206"/>
      <c r="E445" s="206"/>
      <c r="F445" s="424"/>
      <c r="J445" s="1"/>
    </row>
    <row r="446" spans="3:10">
      <c r="C446" s="30"/>
      <c r="D446" s="206"/>
      <c r="E446" s="206"/>
      <c r="F446" s="424"/>
      <c r="J446" s="1"/>
    </row>
    <row r="447" spans="3:10">
      <c r="C447" s="30"/>
      <c r="D447" s="206"/>
      <c r="E447" s="206"/>
      <c r="F447" s="424"/>
      <c r="J447" s="1"/>
    </row>
    <row r="448" spans="3:10">
      <c r="C448" s="30"/>
      <c r="D448" s="206"/>
      <c r="E448" s="206"/>
      <c r="F448" s="424"/>
      <c r="J448" s="1"/>
    </row>
    <row r="449" spans="3:10">
      <c r="C449" s="30"/>
      <c r="D449" s="206"/>
      <c r="E449" s="206"/>
      <c r="F449" s="424"/>
      <c r="J449" s="1"/>
    </row>
    <row r="450" spans="3:10">
      <c r="C450" s="30"/>
      <c r="D450" s="206"/>
      <c r="E450" s="206"/>
      <c r="F450" s="424"/>
      <c r="J450" s="1"/>
    </row>
    <row r="451" spans="3:10">
      <c r="C451" s="30"/>
      <c r="D451" s="206"/>
      <c r="E451" s="206"/>
      <c r="F451" s="424"/>
      <c r="J451" s="1"/>
    </row>
    <row r="452" spans="3:10">
      <c r="C452" s="30"/>
      <c r="D452" s="206"/>
      <c r="E452" s="206"/>
      <c r="F452" s="424"/>
      <c r="J452" s="1"/>
    </row>
    <row r="453" spans="3:10">
      <c r="C453" s="30"/>
      <c r="D453" s="206"/>
      <c r="E453" s="206"/>
      <c r="F453" s="424"/>
      <c r="J453" s="1"/>
    </row>
    <row r="454" spans="3:10">
      <c r="C454" s="30"/>
      <c r="D454" s="206"/>
      <c r="E454" s="206"/>
      <c r="F454" s="424"/>
      <c r="J454" s="1"/>
    </row>
    <row r="455" spans="3:10">
      <c r="C455" s="30"/>
      <c r="D455" s="206"/>
      <c r="E455" s="206"/>
      <c r="F455" s="424"/>
      <c r="J455" s="1"/>
    </row>
    <row r="456" spans="3:10">
      <c r="C456" s="30"/>
      <c r="D456" s="206"/>
      <c r="E456" s="206"/>
      <c r="F456" s="424"/>
      <c r="J456" s="1"/>
    </row>
    <row r="457" spans="3:10" ht="14.25" customHeight="1">
      <c r="C457" s="30"/>
      <c r="D457" s="206"/>
      <c r="E457" s="206"/>
      <c r="F457" s="424"/>
      <c r="J457" s="1"/>
    </row>
    <row r="458" spans="3:10">
      <c r="C458" s="30"/>
      <c r="D458" s="206"/>
      <c r="E458" s="206"/>
      <c r="F458" s="424"/>
      <c r="J458" s="1"/>
    </row>
    <row r="459" spans="3:10" ht="28.5" customHeight="1">
      <c r="C459" s="30"/>
      <c r="D459" s="206"/>
      <c r="E459" s="206"/>
      <c r="F459" s="424"/>
      <c r="J459" s="1"/>
    </row>
    <row r="460" spans="3:10">
      <c r="C460" s="30"/>
      <c r="D460" s="206"/>
      <c r="E460" s="206"/>
      <c r="F460" s="424"/>
      <c r="J460" s="1"/>
    </row>
    <row r="461" spans="3:10">
      <c r="C461" s="30"/>
      <c r="D461" s="206"/>
      <c r="E461" s="206"/>
      <c r="F461" s="424"/>
      <c r="J461" s="1"/>
    </row>
    <row r="462" spans="3:10" ht="15" customHeight="1">
      <c r="C462" s="30"/>
      <c r="D462" s="206"/>
      <c r="E462" s="206"/>
      <c r="F462" s="424"/>
      <c r="J462" s="1"/>
    </row>
    <row r="463" spans="3:10">
      <c r="C463" s="30"/>
      <c r="D463" s="206"/>
      <c r="E463" s="206"/>
      <c r="F463" s="424"/>
      <c r="J463" s="1"/>
    </row>
    <row r="464" spans="3:10">
      <c r="C464" s="30"/>
      <c r="D464" s="206"/>
      <c r="E464" s="206"/>
      <c r="F464" s="424"/>
      <c r="J464" s="1"/>
    </row>
    <row r="465" spans="3:10">
      <c r="C465" s="30"/>
      <c r="D465" s="206"/>
      <c r="E465" s="206"/>
      <c r="F465" s="424"/>
      <c r="J465" s="1"/>
    </row>
    <row r="466" spans="3:10">
      <c r="C466" s="30"/>
      <c r="D466" s="206"/>
      <c r="E466" s="206"/>
      <c r="F466" s="424"/>
      <c r="J466" s="1"/>
    </row>
    <row r="467" spans="3:10" ht="15" customHeight="1">
      <c r="C467" s="30"/>
      <c r="D467" s="206"/>
      <c r="E467" s="206"/>
      <c r="F467" s="424"/>
      <c r="J467" s="1"/>
    </row>
    <row r="468" spans="3:10" ht="26.25" customHeight="1">
      <c r="C468" s="30"/>
      <c r="D468" s="206"/>
      <c r="E468" s="206"/>
      <c r="F468" s="424"/>
      <c r="J468" s="1"/>
    </row>
    <row r="469" spans="3:10">
      <c r="C469" s="30"/>
      <c r="D469" s="206"/>
      <c r="E469" s="206"/>
      <c r="F469" s="424"/>
      <c r="J469" s="1"/>
    </row>
    <row r="470" spans="3:10">
      <c r="C470" s="30"/>
      <c r="D470" s="206"/>
      <c r="E470" s="206"/>
      <c r="F470" s="424"/>
      <c r="J470" s="1"/>
    </row>
    <row r="471" spans="3:10">
      <c r="C471" s="30"/>
      <c r="D471" s="206"/>
      <c r="E471" s="206"/>
      <c r="F471" s="424"/>
      <c r="J471" s="1"/>
    </row>
    <row r="472" spans="3:10">
      <c r="C472" s="30"/>
      <c r="D472" s="206"/>
      <c r="E472" s="206"/>
      <c r="F472" s="424"/>
      <c r="J472" s="1"/>
    </row>
    <row r="473" spans="3:10">
      <c r="C473" s="30"/>
      <c r="D473" s="206"/>
      <c r="E473" s="206"/>
      <c r="F473" s="424"/>
      <c r="J473" s="1"/>
    </row>
    <row r="474" spans="3:10">
      <c r="C474" s="30"/>
      <c r="D474" s="206"/>
      <c r="E474" s="206"/>
      <c r="F474" s="424"/>
      <c r="J474" s="1"/>
    </row>
    <row r="475" spans="3:10">
      <c r="C475" s="30"/>
      <c r="D475" s="206"/>
      <c r="E475" s="206"/>
      <c r="F475" s="424"/>
      <c r="J475" s="1"/>
    </row>
    <row r="476" spans="3:10">
      <c r="C476" s="30"/>
      <c r="D476" s="206"/>
      <c r="E476" s="206"/>
      <c r="F476" s="424"/>
      <c r="J476" s="1"/>
    </row>
    <row r="477" spans="3:10">
      <c r="C477" s="30"/>
      <c r="D477" s="206"/>
      <c r="E477" s="206"/>
      <c r="F477" s="424"/>
      <c r="J477" s="1"/>
    </row>
    <row r="478" spans="3:10">
      <c r="C478" s="30"/>
      <c r="D478" s="206"/>
      <c r="E478" s="206"/>
      <c r="F478" s="424"/>
      <c r="J478" s="1"/>
    </row>
    <row r="479" spans="3:10">
      <c r="C479" s="30"/>
      <c r="D479" s="206"/>
      <c r="E479" s="206"/>
      <c r="F479" s="424"/>
      <c r="J479" s="1"/>
    </row>
    <row r="480" spans="3:10">
      <c r="C480" s="30"/>
      <c r="D480" s="206"/>
      <c r="E480" s="206"/>
      <c r="F480" s="424"/>
      <c r="J480" s="1"/>
    </row>
    <row r="481" spans="3:10">
      <c r="C481" s="30"/>
      <c r="D481" s="206"/>
      <c r="E481" s="206"/>
      <c r="F481" s="424"/>
      <c r="J481" s="1"/>
    </row>
    <row r="482" spans="3:10">
      <c r="C482" s="30"/>
      <c r="D482" s="206"/>
      <c r="E482" s="206"/>
      <c r="F482" s="424"/>
      <c r="J482" s="1"/>
    </row>
    <row r="483" spans="3:10">
      <c r="C483" s="30"/>
      <c r="D483" s="206"/>
      <c r="E483" s="206"/>
      <c r="F483" s="424"/>
      <c r="J483" s="1"/>
    </row>
    <row r="484" spans="3:10">
      <c r="C484" s="30"/>
      <c r="D484" s="206"/>
      <c r="E484" s="206"/>
      <c r="F484" s="424"/>
      <c r="J484" s="1"/>
    </row>
    <row r="485" spans="3:10">
      <c r="C485" s="30"/>
      <c r="D485" s="206"/>
      <c r="E485" s="206"/>
      <c r="F485" s="424"/>
      <c r="J485" s="1"/>
    </row>
    <row r="486" spans="3:10">
      <c r="C486" s="30"/>
      <c r="D486" s="206"/>
      <c r="E486" s="206"/>
      <c r="F486" s="424"/>
      <c r="J486" s="1"/>
    </row>
    <row r="487" spans="3:10">
      <c r="C487" s="30"/>
      <c r="D487" s="206"/>
      <c r="E487" s="206"/>
      <c r="F487" s="424"/>
      <c r="J487" s="1"/>
    </row>
    <row r="488" spans="3:10">
      <c r="C488" s="30"/>
      <c r="D488" s="206"/>
      <c r="E488" s="206"/>
      <c r="F488" s="424"/>
      <c r="J488" s="1"/>
    </row>
    <row r="489" spans="3:10">
      <c r="C489" s="30"/>
      <c r="D489" s="206"/>
      <c r="E489" s="206"/>
      <c r="F489" s="424"/>
      <c r="J489" s="1"/>
    </row>
    <row r="490" spans="3:10">
      <c r="C490" s="30"/>
      <c r="D490" s="206"/>
      <c r="E490" s="206"/>
      <c r="F490" s="424"/>
      <c r="J490" s="1"/>
    </row>
    <row r="491" spans="3:10">
      <c r="C491" s="30"/>
      <c r="D491" s="206"/>
      <c r="E491" s="206"/>
      <c r="F491" s="424"/>
      <c r="J491" s="1"/>
    </row>
    <row r="492" spans="3:10">
      <c r="C492" s="30"/>
      <c r="D492" s="206"/>
      <c r="E492" s="206"/>
      <c r="F492" s="424"/>
      <c r="J492" s="1"/>
    </row>
    <row r="493" spans="3:10">
      <c r="C493" s="30"/>
      <c r="D493" s="206"/>
      <c r="E493" s="206"/>
      <c r="F493" s="424"/>
      <c r="J493" s="1"/>
    </row>
    <row r="494" spans="3:10">
      <c r="C494" s="30"/>
      <c r="D494" s="206"/>
      <c r="E494" s="206"/>
      <c r="F494" s="424"/>
      <c r="J494" s="1"/>
    </row>
    <row r="495" spans="3:10" ht="16.5" customHeight="1">
      <c r="C495" s="30"/>
      <c r="D495" s="206"/>
      <c r="E495" s="206"/>
      <c r="F495" s="424"/>
      <c r="J495" s="1"/>
    </row>
    <row r="496" spans="3:10">
      <c r="C496" s="30"/>
      <c r="D496" s="206"/>
      <c r="E496" s="206"/>
      <c r="F496" s="424"/>
      <c r="J496" s="1"/>
    </row>
    <row r="497" spans="3:10">
      <c r="C497" s="30"/>
      <c r="D497" s="206"/>
      <c r="E497" s="206"/>
      <c r="F497" s="424"/>
      <c r="J497" s="1"/>
    </row>
    <row r="498" spans="3:10">
      <c r="C498" s="30"/>
      <c r="D498" s="206"/>
      <c r="E498" s="206"/>
      <c r="F498" s="424"/>
      <c r="J498" s="1"/>
    </row>
    <row r="499" spans="3:10">
      <c r="C499" s="30"/>
      <c r="D499" s="206"/>
      <c r="E499" s="206"/>
      <c r="F499" s="424"/>
      <c r="J499" s="1"/>
    </row>
    <row r="500" spans="3:10">
      <c r="C500" s="30"/>
      <c r="D500" s="206"/>
      <c r="E500" s="206"/>
      <c r="F500" s="424"/>
      <c r="J500" s="1"/>
    </row>
    <row r="501" spans="3:10">
      <c r="C501" s="30"/>
      <c r="D501" s="206"/>
      <c r="E501" s="206"/>
      <c r="F501" s="424"/>
      <c r="J501" s="1"/>
    </row>
    <row r="502" spans="3:10">
      <c r="C502" s="30"/>
      <c r="D502" s="206"/>
      <c r="E502" s="206"/>
      <c r="F502" s="424"/>
      <c r="J502" s="1"/>
    </row>
    <row r="503" spans="3:10">
      <c r="C503" s="30"/>
      <c r="D503" s="206"/>
      <c r="E503" s="206"/>
      <c r="F503" s="424"/>
      <c r="J503" s="1"/>
    </row>
    <row r="504" spans="3:10">
      <c r="C504" s="30"/>
      <c r="D504" s="206"/>
      <c r="E504" s="206"/>
      <c r="F504" s="424"/>
      <c r="J504" s="1"/>
    </row>
    <row r="505" spans="3:10">
      <c r="C505" s="30"/>
      <c r="D505" s="206"/>
      <c r="E505" s="206"/>
      <c r="F505" s="424"/>
      <c r="J505" s="1"/>
    </row>
    <row r="506" spans="3:10">
      <c r="C506" s="30"/>
      <c r="D506" s="206"/>
      <c r="E506" s="206"/>
      <c r="F506" s="424"/>
      <c r="J506" s="1"/>
    </row>
    <row r="507" spans="3:10">
      <c r="C507" s="30"/>
      <c r="D507" s="206"/>
      <c r="E507" s="206"/>
      <c r="F507" s="424"/>
      <c r="J507" s="1"/>
    </row>
    <row r="508" spans="3:10">
      <c r="C508" s="30"/>
      <c r="D508" s="206"/>
      <c r="E508" s="206"/>
      <c r="F508" s="424"/>
      <c r="J508" s="1"/>
    </row>
    <row r="509" spans="3:10">
      <c r="C509" s="30"/>
      <c r="D509" s="206"/>
      <c r="E509" s="206"/>
      <c r="F509" s="424"/>
      <c r="J509" s="1"/>
    </row>
    <row r="510" spans="3:10">
      <c r="C510" s="30"/>
      <c r="D510" s="206"/>
      <c r="E510" s="206"/>
      <c r="F510" s="424"/>
      <c r="J510" s="1"/>
    </row>
    <row r="511" spans="3:10">
      <c r="C511" s="30"/>
      <c r="D511" s="206"/>
      <c r="E511" s="206"/>
      <c r="F511" s="424"/>
      <c r="J511" s="1"/>
    </row>
    <row r="512" spans="3:10">
      <c r="C512" s="30"/>
      <c r="D512" s="206"/>
      <c r="E512" s="206"/>
      <c r="F512" s="424"/>
      <c r="J512" s="1"/>
    </row>
    <row r="513" spans="3:10">
      <c r="C513" s="30"/>
      <c r="D513" s="206"/>
      <c r="E513" s="206"/>
      <c r="F513" s="424"/>
      <c r="J513" s="1"/>
    </row>
    <row r="514" spans="3:10">
      <c r="C514" s="30"/>
      <c r="D514" s="206"/>
      <c r="E514" s="206"/>
      <c r="F514" s="424"/>
      <c r="J514" s="1"/>
    </row>
    <row r="515" spans="3:10">
      <c r="C515" s="30"/>
      <c r="D515" s="206"/>
      <c r="E515" s="206"/>
      <c r="F515" s="424"/>
      <c r="J515" s="1"/>
    </row>
    <row r="516" spans="3:10">
      <c r="C516" s="30"/>
      <c r="D516" s="206"/>
      <c r="E516" s="206"/>
      <c r="F516" s="424"/>
      <c r="J516" s="1"/>
    </row>
    <row r="517" spans="3:10">
      <c r="C517" s="30"/>
      <c r="D517" s="206"/>
      <c r="E517" s="206"/>
      <c r="F517" s="424"/>
      <c r="J517" s="1"/>
    </row>
    <row r="518" spans="3:10">
      <c r="C518" s="30"/>
      <c r="D518" s="206"/>
      <c r="E518" s="206"/>
      <c r="F518" s="424"/>
      <c r="J518" s="1"/>
    </row>
    <row r="519" spans="3:10">
      <c r="C519" s="30"/>
      <c r="D519" s="206"/>
      <c r="E519" s="206"/>
      <c r="F519" s="424"/>
      <c r="J519" s="1"/>
    </row>
    <row r="520" spans="3:10">
      <c r="C520" s="30"/>
      <c r="D520" s="206"/>
      <c r="E520" s="206"/>
      <c r="F520" s="424"/>
      <c r="J520" s="1"/>
    </row>
    <row r="521" spans="3:10">
      <c r="C521" s="30"/>
      <c r="D521" s="206"/>
      <c r="E521" s="206"/>
      <c r="F521" s="424"/>
      <c r="J521" s="1"/>
    </row>
    <row r="522" spans="3:10" ht="53.25" customHeight="1">
      <c r="C522" s="30"/>
      <c r="D522" s="206"/>
      <c r="E522" s="206"/>
      <c r="F522" s="424"/>
      <c r="J522" s="1"/>
    </row>
    <row r="523" spans="3:10" ht="13.5" customHeight="1">
      <c r="C523" s="30"/>
      <c r="D523" s="206"/>
      <c r="E523" s="206"/>
      <c r="F523" s="424"/>
      <c r="J523" s="1"/>
    </row>
    <row r="524" spans="3:10">
      <c r="C524" s="30"/>
      <c r="D524" s="206"/>
      <c r="E524" s="206"/>
      <c r="F524" s="424"/>
      <c r="J524" s="1"/>
    </row>
    <row r="525" spans="3:10">
      <c r="C525" s="30"/>
      <c r="D525" s="206"/>
      <c r="E525" s="206"/>
      <c r="F525" s="424"/>
      <c r="J525" s="1"/>
    </row>
    <row r="526" spans="3:10" ht="66.75" customHeight="1">
      <c r="C526" s="30"/>
      <c r="D526" s="206"/>
      <c r="E526" s="206"/>
      <c r="F526" s="424"/>
      <c r="J526" s="1"/>
    </row>
    <row r="527" spans="3:10" ht="14.25" customHeight="1">
      <c r="C527" s="30"/>
      <c r="D527" s="206"/>
      <c r="E527" s="221"/>
      <c r="F527" s="424"/>
      <c r="J527" s="1"/>
    </row>
    <row r="528" spans="3:10">
      <c r="C528" s="30"/>
      <c r="D528" s="206"/>
      <c r="E528" s="206"/>
      <c r="F528" s="424"/>
      <c r="J528" s="1"/>
    </row>
    <row r="529" spans="3:10">
      <c r="C529" s="30"/>
      <c r="D529" s="206"/>
      <c r="E529" s="206"/>
      <c r="F529" s="424"/>
      <c r="J529" s="1"/>
    </row>
    <row r="530" spans="3:10">
      <c r="C530" s="30"/>
      <c r="D530" s="206"/>
      <c r="E530" s="206"/>
      <c r="F530" s="424"/>
      <c r="J530" s="1"/>
    </row>
    <row r="531" spans="3:10" ht="12.75" customHeight="1">
      <c r="C531" s="30"/>
      <c r="D531" s="206"/>
      <c r="E531" s="206"/>
      <c r="F531" s="424"/>
      <c r="J531" s="1"/>
    </row>
    <row r="532" spans="3:10">
      <c r="C532" s="30"/>
      <c r="D532" s="206"/>
      <c r="E532" s="206"/>
      <c r="F532" s="424"/>
      <c r="J532" s="1"/>
    </row>
    <row r="533" spans="3:10">
      <c r="C533" s="30"/>
      <c r="D533" s="206"/>
      <c r="E533" s="206"/>
      <c r="F533" s="424"/>
      <c r="J533" s="1"/>
    </row>
    <row r="534" spans="3:10">
      <c r="C534" s="30"/>
      <c r="D534" s="206"/>
      <c r="E534" s="206"/>
      <c r="F534" s="424"/>
      <c r="J534" s="1"/>
    </row>
    <row r="535" spans="3:10">
      <c r="C535" s="30"/>
      <c r="D535" s="206"/>
      <c r="E535" s="206"/>
      <c r="F535" s="424"/>
      <c r="J535" s="1"/>
    </row>
    <row r="536" spans="3:10">
      <c r="C536" s="30"/>
      <c r="D536" s="206"/>
      <c r="E536" s="206"/>
      <c r="F536" s="424"/>
      <c r="J536" s="1"/>
    </row>
    <row r="537" spans="3:10">
      <c r="C537" s="30"/>
      <c r="D537" s="206"/>
      <c r="E537" s="206"/>
      <c r="F537" s="424"/>
      <c r="J537" s="1"/>
    </row>
    <row r="538" spans="3:10">
      <c r="C538" s="30"/>
      <c r="D538" s="206"/>
      <c r="E538" s="206"/>
      <c r="F538" s="424"/>
      <c r="J538" s="1"/>
    </row>
    <row r="539" spans="3:10">
      <c r="C539" s="30"/>
      <c r="D539" s="206"/>
      <c r="E539" s="206"/>
      <c r="F539" s="424"/>
      <c r="J539" s="1"/>
    </row>
    <row r="540" spans="3:10">
      <c r="C540" s="30"/>
      <c r="D540" s="206"/>
      <c r="E540" s="206"/>
      <c r="F540" s="424"/>
      <c r="J540" s="1"/>
    </row>
    <row r="541" spans="3:10">
      <c r="C541" s="30"/>
      <c r="D541" s="206"/>
      <c r="E541" s="206"/>
      <c r="F541" s="424"/>
      <c r="J541" s="1"/>
    </row>
    <row r="542" spans="3:10">
      <c r="C542" s="30"/>
      <c r="D542" s="206"/>
      <c r="E542" s="206"/>
      <c r="F542" s="424"/>
      <c r="J542" s="1"/>
    </row>
    <row r="543" spans="3:10">
      <c r="C543" s="30"/>
      <c r="D543" s="206"/>
      <c r="E543" s="206"/>
      <c r="F543" s="424"/>
      <c r="J543" s="1"/>
    </row>
    <row r="544" spans="3:10">
      <c r="C544" s="30"/>
      <c r="D544" s="206"/>
      <c r="E544" s="206"/>
      <c r="F544" s="424"/>
      <c r="J544" s="1"/>
    </row>
    <row r="545" spans="3:10">
      <c r="C545" s="30"/>
      <c r="D545" s="206"/>
      <c r="E545" s="206"/>
      <c r="F545" s="424"/>
      <c r="J545" s="1"/>
    </row>
    <row r="546" spans="3:10">
      <c r="C546" s="30"/>
      <c r="D546" s="206"/>
      <c r="E546" s="206"/>
      <c r="F546" s="424"/>
      <c r="J546" s="1"/>
    </row>
    <row r="547" spans="3:10" ht="55.5" customHeight="1">
      <c r="C547" s="30"/>
      <c r="D547" s="206"/>
      <c r="E547" s="206"/>
      <c r="F547" s="424"/>
      <c r="J547" s="1"/>
    </row>
    <row r="548" spans="3:10">
      <c r="C548" s="30"/>
      <c r="D548" s="206"/>
      <c r="E548" s="206"/>
      <c r="F548" s="424"/>
      <c r="J548" s="1"/>
    </row>
    <row r="549" spans="3:10">
      <c r="C549" s="30"/>
      <c r="D549" s="206"/>
      <c r="E549" s="206"/>
      <c r="F549" s="424"/>
      <c r="J549" s="1"/>
    </row>
    <row r="550" spans="3:10">
      <c r="C550" s="30"/>
      <c r="D550" s="206"/>
      <c r="E550" s="206"/>
      <c r="F550" s="424"/>
      <c r="J550" s="1"/>
    </row>
    <row r="551" spans="3:10">
      <c r="C551" s="30"/>
      <c r="D551" s="206"/>
      <c r="E551" s="206"/>
      <c r="F551" s="424"/>
      <c r="J551" s="1"/>
    </row>
    <row r="552" spans="3:10">
      <c r="C552" s="30"/>
      <c r="D552" s="206"/>
      <c r="E552" s="206"/>
      <c r="F552" s="424"/>
      <c r="J552" s="1"/>
    </row>
    <row r="553" spans="3:10">
      <c r="C553" s="30"/>
      <c r="D553" s="206"/>
      <c r="E553" s="206"/>
      <c r="F553" s="424"/>
      <c r="J553" s="1"/>
    </row>
    <row r="554" spans="3:10" ht="12.75" customHeight="1">
      <c r="C554" s="30"/>
      <c r="D554" s="206"/>
      <c r="E554" s="206"/>
      <c r="F554" s="424"/>
      <c r="J554" s="1"/>
    </row>
    <row r="555" spans="3:10">
      <c r="C555" s="30"/>
      <c r="D555" s="206"/>
      <c r="E555" s="206"/>
      <c r="F555" s="424"/>
      <c r="J555" s="1"/>
    </row>
    <row r="556" spans="3:10">
      <c r="C556" s="30"/>
      <c r="D556" s="206"/>
      <c r="E556" s="206"/>
      <c r="F556" s="424"/>
      <c r="J556" s="1"/>
    </row>
    <row r="557" spans="3:10">
      <c r="C557" s="30"/>
      <c r="D557" s="206"/>
      <c r="E557" s="206"/>
      <c r="F557" s="424"/>
      <c r="J557" s="1"/>
    </row>
    <row r="558" spans="3:10">
      <c r="C558" s="30"/>
      <c r="D558" s="206"/>
      <c r="E558" s="206"/>
      <c r="F558" s="424"/>
      <c r="J558" s="1"/>
    </row>
    <row r="559" spans="3:10">
      <c r="C559" s="30"/>
      <c r="D559" s="206"/>
      <c r="E559" s="206"/>
      <c r="F559" s="424"/>
      <c r="J559" s="1"/>
    </row>
    <row r="560" spans="3:10">
      <c r="C560" s="30"/>
      <c r="D560" s="206"/>
      <c r="E560" s="206"/>
      <c r="F560" s="424"/>
      <c r="J560" s="1"/>
    </row>
    <row r="561" spans="3:10">
      <c r="C561" s="30"/>
      <c r="D561" s="206"/>
      <c r="E561" s="206"/>
      <c r="F561" s="424"/>
      <c r="J561" s="1"/>
    </row>
    <row r="562" spans="3:10">
      <c r="C562" s="30"/>
      <c r="D562" s="206"/>
      <c r="E562" s="206"/>
      <c r="F562" s="424"/>
      <c r="J562" s="1"/>
    </row>
    <row r="563" spans="3:10">
      <c r="C563" s="30"/>
      <c r="D563" s="206"/>
      <c r="E563" s="206"/>
      <c r="F563" s="424"/>
      <c r="J563" s="1"/>
    </row>
    <row r="564" spans="3:10">
      <c r="C564" s="30"/>
      <c r="D564" s="206"/>
      <c r="E564" s="206"/>
      <c r="F564" s="424"/>
      <c r="J564" s="1"/>
    </row>
    <row r="565" spans="3:10">
      <c r="C565" s="30"/>
      <c r="D565" s="206"/>
      <c r="E565" s="206"/>
      <c r="F565" s="424"/>
      <c r="J565" s="1"/>
    </row>
    <row r="566" spans="3:10">
      <c r="C566" s="30"/>
      <c r="D566" s="206"/>
      <c r="E566" s="206"/>
      <c r="F566" s="424"/>
      <c r="J566" s="1"/>
    </row>
    <row r="567" spans="3:10">
      <c r="C567" s="30"/>
      <c r="D567" s="206"/>
      <c r="E567" s="206"/>
      <c r="F567" s="424"/>
      <c r="J567" s="1"/>
    </row>
    <row r="568" spans="3:10">
      <c r="C568" s="30"/>
      <c r="D568" s="206"/>
      <c r="E568" s="206"/>
      <c r="F568" s="424"/>
      <c r="J568" s="1"/>
    </row>
    <row r="569" spans="3:10" ht="15.75" customHeight="1">
      <c r="C569" s="30"/>
      <c r="D569" s="206"/>
      <c r="E569" s="206"/>
      <c r="F569" s="424"/>
      <c r="J569" s="1"/>
    </row>
    <row r="570" spans="3:10">
      <c r="C570" s="30"/>
      <c r="D570" s="206"/>
      <c r="E570" s="206"/>
      <c r="F570" s="424"/>
      <c r="J570" s="1"/>
    </row>
    <row r="571" spans="3:10">
      <c r="C571" s="30"/>
      <c r="D571" s="206"/>
      <c r="E571" s="206"/>
      <c r="F571" s="424"/>
      <c r="J571" s="1"/>
    </row>
    <row r="572" spans="3:10" ht="13.5" customHeight="1">
      <c r="C572" s="30"/>
      <c r="D572" s="206"/>
      <c r="E572" s="206"/>
      <c r="F572" s="424"/>
      <c r="J572" s="1"/>
    </row>
    <row r="573" spans="3:10">
      <c r="C573" s="30"/>
      <c r="D573" s="206"/>
      <c r="E573" s="206"/>
      <c r="F573" s="424"/>
      <c r="J573" s="1"/>
    </row>
    <row r="574" spans="3:10">
      <c r="C574" s="30"/>
      <c r="D574" s="206"/>
      <c r="E574" s="206"/>
      <c r="F574" s="424"/>
      <c r="J574" s="1"/>
    </row>
    <row r="575" spans="3:10">
      <c r="C575" s="30"/>
      <c r="D575" s="206"/>
      <c r="E575" s="206"/>
      <c r="F575" s="424"/>
      <c r="J575" s="1"/>
    </row>
    <row r="576" spans="3:10">
      <c r="C576" s="30"/>
      <c r="D576" s="206"/>
      <c r="E576" s="206"/>
      <c r="F576" s="424"/>
      <c r="J576" s="1"/>
    </row>
    <row r="577" spans="3:10">
      <c r="C577" s="30"/>
      <c r="D577" s="206"/>
      <c r="E577" s="206"/>
      <c r="F577" s="424"/>
      <c r="J577" s="1"/>
    </row>
    <row r="578" spans="3:10">
      <c r="C578" s="30"/>
      <c r="D578" s="206"/>
      <c r="E578" s="206"/>
      <c r="F578" s="424"/>
      <c r="J578" s="1"/>
    </row>
    <row r="579" spans="3:10">
      <c r="C579" s="30"/>
      <c r="D579" s="206"/>
      <c r="E579" s="206"/>
      <c r="F579" s="424"/>
      <c r="J579" s="1"/>
    </row>
    <row r="580" spans="3:10">
      <c r="C580" s="30"/>
      <c r="D580" s="206"/>
      <c r="E580" s="206"/>
      <c r="F580" s="424"/>
      <c r="J580" s="1"/>
    </row>
    <row r="581" spans="3:10">
      <c r="C581" s="30"/>
      <c r="D581" s="206"/>
      <c r="E581" s="206"/>
      <c r="F581" s="424"/>
      <c r="J581" s="1"/>
    </row>
    <row r="582" spans="3:10">
      <c r="C582" s="30"/>
      <c r="D582" s="206"/>
      <c r="E582" s="206"/>
      <c r="F582" s="424"/>
      <c r="J582" s="1"/>
    </row>
    <row r="583" spans="3:10">
      <c r="C583" s="30"/>
      <c r="D583" s="206"/>
      <c r="E583" s="206"/>
      <c r="F583" s="424"/>
      <c r="J583" s="1"/>
    </row>
    <row r="584" spans="3:10">
      <c r="C584" s="30"/>
      <c r="D584" s="206"/>
      <c r="E584" s="206"/>
      <c r="F584" s="424"/>
      <c r="J584" s="1"/>
    </row>
    <row r="585" spans="3:10">
      <c r="C585" s="30"/>
      <c r="D585" s="206"/>
      <c r="E585" s="206"/>
      <c r="F585" s="424"/>
      <c r="J585" s="1"/>
    </row>
    <row r="586" spans="3:10">
      <c r="C586" s="30"/>
      <c r="D586" s="206"/>
      <c r="E586" s="206"/>
      <c r="F586" s="424"/>
      <c r="J586" s="1"/>
    </row>
    <row r="587" spans="3:10">
      <c r="C587" s="30"/>
      <c r="D587" s="206"/>
      <c r="E587" s="206"/>
      <c r="F587" s="424"/>
      <c r="J587" s="1"/>
    </row>
    <row r="588" spans="3:10">
      <c r="C588" s="30"/>
      <c r="D588" s="206"/>
      <c r="E588" s="206"/>
      <c r="F588" s="424"/>
      <c r="J588" s="1"/>
    </row>
    <row r="589" spans="3:10">
      <c r="C589" s="30"/>
      <c r="D589" s="206"/>
      <c r="E589" s="206"/>
      <c r="F589" s="424"/>
      <c r="J589" s="1"/>
    </row>
    <row r="590" spans="3:10">
      <c r="C590" s="30"/>
      <c r="D590" s="206"/>
      <c r="E590" s="206"/>
      <c r="F590" s="424"/>
      <c r="J590" s="1"/>
    </row>
    <row r="591" spans="3:10">
      <c r="C591" s="30"/>
      <c r="D591" s="206"/>
      <c r="E591" s="206"/>
      <c r="F591" s="424"/>
      <c r="J591" s="1"/>
    </row>
    <row r="592" spans="3:10">
      <c r="C592" s="30"/>
      <c r="D592" s="206"/>
      <c r="E592" s="206"/>
      <c r="F592" s="424"/>
      <c r="J592" s="1"/>
    </row>
    <row r="593" spans="3:10">
      <c r="C593" s="30"/>
      <c r="D593" s="206"/>
      <c r="E593" s="206"/>
      <c r="F593" s="424"/>
      <c r="J593" s="1"/>
    </row>
    <row r="594" spans="3:10">
      <c r="C594" s="30"/>
      <c r="D594" s="206"/>
      <c r="E594" s="206"/>
      <c r="F594" s="424"/>
      <c r="J594" s="1"/>
    </row>
    <row r="595" spans="3:10" ht="28.5" customHeight="1">
      <c r="C595" s="30"/>
      <c r="D595" s="206"/>
      <c r="E595" s="206"/>
      <c r="F595" s="424"/>
      <c r="J595" s="1"/>
    </row>
    <row r="596" spans="3:10" ht="15.75" customHeight="1">
      <c r="C596" s="30"/>
      <c r="D596" s="206"/>
      <c r="E596" s="206"/>
      <c r="F596" s="424"/>
      <c r="J596" s="1"/>
    </row>
    <row r="597" spans="3:10" ht="14.25" customHeight="1">
      <c r="C597" s="30"/>
      <c r="D597" s="206"/>
      <c r="E597" s="206"/>
      <c r="F597" s="424"/>
      <c r="J597" s="1"/>
    </row>
    <row r="598" spans="3:10">
      <c r="C598" s="30"/>
      <c r="D598" s="206"/>
      <c r="E598" s="206"/>
      <c r="F598" s="424"/>
      <c r="J598" s="1"/>
    </row>
    <row r="599" spans="3:10">
      <c r="C599" s="30"/>
      <c r="D599" s="206"/>
      <c r="E599" s="206"/>
      <c r="F599" s="424"/>
      <c r="J599" s="1"/>
    </row>
    <row r="600" spans="3:10">
      <c r="C600" s="30"/>
      <c r="D600" s="206"/>
      <c r="E600" s="206"/>
      <c r="F600" s="424"/>
      <c r="J600" s="1"/>
    </row>
    <row r="601" spans="3:10">
      <c r="C601" s="30"/>
      <c r="D601" s="206"/>
      <c r="E601" s="206"/>
      <c r="F601" s="424"/>
      <c r="J601" s="1"/>
    </row>
    <row r="602" spans="3:10">
      <c r="C602" s="30"/>
      <c r="D602" s="206"/>
      <c r="E602" s="206"/>
      <c r="F602" s="424"/>
      <c r="J602" s="1"/>
    </row>
    <row r="603" spans="3:10">
      <c r="C603" s="30"/>
      <c r="D603" s="206"/>
      <c r="E603" s="206"/>
      <c r="F603" s="424"/>
      <c r="J603" s="1"/>
    </row>
    <row r="604" spans="3:10">
      <c r="C604" s="30"/>
      <c r="D604" s="206"/>
      <c r="E604" s="206"/>
      <c r="F604" s="424"/>
      <c r="J604" s="1"/>
    </row>
    <row r="605" spans="3:10">
      <c r="C605" s="30"/>
      <c r="D605" s="206"/>
      <c r="E605" s="206"/>
      <c r="F605" s="424"/>
      <c r="J605" s="1"/>
    </row>
    <row r="606" spans="3:10">
      <c r="C606" s="30"/>
      <c r="D606" s="206"/>
      <c r="E606" s="206"/>
      <c r="F606" s="424"/>
      <c r="J606" s="1"/>
    </row>
    <row r="607" spans="3:10">
      <c r="C607" s="30"/>
      <c r="D607" s="206"/>
      <c r="E607" s="206"/>
      <c r="F607" s="424"/>
      <c r="J607" s="1"/>
    </row>
    <row r="608" spans="3:10">
      <c r="C608" s="30"/>
      <c r="D608" s="206"/>
      <c r="E608" s="206"/>
      <c r="F608" s="424"/>
      <c r="J608" s="1"/>
    </row>
    <row r="609" spans="3:10">
      <c r="C609" s="30"/>
      <c r="D609" s="206"/>
      <c r="E609" s="206"/>
      <c r="F609" s="424"/>
      <c r="J609" s="1"/>
    </row>
    <row r="610" spans="3:10">
      <c r="C610" s="30"/>
      <c r="D610" s="206"/>
      <c r="E610" s="206"/>
      <c r="F610" s="424"/>
      <c r="J610" s="1"/>
    </row>
    <row r="611" spans="3:10">
      <c r="C611" s="30"/>
      <c r="D611" s="206"/>
      <c r="E611" s="206"/>
      <c r="F611" s="424"/>
      <c r="J611" s="1"/>
    </row>
    <row r="612" spans="3:10">
      <c r="C612" s="30"/>
      <c r="D612" s="206"/>
      <c r="E612" s="206"/>
      <c r="F612" s="424"/>
      <c r="J612" s="1"/>
    </row>
    <row r="613" spans="3:10">
      <c r="C613" s="30"/>
      <c r="D613" s="206"/>
      <c r="E613" s="206"/>
      <c r="F613" s="424"/>
      <c r="J613" s="1"/>
    </row>
    <row r="614" spans="3:10">
      <c r="C614" s="30"/>
      <c r="D614" s="206"/>
      <c r="E614" s="206"/>
      <c r="F614" s="424"/>
      <c r="J614" s="1"/>
    </row>
    <row r="615" spans="3:10">
      <c r="C615" s="30"/>
      <c r="D615" s="206"/>
      <c r="E615" s="206"/>
      <c r="F615" s="424"/>
      <c r="J615" s="1"/>
    </row>
    <row r="616" spans="3:10">
      <c r="C616" s="30"/>
      <c r="D616" s="206"/>
      <c r="E616" s="206"/>
      <c r="F616" s="424"/>
      <c r="J616" s="1"/>
    </row>
    <row r="617" spans="3:10">
      <c r="C617" s="30"/>
      <c r="D617" s="206"/>
      <c r="E617" s="206"/>
      <c r="F617" s="424"/>
      <c r="J617" s="1"/>
    </row>
    <row r="618" spans="3:10" ht="15" customHeight="1">
      <c r="C618" s="30"/>
      <c r="D618" s="206"/>
      <c r="E618" s="206"/>
      <c r="F618" s="424"/>
      <c r="J618" s="1"/>
    </row>
    <row r="619" spans="3:10" ht="12.75" customHeight="1">
      <c r="C619" s="30"/>
      <c r="D619" s="206"/>
      <c r="E619" s="206"/>
      <c r="F619" s="424"/>
      <c r="J619" s="1"/>
    </row>
    <row r="620" spans="3:10" ht="14.25" customHeight="1">
      <c r="C620" s="30"/>
      <c r="D620" s="206"/>
      <c r="E620" s="206"/>
      <c r="F620" s="424"/>
      <c r="J620" s="1"/>
    </row>
    <row r="621" spans="3:10" ht="13.5" customHeight="1">
      <c r="C621" s="30"/>
      <c r="D621" s="206"/>
      <c r="E621" s="206"/>
      <c r="F621" s="424"/>
      <c r="J621" s="1"/>
    </row>
    <row r="622" spans="3:10" ht="12.75" customHeight="1">
      <c r="C622" s="30"/>
      <c r="D622" s="206"/>
      <c r="E622" s="206"/>
      <c r="F622" s="424"/>
      <c r="J622" s="1"/>
    </row>
    <row r="623" spans="3:10" ht="13.5" customHeight="1">
      <c r="C623" s="30"/>
      <c r="D623" s="206"/>
      <c r="E623" s="206"/>
      <c r="F623" s="424"/>
      <c r="J623" s="1"/>
    </row>
    <row r="624" spans="3:10">
      <c r="C624" s="30"/>
      <c r="D624" s="206"/>
      <c r="E624" s="206"/>
      <c r="F624" s="424"/>
      <c r="J624" s="1"/>
    </row>
    <row r="625" spans="3:10" ht="15.75" customHeight="1">
      <c r="C625" s="30"/>
      <c r="D625" s="206"/>
      <c r="E625" s="206"/>
      <c r="F625" s="424"/>
      <c r="J625" s="1"/>
    </row>
    <row r="626" spans="3:10">
      <c r="C626" s="30"/>
      <c r="D626" s="206"/>
      <c r="E626" s="206"/>
      <c r="F626" s="424"/>
      <c r="J626" s="1"/>
    </row>
    <row r="627" spans="3:10">
      <c r="C627" s="30"/>
      <c r="D627" s="206"/>
      <c r="E627" s="206"/>
      <c r="F627" s="424"/>
      <c r="J627" s="1"/>
    </row>
    <row r="628" spans="3:10">
      <c r="C628" s="30"/>
      <c r="D628" s="206"/>
      <c r="E628" s="206"/>
      <c r="F628" s="424"/>
      <c r="J628" s="1"/>
    </row>
    <row r="629" spans="3:10">
      <c r="C629" s="30"/>
      <c r="D629" s="206"/>
      <c r="E629" s="206"/>
      <c r="F629" s="424"/>
      <c r="J629" s="1"/>
    </row>
    <row r="630" spans="3:10">
      <c r="C630" s="30"/>
      <c r="D630" s="206"/>
      <c r="E630" s="206"/>
      <c r="F630" s="424"/>
      <c r="J630" s="1"/>
    </row>
    <row r="631" spans="3:10">
      <c r="C631" s="30"/>
      <c r="D631" s="206"/>
      <c r="E631" s="206"/>
      <c r="F631" s="424"/>
      <c r="J631" s="1"/>
    </row>
    <row r="632" spans="3:10">
      <c r="C632" s="30"/>
      <c r="D632" s="206"/>
      <c r="E632" s="206"/>
      <c r="F632" s="424"/>
      <c r="J632" s="1"/>
    </row>
    <row r="633" spans="3:10" ht="13.5" customHeight="1">
      <c r="C633" s="30"/>
      <c r="D633" s="206"/>
      <c r="E633" s="206"/>
      <c r="F633" s="424"/>
      <c r="J633" s="1"/>
    </row>
    <row r="634" spans="3:10">
      <c r="C634" s="30"/>
      <c r="D634" s="206"/>
      <c r="E634" s="206"/>
      <c r="F634" s="424"/>
      <c r="J634" s="1"/>
    </row>
    <row r="635" spans="3:10">
      <c r="C635" s="30"/>
      <c r="D635" s="206"/>
      <c r="E635" s="206"/>
      <c r="F635" s="424"/>
      <c r="J635" s="1"/>
    </row>
    <row r="636" spans="3:10">
      <c r="C636" s="30"/>
      <c r="D636" s="206"/>
      <c r="E636" s="206"/>
      <c r="F636" s="424"/>
      <c r="J636" s="1"/>
    </row>
    <row r="637" spans="3:10">
      <c r="C637" s="30"/>
      <c r="D637" s="206"/>
      <c r="E637" s="206"/>
      <c r="F637" s="424"/>
      <c r="J637" s="1"/>
    </row>
    <row r="638" spans="3:10">
      <c r="C638" s="30"/>
      <c r="D638" s="206"/>
      <c r="E638" s="206"/>
      <c r="F638" s="424"/>
      <c r="J638" s="1"/>
    </row>
    <row r="639" spans="3:10">
      <c r="C639" s="30"/>
      <c r="D639" s="206"/>
      <c r="E639" s="206"/>
      <c r="F639" s="424"/>
      <c r="J639" s="1"/>
    </row>
    <row r="640" spans="3:10">
      <c r="C640" s="30"/>
      <c r="D640" s="206"/>
      <c r="E640" s="206"/>
      <c r="F640" s="424"/>
      <c r="J640" s="1"/>
    </row>
    <row r="641" spans="3:10" ht="12.75" customHeight="1">
      <c r="C641" s="30"/>
      <c r="D641" s="206"/>
      <c r="E641" s="206"/>
      <c r="F641" s="424"/>
      <c r="J641" s="1"/>
    </row>
    <row r="642" spans="3:10" ht="14.25" customHeight="1">
      <c r="C642" s="30"/>
      <c r="D642" s="206"/>
      <c r="E642" s="206"/>
      <c r="F642" s="424"/>
      <c r="J642" s="1"/>
    </row>
    <row r="643" spans="3:10">
      <c r="C643" s="30"/>
      <c r="D643" s="206"/>
      <c r="E643" s="206"/>
      <c r="F643" s="424"/>
      <c r="J643" s="1"/>
    </row>
    <row r="644" spans="3:10">
      <c r="C644" s="30"/>
      <c r="D644" s="206"/>
      <c r="E644" s="206"/>
      <c r="F644" s="424"/>
      <c r="J644" s="1"/>
    </row>
    <row r="645" spans="3:10" ht="13.5" customHeight="1">
      <c r="C645" s="30"/>
      <c r="D645" s="206"/>
      <c r="E645" s="206"/>
      <c r="F645" s="424"/>
      <c r="J645" s="1"/>
    </row>
    <row r="646" spans="3:10" ht="14.25" customHeight="1">
      <c r="C646" s="30"/>
      <c r="D646" s="206"/>
      <c r="E646" s="206"/>
      <c r="F646" s="424"/>
      <c r="J646" s="1"/>
    </row>
    <row r="647" spans="3:10" ht="13.5" customHeight="1">
      <c r="C647" s="30"/>
      <c r="D647" s="206"/>
      <c r="E647" s="206"/>
      <c r="F647" s="424"/>
      <c r="J647" s="1"/>
    </row>
    <row r="648" spans="3:10" ht="13.5" customHeight="1">
      <c r="C648" s="30"/>
      <c r="D648" s="206"/>
      <c r="E648" s="206"/>
      <c r="F648" s="424"/>
      <c r="J648" s="1"/>
    </row>
    <row r="649" spans="3:10">
      <c r="C649" s="30"/>
      <c r="D649" s="206"/>
      <c r="E649" s="206"/>
      <c r="F649" s="424"/>
      <c r="J649" s="1"/>
    </row>
    <row r="650" spans="3:10" ht="11.25" customHeight="1">
      <c r="C650" s="30"/>
      <c r="D650" s="206"/>
      <c r="E650" s="206"/>
      <c r="F650" s="424"/>
      <c r="J650" s="1"/>
    </row>
    <row r="651" spans="3:10">
      <c r="C651" s="30"/>
      <c r="D651" s="206"/>
      <c r="E651" s="206"/>
      <c r="F651" s="424"/>
      <c r="J651" s="1"/>
    </row>
    <row r="652" spans="3:10">
      <c r="C652" s="30"/>
      <c r="D652" s="206"/>
      <c r="E652" s="206"/>
      <c r="F652" s="424"/>
      <c r="J652" s="1"/>
    </row>
    <row r="653" spans="3:10" ht="13.5" customHeight="1">
      <c r="C653" s="30"/>
      <c r="D653" s="206"/>
      <c r="E653" s="206"/>
      <c r="F653" s="424"/>
      <c r="J653" s="1"/>
    </row>
    <row r="654" spans="3:10">
      <c r="C654" s="30"/>
      <c r="D654" s="206"/>
      <c r="E654" s="206"/>
      <c r="F654" s="424"/>
      <c r="J654" s="1"/>
    </row>
    <row r="655" spans="3:10">
      <c r="C655" s="30"/>
      <c r="D655" s="206"/>
      <c r="E655" s="206"/>
      <c r="F655" s="424"/>
      <c r="J655" s="1"/>
    </row>
    <row r="656" spans="3:10">
      <c r="C656" s="30"/>
      <c r="D656" s="206"/>
      <c r="E656" s="206"/>
      <c r="F656" s="424"/>
      <c r="J656" s="1"/>
    </row>
    <row r="657" spans="3:10">
      <c r="C657" s="30"/>
      <c r="D657" s="206"/>
      <c r="E657" s="206"/>
      <c r="F657" s="424"/>
      <c r="J657" s="1"/>
    </row>
    <row r="658" spans="3:10">
      <c r="C658" s="30"/>
      <c r="D658" s="206"/>
      <c r="E658" s="206"/>
      <c r="F658" s="424"/>
      <c r="J658" s="1"/>
    </row>
    <row r="659" spans="3:10">
      <c r="C659" s="30"/>
      <c r="D659" s="206"/>
      <c r="E659" s="206"/>
      <c r="F659" s="424"/>
      <c r="J659" s="1"/>
    </row>
    <row r="660" spans="3:10">
      <c r="C660" s="30"/>
      <c r="D660" s="206"/>
      <c r="E660" s="206"/>
      <c r="F660" s="424"/>
      <c r="J660" s="1"/>
    </row>
    <row r="661" spans="3:10">
      <c r="C661" s="30"/>
      <c r="D661" s="206"/>
      <c r="E661" s="206"/>
      <c r="F661" s="424"/>
      <c r="J661" s="1"/>
    </row>
    <row r="662" spans="3:10">
      <c r="C662" s="30"/>
      <c r="D662" s="206"/>
      <c r="E662" s="206"/>
      <c r="F662" s="424"/>
      <c r="J662" s="1"/>
    </row>
    <row r="663" spans="3:10">
      <c r="C663" s="30"/>
      <c r="D663" s="206"/>
      <c r="E663" s="206"/>
      <c r="F663" s="424"/>
      <c r="J663" s="1"/>
    </row>
    <row r="664" spans="3:10" ht="12" customHeight="1">
      <c r="C664" s="30"/>
      <c r="D664" s="206"/>
      <c r="E664" s="206"/>
      <c r="F664" s="424"/>
      <c r="J664" s="1"/>
    </row>
    <row r="665" spans="3:10" ht="145.5" customHeight="1">
      <c r="C665" s="30"/>
      <c r="D665" s="206"/>
      <c r="E665" s="206"/>
      <c r="F665" s="424"/>
      <c r="J665" s="1"/>
    </row>
    <row r="666" spans="3:10">
      <c r="C666" s="30"/>
      <c r="D666" s="206"/>
      <c r="E666" s="206"/>
      <c r="F666" s="424"/>
      <c r="J666" s="1"/>
    </row>
    <row r="667" spans="3:10">
      <c r="C667" s="30"/>
      <c r="D667" s="206"/>
      <c r="E667" s="206"/>
      <c r="F667" s="424"/>
      <c r="J667" s="1"/>
    </row>
    <row r="668" spans="3:10" ht="12" customHeight="1">
      <c r="C668" s="30"/>
      <c r="D668" s="206"/>
      <c r="E668" s="206"/>
      <c r="F668" s="424"/>
      <c r="J668" s="1"/>
    </row>
    <row r="669" spans="3:10">
      <c r="C669" s="30"/>
      <c r="D669" s="206"/>
      <c r="E669" s="206"/>
      <c r="F669" s="424"/>
      <c r="J669" s="1"/>
    </row>
    <row r="670" spans="3:10">
      <c r="C670" s="30"/>
      <c r="D670" s="206"/>
      <c r="E670" s="206"/>
      <c r="F670" s="424"/>
      <c r="J670" s="1"/>
    </row>
    <row r="671" spans="3:10">
      <c r="C671" s="30"/>
      <c r="D671" s="206"/>
      <c r="E671" s="206"/>
      <c r="F671" s="424"/>
      <c r="J671" s="1"/>
    </row>
    <row r="672" spans="3:10">
      <c r="C672" s="30"/>
      <c r="D672" s="206"/>
      <c r="E672" s="206"/>
      <c r="F672" s="424"/>
      <c r="J672" s="1"/>
    </row>
    <row r="673" spans="3:10">
      <c r="C673" s="30"/>
      <c r="D673" s="206"/>
      <c r="E673" s="206"/>
      <c r="F673" s="424"/>
      <c r="J673" s="1"/>
    </row>
    <row r="674" spans="3:10" ht="11.25" customHeight="1">
      <c r="C674" s="30"/>
      <c r="D674" s="206"/>
      <c r="E674" s="206"/>
      <c r="F674" s="424"/>
      <c r="J674" s="1"/>
    </row>
    <row r="675" spans="3:10">
      <c r="C675" s="30"/>
      <c r="D675" s="206"/>
      <c r="E675" s="206"/>
      <c r="F675" s="424"/>
      <c r="J675" s="1"/>
    </row>
    <row r="676" spans="3:10">
      <c r="C676" s="30"/>
      <c r="D676" s="206"/>
      <c r="E676" s="206"/>
      <c r="F676" s="424"/>
      <c r="J676" s="1"/>
    </row>
    <row r="677" spans="3:10">
      <c r="C677" s="30"/>
      <c r="D677" s="206"/>
      <c r="E677" s="206"/>
      <c r="F677" s="424"/>
      <c r="J677" s="1"/>
    </row>
    <row r="678" spans="3:10">
      <c r="C678" s="30"/>
      <c r="D678" s="206"/>
      <c r="E678" s="206"/>
      <c r="F678" s="424"/>
      <c r="J678" s="1"/>
    </row>
    <row r="679" spans="3:10">
      <c r="C679" s="30"/>
      <c r="D679" s="206"/>
      <c r="E679" s="206"/>
      <c r="F679" s="424"/>
      <c r="J679" s="1"/>
    </row>
    <row r="680" spans="3:10">
      <c r="C680" s="30"/>
      <c r="D680" s="206"/>
      <c r="E680" s="206"/>
      <c r="F680" s="424"/>
      <c r="J680" s="1"/>
    </row>
    <row r="681" spans="3:10" ht="12.75" customHeight="1">
      <c r="C681" s="30"/>
      <c r="D681" s="206"/>
      <c r="E681" s="206"/>
      <c r="F681" s="424"/>
      <c r="J681" s="1"/>
    </row>
    <row r="682" spans="3:10" ht="13.5" customHeight="1">
      <c r="C682" s="30"/>
      <c r="D682" s="206"/>
      <c r="E682" s="206"/>
      <c r="F682" s="424"/>
      <c r="J682" s="1"/>
    </row>
    <row r="683" spans="3:10" ht="12.75" customHeight="1">
      <c r="C683" s="30"/>
      <c r="D683" s="206"/>
      <c r="E683" s="206"/>
      <c r="F683" s="424"/>
      <c r="J683" s="1"/>
    </row>
    <row r="684" spans="3:10">
      <c r="C684" s="30"/>
      <c r="D684" s="206"/>
      <c r="E684" s="206"/>
      <c r="F684" s="424"/>
      <c r="J684" s="1"/>
    </row>
    <row r="685" spans="3:10" ht="12.75" customHeight="1">
      <c r="C685" s="30"/>
      <c r="D685" s="206"/>
      <c r="E685" s="206"/>
      <c r="F685" s="424"/>
      <c r="J685" s="1"/>
    </row>
    <row r="686" spans="3:10" ht="15" customHeight="1">
      <c r="C686" s="30"/>
      <c r="D686" s="206"/>
      <c r="E686" s="206"/>
      <c r="F686" s="424"/>
      <c r="J686" s="1"/>
    </row>
    <row r="687" spans="3:10">
      <c r="C687" s="30"/>
      <c r="D687" s="206"/>
      <c r="E687" s="206"/>
      <c r="F687" s="424"/>
      <c r="J687" s="1"/>
    </row>
    <row r="688" spans="3:10" ht="28.5" customHeight="1">
      <c r="C688" s="30"/>
      <c r="D688" s="206"/>
      <c r="E688" s="206"/>
      <c r="F688" s="424"/>
      <c r="J688" s="1"/>
    </row>
    <row r="689" spans="3:10" ht="14.25" customHeight="1">
      <c r="C689" s="30"/>
      <c r="D689" s="206"/>
      <c r="E689" s="206"/>
      <c r="F689" s="424"/>
      <c r="J689" s="1"/>
    </row>
    <row r="690" spans="3:10" ht="27" customHeight="1">
      <c r="C690" s="30"/>
      <c r="D690" s="206"/>
      <c r="E690" s="206"/>
      <c r="F690" s="424"/>
      <c r="J690" s="1"/>
    </row>
    <row r="691" spans="3:10">
      <c r="C691" s="30"/>
      <c r="D691" s="206"/>
      <c r="E691" s="206"/>
      <c r="F691" s="424"/>
      <c r="J691" s="1"/>
    </row>
    <row r="692" spans="3:10">
      <c r="C692" s="30"/>
      <c r="D692" s="206"/>
      <c r="E692" s="206"/>
      <c r="F692" s="424"/>
      <c r="J692" s="1"/>
    </row>
    <row r="693" spans="3:10" ht="53.25" customHeight="1">
      <c r="C693" s="30"/>
      <c r="D693" s="206"/>
      <c r="E693" s="206"/>
      <c r="F693" s="424"/>
      <c r="J693" s="1"/>
    </row>
    <row r="694" spans="3:10">
      <c r="C694" s="30"/>
      <c r="D694" s="206"/>
      <c r="E694" s="206"/>
      <c r="F694" s="424"/>
      <c r="J694" s="1"/>
    </row>
    <row r="695" spans="3:10">
      <c r="C695" s="30"/>
      <c r="D695" s="206"/>
      <c r="E695" s="206"/>
      <c r="F695" s="424"/>
      <c r="J695" s="1"/>
    </row>
    <row r="696" spans="3:10">
      <c r="C696" s="30"/>
      <c r="D696" s="206"/>
      <c r="E696" s="206"/>
      <c r="F696" s="424"/>
      <c r="J696" s="1"/>
    </row>
    <row r="697" spans="3:10">
      <c r="C697" s="30"/>
      <c r="D697" s="206"/>
      <c r="E697" s="206"/>
      <c r="F697" s="424"/>
      <c r="J697" s="1"/>
    </row>
    <row r="698" spans="3:10">
      <c r="C698" s="30"/>
      <c r="D698" s="206"/>
      <c r="E698" s="206"/>
      <c r="F698" s="424"/>
      <c r="J698" s="1"/>
    </row>
    <row r="699" spans="3:10">
      <c r="C699" s="30"/>
      <c r="D699" s="206"/>
      <c r="E699" s="206"/>
      <c r="F699" s="424"/>
      <c r="J699" s="1"/>
    </row>
    <row r="700" spans="3:10">
      <c r="C700" s="30"/>
      <c r="D700" s="206"/>
      <c r="E700" s="206"/>
      <c r="F700" s="424"/>
      <c r="J700" s="1"/>
    </row>
    <row r="701" spans="3:10">
      <c r="C701" s="30"/>
      <c r="D701" s="206"/>
      <c r="E701" s="206"/>
      <c r="F701" s="424"/>
      <c r="J701" s="1"/>
    </row>
    <row r="702" spans="3:10">
      <c r="C702" s="30"/>
      <c r="D702" s="206"/>
      <c r="E702" s="206"/>
      <c r="F702" s="424"/>
      <c r="J702" s="1"/>
    </row>
    <row r="703" spans="3:10">
      <c r="C703" s="30"/>
      <c r="D703" s="206"/>
      <c r="E703" s="206"/>
      <c r="F703" s="424"/>
      <c r="J703" s="1"/>
    </row>
    <row r="704" spans="3:10">
      <c r="C704" s="30"/>
      <c r="D704" s="206"/>
      <c r="E704" s="206"/>
      <c r="F704" s="424"/>
      <c r="J704" s="1"/>
    </row>
    <row r="705" spans="3:10">
      <c r="C705" s="30"/>
      <c r="D705" s="206"/>
      <c r="E705" s="206"/>
      <c r="F705" s="424"/>
      <c r="J705" s="1"/>
    </row>
    <row r="706" spans="3:10">
      <c r="C706" s="30"/>
      <c r="D706" s="206"/>
      <c r="E706" s="206"/>
      <c r="F706" s="424"/>
      <c r="J706" s="1"/>
    </row>
    <row r="707" spans="3:10">
      <c r="C707" s="30"/>
      <c r="D707" s="206"/>
      <c r="E707" s="206"/>
      <c r="F707" s="424"/>
      <c r="J707" s="1"/>
    </row>
    <row r="708" spans="3:10">
      <c r="C708" s="30"/>
      <c r="D708" s="206"/>
      <c r="E708" s="206"/>
      <c r="F708" s="424"/>
      <c r="J708" s="1"/>
    </row>
    <row r="709" spans="3:10">
      <c r="C709" s="30"/>
      <c r="D709" s="206"/>
      <c r="E709" s="206"/>
      <c r="F709" s="424"/>
      <c r="J709" s="1"/>
    </row>
    <row r="710" spans="3:10">
      <c r="C710" s="30"/>
      <c r="D710" s="206"/>
      <c r="E710" s="206"/>
      <c r="F710" s="424"/>
      <c r="J710" s="1"/>
    </row>
    <row r="711" spans="3:10">
      <c r="C711" s="30"/>
      <c r="D711" s="206"/>
      <c r="E711" s="206"/>
      <c r="F711" s="424"/>
      <c r="J711" s="1"/>
    </row>
    <row r="712" spans="3:10">
      <c r="C712" s="30"/>
      <c r="D712" s="206"/>
      <c r="E712" s="206"/>
      <c r="F712" s="424"/>
      <c r="J712" s="1"/>
    </row>
    <row r="713" spans="3:10" ht="15" customHeight="1">
      <c r="C713" s="30"/>
      <c r="D713" s="206"/>
      <c r="E713" s="206"/>
      <c r="F713" s="424"/>
      <c r="J713" s="1"/>
    </row>
    <row r="714" spans="3:10">
      <c r="C714" s="30"/>
      <c r="D714" s="206"/>
      <c r="E714" s="206"/>
      <c r="F714" s="424"/>
      <c r="J714" s="1"/>
    </row>
    <row r="715" spans="3:10">
      <c r="C715" s="30"/>
      <c r="D715" s="206"/>
      <c r="E715" s="206"/>
      <c r="F715" s="424"/>
      <c r="J715" s="1"/>
    </row>
    <row r="716" spans="3:10">
      <c r="C716" s="30"/>
      <c r="D716" s="206"/>
      <c r="E716" s="206"/>
      <c r="F716" s="424"/>
      <c r="J716" s="1"/>
    </row>
    <row r="717" spans="3:10">
      <c r="C717" s="30"/>
      <c r="D717" s="206"/>
      <c r="E717" s="206"/>
      <c r="F717" s="424"/>
      <c r="J717" s="1"/>
    </row>
    <row r="718" spans="3:10">
      <c r="C718" s="30"/>
      <c r="D718" s="206"/>
      <c r="E718" s="206"/>
      <c r="F718" s="424"/>
      <c r="J718" s="1"/>
    </row>
    <row r="719" spans="3:10">
      <c r="C719" s="30"/>
      <c r="D719" s="206"/>
      <c r="E719" s="206"/>
      <c r="F719" s="424"/>
      <c r="J719" s="1"/>
    </row>
    <row r="720" spans="3:10">
      <c r="C720" s="30"/>
      <c r="D720" s="206"/>
      <c r="E720" s="206"/>
      <c r="F720" s="424"/>
      <c r="J720" s="1"/>
    </row>
    <row r="721" spans="3:10">
      <c r="C721" s="30"/>
      <c r="D721" s="206"/>
      <c r="E721" s="206"/>
      <c r="F721" s="424"/>
      <c r="J721" s="1"/>
    </row>
    <row r="722" spans="3:10" ht="12" customHeight="1">
      <c r="C722" s="30"/>
      <c r="D722" s="206"/>
      <c r="E722" s="206"/>
      <c r="F722" s="424"/>
      <c r="J722" s="1"/>
    </row>
    <row r="723" spans="3:10" ht="12" customHeight="1">
      <c r="C723" s="30"/>
      <c r="D723" s="206"/>
      <c r="E723" s="206"/>
      <c r="F723" s="424"/>
      <c r="J723" s="1"/>
    </row>
    <row r="724" spans="3:10" ht="12" customHeight="1">
      <c r="C724" s="30"/>
      <c r="D724" s="206"/>
      <c r="E724" s="206"/>
      <c r="F724" s="424"/>
      <c r="J724" s="1"/>
    </row>
    <row r="725" spans="3:10" ht="14.25" customHeight="1">
      <c r="C725" s="30"/>
      <c r="D725" s="206"/>
      <c r="E725" s="206"/>
      <c r="F725" s="424"/>
      <c r="J725" s="1"/>
    </row>
    <row r="726" spans="3:10" ht="14.25" customHeight="1">
      <c r="C726" s="30"/>
      <c r="D726" s="206"/>
      <c r="E726" s="206"/>
      <c r="F726" s="424"/>
      <c r="J726" s="1"/>
    </row>
    <row r="727" spans="3:10" ht="52.5" customHeight="1">
      <c r="C727" s="30"/>
      <c r="D727" s="206"/>
      <c r="E727" s="206"/>
      <c r="F727" s="424"/>
      <c r="J727" s="1"/>
    </row>
    <row r="728" spans="3:10">
      <c r="C728" s="30"/>
      <c r="D728" s="206"/>
      <c r="E728" s="206"/>
      <c r="F728" s="424"/>
      <c r="J728" s="1"/>
    </row>
    <row r="729" spans="3:10">
      <c r="C729" s="30"/>
      <c r="D729" s="206"/>
      <c r="E729" s="206"/>
      <c r="F729" s="424"/>
      <c r="J729" s="1"/>
    </row>
    <row r="730" spans="3:10" ht="12.75" customHeight="1">
      <c r="C730" s="30"/>
      <c r="D730" s="206"/>
      <c r="E730" s="206"/>
      <c r="F730" s="424"/>
      <c r="J730" s="1"/>
    </row>
    <row r="731" spans="3:10" ht="12.75" customHeight="1">
      <c r="C731" s="30"/>
      <c r="D731" s="206"/>
      <c r="E731" s="206"/>
      <c r="F731" s="424"/>
      <c r="J731" s="1"/>
    </row>
    <row r="732" spans="3:10">
      <c r="C732" s="30"/>
      <c r="D732" s="206"/>
      <c r="E732" s="206"/>
      <c r="F732" s="424"/>
      <c r="J732" s="1"/>
    </row>
    <row r="733" spans="3:10" ht="25.5" customHeight="1">
      <c r="C733" s="30"/>
      <c r="D733" s="206"/>
      <c r="E733" s="206"/>
      <c r="F733" s="424"/>
      <c r="J733" s="1"/>
    </row>
    <row r="734" spans="3:10" ht="63" customHeight="1">
      <c r="C734" s="30"/>
      <c r="D734" s="206"/>
      <c r="E734" s="206"/>
      <c r="F734" s="424"/>
      <c r="J734" s="1"/>
    </row>
    <row r="735" spans="3:10" ht="13.5" customHeight="1">
      <c r="C735" s="30"/>
      <c r="D735" s="206"/>
      <c r="E735" s="206"/>
      <c r="F735" s="424"/>
      <c r="J735" s="1"/>
    </row>
    <row r="736" spans="3:10" ht="13.5" customHeight="1">
      <c r="C736" s="30"/>
      <c r="D736" s="206"/>
      <c r="E736" s="206"/>
      <c r="F736" s="424"/>
      <c r="J736" s="1"/>
    </row>
    <row r="737" spans="3:10">
      <c r="C737" s="30"/>
      <c r="D737" s="206"/>
      <c r="E737" s="206"/>
      <c r="F737" s="424"/>
      <c r="J737" s="1"/>
    </row>
    <row r="738" spans="3:10">
      <c r="C738" s="30"/>
      <c r="D738" s="206"/>
      <c r="E738" s="206"/>
      <c r="F738" s="424"/>
      <c r="J738" s="1"/>
    </row>
    <row r="739" spans="3:10">
      <c r="C739" s="30"/>
      <c r="D739" s="206"/>
      <c r="E739" s="206"/>
      <c r="F739" s="424"/>
      <c r="J739" s="1"/>
    </row>
    <row r="740" spans="3:10">
      <c r="C740" s="30"/>
      <c r="D740" s="206"/>
      <c r="E740" s="206"/>
      <c r="F740" s="424"/>
      <c r="J740" s="1"/>
    </row>
    <row r="741" spans="3:10" ht="13.5" customHeight="1">
      <c r="C741" s="30"/>
      <c r="D741" s="206"/>
      <c r="E741" s="206"/>
      <c r="F741" s="424"/>
      <c r="J741" s="1"/>
    </row>
    <row r="742" spans="3:10" ht="27" customHeight="1">
      <c r="C742" s="30"/>
      <c r="D742" s="206"/>
      <c r="E742" s="206"/>
      <c r="F742" s="424"/>
      <c r="J742" s="1"/>
    </row>
    <row r="743" spans="3:10">
      <c r="C743" s="30"/>
      <c r="D743" s="206"/>
      <c r="E743" s="206"/>
      <c r="F743" s="424"/>
      <c r="J743" s="1"/>
    </row>
    <row r="744" spans="3:10">
      <c r="C744" s="30"/>
      <c r="D744" s="206"/>
      <c r="E744" s="206"/>
      <c r="F744" s="424"/>
      <c r="J744" s="1"/>
    </row>
    <row r="745" spans="3:10">
      <c r="C745" s="30"/>
      <c r="D745" s="206"/>
      <c r="E745" s="206"/>
      <c r="F745" s="424"/>
      <c r="J745" s="1"/>
    </row>
    <row r="746" spans="3:10">
      <c r="C746" s="30"/>
      <c r="D746" s="206"/>
      <c r="E746" s="206"/>
      <c r="F746" s="424"/>
      <c r="J746" s="1"/>
    </row>
    <row r="747" spans="3:10">
      <c r="C747" s="30"/>
      <c r="D747" s="206"/>
      <c r="E747" s="206"/>
      <c r="F747" s="424"/>
      <c r="J747" s="1"/>
    </row>
    <row r="748" spans="3:10">
      <c r="C748" s="30"/>
      <c r="D748" s="206"/>
      <c r="E748" s="206"/>
      <c r="F748" s="424"/>
      <c r="J748" s="1"/>
    </row>
    <row r="749" spans="3:10">
      <c r="C749" s="30"/>
      <c r="D749" s="206"/>
      <c r="E749" s="206"/>
      <c r="F749" s="424"/>
      <c r="J749" s="1"/>
    </row>
    <row r="750" spans="3:10">
      <c r="C750" s="30"/>
      <c r="D750" s="206"/>
      <c r="E750" s="206"/>
      <c r="F750" s="424"/>
      <c r="J750" s="1"/>
    </row>
    <row r="751" spans="3:10">
      <c r="C751" s="30"/>
      <c r="D751" s="206"/>
      <c r="E751" s="206"/>
      <c r="F751" s="424"/>
      <c r="J751" s="1"/>
    </row>
    <row r="752" spans="3:10" ht="14.25" customHeight="1">
      <c r="C752" s="30"/>
      <c r="D752" s="206"/>
      <c r="E752" s="206"/>
      <c r="F752" s="424"/>
      <c r="J752" s="1"/>
    </row>
    <row r="753" spans="3:10">
      <c r="C753" s="30"/>
      <c r="D753" s="206"/>
      <c r="E753" s="206"/>
      <c r="F753" s="424"/>
      <c r="J753" s="1"/>
    </row>
    <row r="754" spans="3:10" ht="90.75" customHeight="1">
      <c r="C754" s="30"/>
      <c r="D754" s="206"/>
      <c r="E754" s="206"/>
      <c r="F754" s="424"/>
      <c r="J754" s="1"/>
    </row>
    <row r="755" spans="3:10">
      <c r="C755" s="30"/>
      <c r="D755" s="206"/>
      <c r="E755" s="206"/>
      <c r="F755" s="424"/>
      <c r="J755" s="1"/>
    </row>
    <row r="756" spans="3:10" ht="13.5" customHeight="1">
      <c r="C756" s="30"/>
      <c r="D756" s="206"/>
      <c r="E756" s="206"/>
      <c r="F756" s="424"/>
      <c r="J756" s="1"/>
    </row>
    <row r="757" spans="3:10">
      <c r="C757" s="30"/>
      <c r="D757" s="206"/>
      <c r="E757" s="206"/>
      <c r="F757" s="424"/>
      <c r="J757" s="1"/>
    </row>
    <row r="758" spans="3:10" ht="26.25" customHeight="1">
      <c r="C758" s="30"/>
      <c r="D758" s="206"/>
      <c r="E758" s="206"/>
      <c r="F758" s="424"/>
      <c r="J758" s="1"/>
    </row>
    <row r="759" spans="3:10" ht="12" customHeight="1">
      <c r="C759" s="30"/>
      <c r="D759" s="206"/>
      <c r="E759" s="206"/>
      <c r="F759" s="424"/>
      <c r="J759" s="1"/>
    </row>
    <row r="760" spans="3:10" ht="13.5" customHeight="1">
      <c r="C760" s="30"/>
      <c r="D760" s="206"/>
      <c r="E760" s="206"/>
      <c r="F760" s="424"/>
      <c r="J760" s="1"/>
    </row>
    <row r="761" spans="3:10">
      <c r="C761" s="30"/>
      <c r="D761" s="206"/>
      <c r="E761" s="206"/>
      <c r="F761" s="424"/>
      <c r="J761" s="1"/>
    </row>
    <row r="762" spans="3:10">
      <c r="C762" s="30"/>
      <c r="D762" s="206"/>
      <c r="E762" s="206"/>
      <c r="F762" s="424"/>
      <c r="J762" s="1"/>
    </row>
    <row r="763" spans="3:10" ht="25.5" customHeight="1">
      <c r="C763" s="30"/>
      <c r="D763" s="206"/>
      <c r="E763" s="206"/>
      <c r="F763" s="424"/>
      <c r="J763" s="1"/>
    </row>
    <row r="764" spans="3:10">
      <c r="C764" s="30"/>
      <c r="D764" s="206"/>
      <c r="E764" s="206"/>
      <c r="F764" s="424"/>
      <c r="J764" s="1"/>
    </row>
    <row r="765" spans="3:10">
      <c r="C765" s="30"/>
      <c r="D765" s="206"/>
      <c r="E765" s="206"/>
      <c r="F765" s="424"/>
      <c r="J765" s="1"/>
    </row>
    <row r="766" spans="3:10">
      <c r="C766" s="30"/>
      <c r="D766" s="206"/>
      <c r="E766" s="206"/>
      <c r="F766" s="424"/>
      <c r="J766" s="1"/>
    </row>
    <row r="767" spans="3:10">
      <c r="C767" s="1"/>
      <c r="D767" s="206"/>
      <c r="E767" s="206"/>
      <c r="F767" s="424"/>
      <c r="J767" s="1"/>
    </row>
    <row r="768" spans="3:10">
      <c r="C768" s="1"/>
      <c r="D768" s="206"/>
      <c r="E768" s="206"/>
      <c r="F768" s="424"/>
      <c r="J768" s="1"/>
    </row>
    <row r="769" spans="3:10">
      <c r="C769" s="1"/>
      <c r="D769" s="206"/>
      <c r="E769" s="206"/>
      <c r="F769" s="424"/>
      <c r="J769" s="1"/>
    </row>
    <row r="770" spans="3:10">
      <c r="C770" s="1"/>
      <c r="D770" s="206"/>
      <c r="E770" s="206"/>
      <c r="F770" s="424"/>
      <c r="J770" s="1"/>
    </row>
    <row r="771" spans="3:10">
      <c r="C771" s="1"/>
      <c r="D771" s="206"/>
      <c r="E771" s="206"/>
      <c r="F771" s="424"/>
      <c r="J771" s="1"/>
    </row>
    <row r="772" spans="3:10">
      <c r="C772" s="1"/>
      <c r="D772" s="206"/>
      <c r="E772" s="206"/>
      <c r="F772" s="424"/>
      <c r="J772" s="1"/>
    </row>
    <row r="773" spans="3:10">
      <c r="C773" s="1"/>
      <c r="D773" s="206"/>
      <c r="E773" s="206"/>
      <c r="F773" s="424"/>
      <c r="J773" s="1"/>
    </row>
    <row r="774" spans="3:10">
      <c r="C774" s="1"/>
      <c r="D774" s="206"/>
      <c r="E774" s="206"/>
      <c r="F774" s="424"/>
      <c r="J774" s="1"/>
    </row>
    <row r="775" spans="3:10">
      <c r="C775" s="1"/>
      <c r="D775" s="206"/>
      <c r="E775" s="206"/>
      <c r="F775" s="424"/>
      <c r="J775" s="1"/>
    </row>
    <row r="776" spans="3:10">
      <c r="C776" s="1"/>
      <c r="D776" s="206"/>
      <c r="E776" s="206"/>
      <c r="F776" s="424"/>
      <c r="J776" s="1"/>
    </row>
    <row r="777" spans="3:10">
      <c r="C777" s="1"/>
      <c r="D777" s="206"/>
      <c r="E777" s="206"/>
      <c r="F777" s="424"/>
      <c r="J777" s="1"/>
    </row>
    <row r="778" spans="3:10">
      <c r="C778" s="30"/>
      <c r="D778" s="206"/>
      <c r="E778" s="206"/>
      <c r="F778" s="424"/>
      <c r="J778" s="1"/>
    </row>
    <row r="779" spans="3:10">
      <c r="C779" s="30"/>
      <c r="D779" s="206"/>
      <c r="E779" s="206"/>
      <c r="F779" s="424"/>
      <c r="J779" s="1"/>
    </row>
    <row r="780" spans="3:10">
      <c r="C780" s="30"/>
      <c r="D780" s="206"/>
      <c r="E780" s="206"/>
      <c r="F780" s="424"/>
      <c r="J780" s="1"/>
    </row>
    <row r="781" spans="3:10">
      <c r="C781" s="30"/>
      <c r="D781" s="206"/>
      <c r="E781" s="206"/>
      <c r="F781" s="424"/>
      <c r="J781" s="1"/>
    </row>
    <row r="782" spans="3:10" ht="42" customHeight="1">
      <c r="C782" s="30"/>
      <c r="D782" s="206"/>
      <c r="E782" s="206"/>
      <c r="F782" s="424"/>
      <c r="J782" s="1"/>
    </row>
    <row r="783" spans="3:10">
      <c r="C783" s="30"/>
      <c r="D783" s="206"/>
      <c r="E783" s="206"/>
      <c r="F783" s="424"/>
      <c r="J783" s="1"/>
    </row>
    <row r="784" spans="3:10">
      <c r="C784" s="30"/>
      <c r="D784" s="206"/>
      <c r="E784" s="206"/>
      <c r="F784" s="424"/>
      <c r="J784" s="1"/>
    </row>
    <row r="785" spans="3:10">
      <c r="C785" s="30"/>
      <c r="D785" s="206"/>
      <c r="E785" s="206"/>
      <c r="F785" s="424"/>
      <c r="J785" s="1"/>
    </row>
    <row r="786" spans="3:10">
      <c r="C786" s="30"/>
      <c r="D786" s="206"/>
      <c r="E786" s="206"/>
      <c r="F786" s="424"/>
      <c r="J786" s="1"/>
    </row>
    <row r="787" spans="3:10">
      <c r="C787" s="30"/>
      <c r="D787" s="206"/>
      <c r="E787" s="206"/>
      <c r="F787" s="424"/>
      <c r="J787" s="1"/>
    </row>
    <row r="788" spans="3:10">
      <c r="C788" s="30"/>
      <c r="D788" s="206"/>
      <c r="E788" s="206"/>
      <c r="F788" s="424"/>
      <c r="J788" s="1"/>
    </row>
    <row r="789" spans="3:10">
      <c r="C789" s="30"/>
      <c r="D789" s="206"/>
      <c r="E789" s="206"/>
      <c r="F789" s="424"/>
      <c r="J789" s="1"/>
    </row>
    <row r="790" spans="3:10" ht="14.25" customHeight="1">
      <c r="C790" s="30"/>
      <c r="D790" s="206"/>
      <c r="E790" s="206"/>
      <c r="F790" s="424"/>
      <c r="J790" s="1"/>
    </row>
    <row r="791" spans="3:10" ht="12.75" customHeight="1">
      <c r="C791" s="30"/>
      <c r="D791" s="206"/>
      <c r="E791" s="206"/>
      <c r="F791" s="424"/>
      <c r="J791" s="1"/>
    </row>
    <row r="792" spans="3:10" ht="15" customHeight="1">
      <c r="C792" s="30"/>
      <c r="D792" s="206"/>
      <c r="E792" s="206"/>
      <c r="F792" s="424"/>
      <c r="J792" s="1"/>
    </row>
    <row r="793" spans="3:10">
      <c r="C793" s="30"/>
      <c r="D793" s="206"/>
      <c r="E793" s="206"/>
      <c r="F793" s="424"/>
      <c r="J793" s="1"/>
    </row>
    <row r="794" spans="3:10">
      <c r="C794" s="30"/>
      <c r="D794" s="206"/>
      <c r="E794" s="206"/>
      <c r="F794" s="424"/>
      <c r="J794" s="1"/>
    </row>
    <row r="795" spans="3:10">
      <c r="C795" s="30"/>
      <c r="D795" s="206"/>
      <c r="E795" s="206"/>
      <c r="F795" s="424"/>
      <c r="J795" s="1"/>
    </row>
    <row r="796" spans="3:10">
      <c r="C796" s="30"/>
      <c r="D796" s="206"/>
      <c r="E796" s="206"/>
      <c r="F796" s="424"/>
      <c r="J796" s="1"/>
    </row>
    <row r="797" spans="3:10" ht="15" customHeight="1">
      <c r="C797" s="30"/>
      <c r="D797" s="206"/>
      <c r="E797" s="206"/>
      <c r="F797" s="424"/>
      <c r="J797" s="1"/>
    </row>
    <row r="798" spans="3:10" ht="213.75" customHeight="1">
      <c r="C798" s="30"/>
      <c r="D798" s="206"/>
      <c r="E798" s="206"/>
      <c r="F798" s="424"/>
      <c r="J798" s="1"/>
    </row>
    <row r="799" spans="3:10">
      <c r="C799" s="30"/>
      <c r="D799" s="206"/>
      <c r="E799" s="206"/>
      <c r="F799" s="424"/>
      <c r="J799" s="1"/>
    </row>
    <row r="800" spans="3:10">
      <c r="C800" s="30"/>
      <c r="D800" s="206"/>
      <c r="E800" s="206"/>
      <c r="F800" s="424"/>
      <c r="J800" s="1"/>
    </row>
    <row r="801" spans="3:10">
      <c r="C801" s="30"/>
      <c r="D801" s="206"/>
      <c r="E801" s="206"/>
      <c r="F801" s="424"/>
      <c r="J801" s="1"/>
    </row>
    <row r="802" spans="3:10">
      <c r="C802" s="30"/>
      <c r="D802" s="206"/>
      <c r="E802" s="206"/>
      <c r="F802" s="424"/>
      <c r="J802" s="1"/>
    </row>
    <row r="803" spans="3:10">
      <c r="C803" s="30"/>
      <c r="D803" s="206"/>
      <c r="E803" s="206"/>
      <c r="F803" s="424"/>
      <c r="J803" s="1"/>
    </row>
    <row r="804" spans="3:10">
      <c r="C804" s="30"/>
      <c r="D804" s="206"/>
      <c r="E804" s="206"/>
      <c r="F804" s="424"/>
      <c r="J804" s="1"/>
    </row>
    <row r="805" spans="3:10">
      <c r="C805" s="30"/>
      <c r="D805" s="206"/>
      <c r="E805" s="206"/>
      <c r="F805" s="424"/>
      <c r="J805" s="1"/>
    </row>
    <row r="806" spans="3:10">
      <c r="C806" s="30"/>
      <c r="D806" s="206"/>
      <c r="E806" s="206"/>
      <c r="F806" s="424"/>
      <c r="J806" s="1"/>
    </row>
    <row r="807" spans="3:10">
      <c r="C807" s="30"/>
      <c r="D807" s="206"/>
      <c r="E807" s="206"/>
      <c r="F807" s="424"/>
      <c r="J807" s="1"/>
    </row>
    <row r="808" spans="3:10">
      <c r="C808" s="30"/>
      <c r="D808" s="206"/>
      <c r="E808" s="206"/>
      <c r="F808" s="424"/>
      <c r="J808" s="1"/>
    </row>
    <row r="809" spans="3:10" ht="27" customHeight="1">
      <c r="C809" s="30"/>
      <c r="D809" s="206"/>
      <c r="E809" s="206"/>
      <c r="F809" s="424"/>
      <c r="J809" s="1"/>
    </row>
    <row r="810" spans="3:10">
      <c r="C810" s="30"/>
      <c r="D810" s="206"/>
      <c r="E810" s="206"/>
      <c r="F810" s="424"/>
      <c r="J810" s="1"/>
    </row>
    <row r="811" spans="3:10">
      <c r="C811" s="30"/>
      <c r="D811" s="206"/>
      <c r="E811" s="206"/>
      <c r="F811" s="424"/>
      <c r="J811" s="1"/>
    </row>
    <row r="812" spans="3:10">
      <c r="C812" s="30"/>
      <c r="D812" s="206"/>
      <c r="E812" s="206"/>
      <c r="F812" s="424"/>
      <c r="J812" s="1"/>
    </row>
    <row r="813" spans="3:10">
      <c r="C813" s="30"/>
      <c r="D813" s="206"/>
      <c r="E813" s="206"/>
      <c r="F813" s="424"/>
      <c r="J813" s="1"/>
    </row>
    <row r="814" spans="3:10">
      <c r="C814" s="30"/>
      <c r="D814" s="206"/>
      <c r="E814" s="206"/>
      <c r="F814" s="424"/>
      <c r="J814" s="1"/>
    </row>
    <row r="815" spans="3:10">
      <c r="C815" s="30"/>
      <c r="D815" s="206"/>
      <c r="E815" s="206"/>
      <c r="F815" s="424"/>
      <c r="J815" s="1"/>
    </row>
    <row r="816" spans="3:10">
      <c r="C816" s="30"/>
      <c r="D816" s="206"/>
      <c r="E816" s="206"/>
      <c r="F816" s="424"/>
      <c r="J816" s="1"/>
    </row>
    <row r="817" spans="3:10">
      <c r="C817" s="30"/>
      <c r="D817" s="206"/>
      <c r="E817" s="206"/>
      <c r="F817" s="424"/>
      <c r="J817" s="1"/>
    </row>
    <row r="818" spans="3:10">
      <c r="C818" s="30"/>
      <c r="D818" s="206"/>
      <c r="E818" s="206"/>
      <c r="F818" s="424"/>
      <c r="J818" s="1"/>
    </row>
    <row r="819" spans="3:10">
      <c r="C819" s="30"/>
      <c r="D819" s="206"/>
      <c r="E819" s="206"/>
      <c r="F819" s="424"/>
      <c r="J819" s="1"/>
    </row>
    <row r="820" spans="3:10">
      <c r="C820" s="30"/>
      <c r="D820" s="206"/>
      <c r="E820" s="206"/>
      <c r="F820" s="424"/>
      <c r="J820" s="1"/>
    </row>
    <row r="821" spans="3:10">
      <c r="C821" s="30"/>
      <c r="D821" s="206"/>
      <c r="E821" s="206"/>
      <c r="F821" s="424"/>
      <c r="J821" s="1"/>
    </row>
    <row r="822" spans="3:10">
      <c r="C822" s="30"/>
      <c r="D822" s="206"/>
      <c r="E822" s="206"/>
      <c r="F822" s="424"/>
      <c r="J822" s="1"/>
    </row>
    <row r="823" spans="3:10">
      <c r="C823" s="30"/>
      <c r="D823" s="206"/>
      <c r="E823" s="206"/>
      <c r="F823" s="424"/>
      <c r="J823" s="1"/>
    </row>
    <row r="824" spans="3:10">
      <c r="C824" s="30"/>
      <c r="D824" s="206"/>
      <c r="E824" s="206"/>
      <c r="F824" s="424"/>
      <c r="J824" s="1"/>
    </row>
    <row r="825" spans="3:10">
      <c r="C825" s="30"/>
      <c r="D825" s="206"/>
      <c r="E825" s="206"/>
      <c r="F825" s="424"/>
      <c r="J825" s="1"/>
    </row>
    <row r="826" spans="3:10">
      <c r="C826" s="30"/>
      <c r="D826" s="206"/>
      <c r="E826" s="206"/>
      <c r="F826" s="424"/>
      <c r="J826" s="1"/>
    </row>
    <row r="827" spans="3:10">
      <c r="C827" s="30"/>
      <c r="D827" s="206"/>
      <c r="E827" s="206"/>
      <c r="F827" s="424"/>
      <c r="J827" s="1"/>
    </row>
    <row r="828" spans="3:10">
      <c r="C828" s="30"/>
      <c r="D828" s="206"/>
      <c r="E828" s="206"/>
      <c r="F828" s="424"/>
      <c r="J828" s="1"/>
    </row>
    <row r="829" spans="3:10">
      <c r="C829" s="30"/>
      <c r="D829" s="206"/>
      <c r="E829" s="206"/>
      <c r="F829" s="424"/>
      <c r="J829" s="1"/>
    </row>
    <row r="830" spans="3:10">
      <c r="C830" s="30"/>
      <c r="D830" s="206"/>
      <c r="E830" s="206"/>
      <c r="F830" s="424"/>
      <c r="J830" s="1"/>
    </row>
    <row r="831" spans="3:10">
      <c r="C831" s="30"/>
      <c r="D831" s="206"/>
      <c r="E831" s="206"/>
      <c r="F831" s="424"/>
      <c r="J831" s="1"/>
    </row>
    <row r="832" spans="3:10">
      <c r="C832" s="30"/>
      <c r="D832" s="206"/>
      <c r="E832" s="206"/>
      <c r="F832" s="424"/>
      <c r="J832" s="1"/>
    </row>
    <row r="833" spans="3:10">
      <c r="C833" s="30"/>
      <c r="D833" s="206"/>
      <c r="E833" s="206"/>
      <c r="F833" s="424"/>
      <c r="J833" s="1"/>
    </row>
    <row r="834" spans="3:10">
      <c r="C834" s="30"/>
      <c r="D834" s="206"/>
      <c r="E834" s="206"/>
      <c r="F834" s="424"/>
      <c r="J834" s="1"/>
    </row>
    <row r="835" spans="3:10">
      <c r="C835" s="30"/>
      <c r="D835" s="206"/>
      <c r="E835" s="206"/>
      <c r="F835" s="424"/>
      <c r="J835" s="1"/>
    </row>
    <row r="836" spans="3:10">
      <c r="C836" s="30"/>
      <c r="D836" s="206"/>
      <c r="E836" s="206"/>
      <c r="F836" s="424"/>
      <c r="J836" s="1"/>
    </row>
    <row r="837" spans="3:10">
      <c r="C837" s="30"/>
      <c r="D837" s="206"/>
      <c r="E837" s="206"/>
      <c r="F837" s="424"/>
      <c r="J837" s="1"/>
    </row>
    <row r="838" spans="3:10">
      <c r="C838" s="30"/>
      <c r="D838" s="206"/>
      <c r="E838" s="206"/>
      <c r="F838" s="424"/>
      <c r="J838" s="1"/>
    </row>
    <row r="839" spans="3:10">
      <c r="C839" s="30"/>
      <c r="D839" s="206"/>
      <c r="E839" s="206"/>
      <c r="F839" s="424"/>
      <c r="J839" s="1"/>
    </row>
    <row r="840" spans="3:10">
      <c r="C840" s="30"/>
      <c r="D840" s="206"/>
      <c r="E840" s="206"/>
      <c r="F840" s="424"/>
      <c r="J840" s="1"/>
    </row>
    <row r="841" spans="3:10">
      <c r="C841" s="30"/>
      <c r="D841" s="206"/>
      <c r="E841" s="206"/>
      <c r="F841" s="424"/>
      <c r="J841" s="1"/>
    </row>
    <row r="842" spans="3:10">
      <c r="C842" s="30"/>
      <c r="D842" s="206"/>
      <c r="E842" s="206"/>
      <c r="F842" s="424"/>
      <c r="J842" s="1"/>
    </row>
    <row r="843" spans="3:10">
      <c r="C843" s="30"/>
      <c r="D843" s="206"/>
      <c r="E843" s="206"/>
      <c r="F843" s="424"/>
      <c r="J843" s="1"/>
    </row>
    <row r="844" spans="3:10">
      <c r="C844" s="30"/>
      <c r="D844" s="206"/>
      <c r="E844" s="206"/>
      <c r="F844" s="424"/>
      <c r="J844" s="1"/>
    </row>
    <row r="845" spans="3:10">
      <c r="C845" s="30"/>
      <c r="D845" s="206"/>
      <c r="E845" s="206"/>
      <c r="F845" s="424"/>
      <c r="J845" s="1"/>
    </row>
    <row r="846" spans="3:10">
      <c r="C846" s="30"/>
      <c r="D846" s="206"/>
      <c r="E846" s="206"/>
      <c r="F846" s="424"/>
      <c r="J846" s="1"/>
    </row>
    <row r="847" spans="3:10">
      <c r="C847" s="30"/>
      <c r="D847" s="206"/>
      <c r="E847" s="206"/>
      <c r="F847" s="424"/>
      <c r="J847" s="1"/>
    </row>
    <row r="848" spans="3:10">
      <c r="C848" s="30"/>
      <c r="D848" s="206"/>
      <c r="E848" s="206"/>
      <c r="F848" s="424"/>
      <c r="J848" s="1"/>
    </row>
    <row r="849" spans="3:10" ht="78" customHeight="1">
      <c r="C849" s="30"/>
      <c r="D849" s="206"/>
      <c r="E849" s="206"/>
      <c r="F849" s="424"/>
      <c r="J849" s="1"/>
    </row>
    <row r="850" spans="3:10">
      <c r="C850" s="30"/>
      <c r="D850" s="206"/>
      <c r="E850" s="206"/>
      <c r="F850" s="424"/>
      <c r="J850" s="1"/>
    </row>
    <row r="851" spans="3:10">
      <c r="C851" s="30"/>
      <c r="D851" s="206"/>
      <c r="E851" s="206"/>
      <c r="F851" s="424"/>
      <c r="J851" s="1"/>
    </row>
    <row r="852" spans="3:10">
      <c r="C852" s="30"/>
      <c r="D852" s="206"/>
      <c r="E852" s="206"/>
      <c r="F852" s="424"/>
      <c r="J852" s="1"/>
    </row>
    <row r="853" spans="3:10">
      <c r="C853" s="30"/>
      <c r="D853" s="206"/>
      <c r="E853" s="206"/>
      <c r="F853" s="424"/>
      <c r="J853" s="1"/>
    </row>
    <row r="854" spans="3:10">
      <c r="C854" s="30"/>
      <c r="D854" s="206"/>
      <c r="E854" s="206"/>
      <c r="F854" s="424"/>
      <c r="J854" s="1"/>
    </row>
    <row r="855" spans="3:10">
      <c r="C855" s="30"/>
      <c r="D855" s="206"/>
      <c r="E855" s="206"/>
      <c r="F855" s="424"/>
      <c r="J855" s="1"/>
    </row>
    <row r="856" spans="3:10">
      <c r="C856" s="30"/>
      <c r="D856" s="206"/>
      <c r="E856" s="206"/>
      <c r="F856" s="424"/>
      <c r="J856" s="1"/>
    </row>
    <row r="857" spans="3:10">
      <c r="C857" s="30"/>
      <c r="D857" s="206"/>
      <c r="E857" s="206"/>
      <c r="F857" s="424"/>
      <c r="J857" s="1"/>
    </row>
    <row r="858" spans="3:10">
      <c r="C858" s="30"/>
      <c r="D858" s="206"/>
      <c r="E858" s="206"/>
      <c r="F858" s="424"/>
      <c r="J858" s="1"/>
    </row>
    <row r="859" spans="3:10">
      <c r="C859" s="30"/>
      <c r="D859" s="206"/>
      <c r="E859" s="206"/>
      <c r="F859" s="424"/>
      <c r="J859" s="1"/>
    </row>
    <row r="860" spans="3:10">
      <c r="C860" s="30"/>
      <c r="D860" s="206"/>
      <c r="E860" s="206"/>
      <c r="F860" s="424"/>
      <c r="J860" s="1"/>
    </row>
    <row r="861" spans="3:10">
      <c r="C861" s="30"/>
      <c r="D861" s="206"/>
      <c r="E861" s="206"/>
      <c r="F861" s="424"/>
      <c r="J861" s="1"/>
    </row>
    <row r="862" spans="3:10">
      <c r="C862" s="30"/>
      <c r="D862" s="206"/>
      <c r="E862" s="206"/>
      <c r="F862" s="424"/>
      <c r="J862" s="1"/>
    </row>
    <row r="863" spans="3:10">
      <c r="C863" s="30"/>
      <c r="D863" s="206"/>
      <c r="E863" s="206"/>
      <c r="F863" s="424"/>
      <c r="J863" s="1"/>
    </row>
    <row r="864" spans="3:10">
      <c r="C864" s="30"/>
      <c r="D864" s="206"/>
      <c r="E864" s="206"/>
      <c r="F864" s="424"/>
      <c r="J864" s="1"/>
    </row>
    <row r="865" spans="3:10">
      <c r="C865" s="30"/>
      <c r="D865" s="206"/>
      <c r="E865" s="206"/>
      <c r="F865" s="424"/>
      <c r="J865" s="1"/>
    </row>
    <row r="866" spans="3:10">
      <c r="C866" s="30"/>
      <c r="D866" s="206"/>
      <c r="E866" s="206"/>
      <c r="F866" s="424"/>
      <c r="J866" s="1"/>
    </row>
    <row r="867" spans="3:10">
      <c r="C867" s="30"/>
      <c r="D867" s="206"/>
      <c r="E867" s="206"/>
      <c r="F867" s="424"/>
      <c r="J867" s="1"/>
    </row>
    <row r="868" spans="3:10">
      <c r="C868" s="30"/>
      <c r="D868" s="206"/>
      <c r="E868" s="206"/>
      <c r="F868" s="424"/>
      <c r="J868" s="1"/>
    </row>
    <row r="869" spans="3:10">
      <c r="C869" s="30"/>
      <c r="D869" s="206"/>
      <c r="E869" s="206"/>
      <c r="F869" s="424"/>
      <c r="J869" s="1"/>
    </row>
    <row r="870" spans="3:10">
      <c r="C870" s="30"/>
      <c r="D870" s="206"/>
      <c r="E870" s="206"/>
      <c r="F870" s="424"/>
      <c r="J870" s="1"/>
    </row>
    <row r="871" spans="3:10">
      <c r="C871" s="30"/>
      <c r="D871" s="206"/>
      <c r="E871" s="206"/>
      <c r="F871" s="424"/>
      <c r="J871" s="1"/>
    </row>
    <row r="872" spans="3:10">
      <c r="C872" s="30"/>
      <c r="D872" s="206"/>
      <c r="E872" s="206"/>
      <c r="F872" s="424"/>
      <c r="J872" s="1"/>
    </row>
    <row r="873" spans="3:10">
      <c r="C873" s="30"/>
      <c r="D873" s="206"/>
      <c r="E873" s="206"/>
      <c r="F873" s="424"/>
      <c r="J873" s="1"/>
    </row>
    <row r="874" spans="3:10">
      <c r="C874" s="30"/>
      <c r="D874" s="206"/>
      <c r="E874" s="206"/>
      <c r="F874" s="424"/>
    </row>
    <row r="875" spans="3:10">
      <c r="C875" s="30"/>
      <c r="D875" s="206"/>
      <c r="E875" s="206"/>
      <c r="F875" s="424"/>
    </row>
    <row r="876" spans="3:10">
      <c r="C876" s="30"/>
      <c r="D876" s="206"/>
      <c r="E876" s="206"/>
      <c r="F876" s="424"/>
    </row>
    <row r="877" spans="3:10">
      <c r="C877" s="30"/>
      <c r="D877" s="206"/>
      <c r="E877" s="206"/>
      <c r="F877" s="424"/>
    </row>
    <row r="878" spans="3:10">
      <c r="C878" s="30"/>
      <c r="D878" s="206"/>
      <c r="E878" s="206"/>
      <c r="F878" s="424"/>
    </row>
    <row r="879" spans="3:10">
      <c r="C879" s="30"/>
      <c r="D879" s="206"/>
      <c r="E879" s="206"/>
      <c r="F879" s="424"/>
    </row>
    <row r="880" spans="3:10">
      <c r="C880" s="30"/>
      <c r="D880" s="206"/>
      <c r="E880" s="206"/>
      <c r="F880" s="424"/>
    </row>
    <row r="881" spans="3:7">
      <c r="C881" s="30"/>
      <c r="D881" s="206"/>
      <c r="E881" s="206"/>
      <c r="F881" s="424"/>
    </row>
    <row r="882" spans="3:7">
      <c r="C882" s="139"/>
      <c r="D882" s="206"/>
      <c r="E882" s="61"/>
      <c r="F882" s="689"/>
      <c r="G882" s="32"/>
    </row>
  </sheetData>
  <sheetProtection password="EBEA" sheet="1" objects="1" scenarios="1" selectLockedCells="1"/>
  <mergeCells count="5">
    <mergeCell ref="E17:E18"/>
    <mergeCell ref="G2:G3"/>
    <mergeCell ref="A2:B3"/>
    <mergeCell ref="C2:C3"/>
    <mergeCell ref="D2:F2"/>
  </mergeCells>
  <phoneticPr fontId="0" type="noConversion"/>
  <pageMargins left="0.94488188976377963" right="0.23622047244094491" top="0.39370078740157483" bottom="0.39370078740157483" header="0.51181102362204722" footer="0.51181102362204722"/>
  <pageSetup paperSize="9" scale="99" firstPageNumber="12" orientation="portrait" useFirstPageNumber="1" verticalDpi="300" r:id="rId1"/>
  <headerFooter alignWithMargins="0"/>
  <rowBreaks count="3" manualBreakCount="3">
    <brk id="12" max="6" man="1"/>
    <brk id="27" max="7" man="1"/>
    <brk id="8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52</vt:i4>
      </vt:variant>
    </vt:vector>
  </HeadingPairs>
  <TitlesOfParts>
    <vt:vector size="100" baseType="lpstr">
      <vt:lpstr>NASLOVNA</vt:lpstr>
      <vt:lpstr>REK. SVEUK.</vt:lpstr>
      <vt:lpstr>I TROŠK. G i O</vt:lpstr>
      <vt:lpstr>REK. G i O</vt:lpstr>
      <vt:lpstr>PR</vt:lpstr>
      <vt:lpstr>ZE</vt:lpstr>
      <vt:lpstr>BE</vt:lpstr>
      <vt:lpstr>MO</vt:lpstr>
      <vt:lpstr>AR</vt:lpstr>
      <vt:lpstr>ZI</vt:lpstr>
      <vt:lpstr>IZ</vt:lpstr>
      <vt:lpstr>TE</vt:lpstr>
      <vt:lpstr>RAZ</vt:lpstr>
      <vt:lpstr>ČEL</vt:lpstr>
      <vt:lpstr>LIM</vt:lpstr>
      <vt:lpstr>KER</vt:lpstr>
      <vt:lpstr>BRA</vt:lpstr>
      <vt:lpstr>PP</vt:lpstr>
      <vt:lpstr>STO</vt:lpstr>
      <vt:lpstr>GK</vt:lpstr>
      <vt:lpstr>SOB</vt:lpstr>
      <vt:lpstr>PARKET</vt:lpstr>
      <vt:lpstr>II TROŠK. ViK</vt:lpstr>
      <vt:lpstr>REK. ViK</vt:lpstr>
      <vt:lpstr>VODOV.</vt:lpstr>
      <vt:lpstr>KANAL.</vt:lpstr>
      <vt:lpstr>SANITAR.</vt:lpstr>
      <vt:lpstr>III TROŠK. ELEKTR.</vt:lpstr>
      <vt:lpstr>REK. ELEKTR.</vt:lpstr>
      <vt:lpstr>ELEKTR. - UKUPNO</vt:lpstr>
      <vt:lpstr>IV TROŠK. STROJ. RAD.</vt:lpstr>
      <vt:lpstr>REK. STROJ. RAD.</vt:lpstr>
      <vt:lpstr>REK. STROJARSTVO</vt:lpstr>
      <vt:lpstr>STROJARSTVO </vt:lpstr>
      <vt:lpstr>PLIN INST. - NEMJER. </vt:lpstr>
      <vt:lpstr>PLIN.INST. - MJER. </vt:lpstr>
      <vt:lpstr>V TROŠK. PARK. I UREĐ. OKOL.</vt:lpstr>
      <vt:lpstr>REK. PARK. I UREĐ. OKOL.</vt:lpstr>
      <vt:lpstr>ZEM.</vt:lpstr>
      <vt:lpstr>KOLNIK</vt:lpstr>
      <vt:lpstr>ODVODNJA</vt:lpstr>
      <vt:lpstr>G</vt:lpstr>
      <vt:lpstr>Z</vt:lpstr>
      <vt:lpstr>VI TROŠK. VATROD.</vt:lpstr>
      <vt:lpstr>REK. VATRODOJAVA</vt:lpstr>
      <vt:lpstr>VATRODOJ. </vt:lpstr>
      <vt:lpstr>Sheet1</vt:lpstr>
      <vt:lpstr>Sheet2</vt:lpstr>
      <vt:lpstr>'REK. G i O'!Excel_BuiltIn_Print_Area_2</vt:lpstr>
      <vt:lpstr>'REK. PARK. I UREĐ. OKOL.'!Excel_BuiltIn_Print_Area_2</vt:lpstr>
      <vt:lpstr>'REK. STROJ. RAD.'!Excel_BuiltIn_Print_Area_2</vt:lpstr>
      <vt:lpstr>'REK. ViK'!Excel_BuiltIn_Print_Area_2</vt:lpstr>
      <vt:lpstr>Excel_BuiltIn_Print_Area_3</vt:lpstr>
      <vt:lpstr>'I TROŠK. G i O'!Excel_BuiltIn_Print_Titles_1</vt:lpstr>
      <vt:lpstr>'II TROŠK. ViK'!Excel_BuiltIn_Print_Titles_1</vt:lpstr>
      <vt:lpstr>'III TROŠK. ELEKTR.'!Excel_BuiltIn_Print_Titles_1</vt:lpstr>
      <vt:lpstr>'IV TROŠK. STROJ. RAD.'!Excel_BuiltIn_Print_Titles_1</vt:lpstr>
      <vt:lpstr>'V TROŠK. PARK. I UREĐ. OKOL.'!Excel_BuiltIn_Print_Titles_1</vt:lpstr>
      <vt:lpstr>'VI TROŠK. VATROD.'!Excel_BuiltIn_Print_Titles_1</vt:lpstr>
      <vt:lpstr>Excel_BuiltIn_Print_Titles_1</vt:lpstr>
      <vt:lpstr>AR!Print_Area</vt:lpstr>
      <vt:lpstr>BE!Print_Area</vt:lpstr>
      <vt:lpstr>BRA!Print_Area</vt:lpstr>
      <vt:lpstr>ČEL!Print_Area</vt:lpstr>
      <vt:lpstr>'ELEKTR. - UKUPNO'!Print_Area</vt:lpstr>
      <vt:lpstr>G!Print_Area</vt:lpstr>
      <vt:lpstr>GK!Print_Area</vt:lpstr>
      <vt:lpstr>'I TROŠK. G i O'!Print_Area</vt:lpstr>
      <vt:lpstr>'II TROŠK. ViK'!Print_Area</vt:lpstr>
      <vt:lpstr>'III TROŠK. ELEKTR.'!Print_Area</vt:lpstr>
      <vt:lpstr>'IV TROŠK. STROJ. RAD.'!Print_Area</vt:lpstr>
      <vt:lpstr>IZ!Print_Area</vt:lpstr>
      <vt:lpstr>KANAL.!Print_Area</vt:lpstr>
      <vt:lpstr>KER!Print_Area</vt:lpstr>
      <vt:lpstr>KOLNIK!Print_Area</vt:lpstr>
      <vt:lpstr>LIM!Print_Area</vt:lpstr>
      <vt:lpstr>MO!Print_Area</vt:lpstr>
      <vt:lpstr>NASLOVNA!Print_Area</vt:lpstr>
      <vt:lpstr>PP!Print_Area</vt:lpstr>
      <vt:lpstr>PR!Print_Area</vt:lpstr>
      <vt:lpstr>RAZ!Print_Area</vt:lpstr>
      <vt:lpstr>'REK. ELEKTR.'!Print_Area</vt:lpstr>
      <vt:lpstr>'REK. G i O'!Print_Area</vt:lpstr>
      <vt:lpstr>'REK. PARK. I UREĐ. OKOL.'!Print_Area</vt:lpstr>
      <vt:lpstr>'REK. STROJ. RAD.'!Print_Area</vt:lpstr>
      <vt:lpstr>'REK. STROJARSTVO'!Print_Area</vt:lpstr>
      <vt:lpstr>'REK. SVEUK.'!Print_Area</vt:lpstr>
      <vt:lpstr>'REK. ViK'!Print_Area</vt:lpstr>
      <vt:lpstr>SANITAR.!Print_Area</vt:lpstr>
      <vt:lpstr>SOB!Print_Area</vt:lpstr>
      <vt:lpstr>STO!Print_Area</vt:lpstr>
      <vt:lpstr>'STROJARSTVO '!Print_Area</vt:lpstr>
      <vt:lpstr>TE!Print_Area</vt:lpstr>
      <vt:lpstr>'V TROŠK. PARK. I UREĐ. OKOL.'!Print_Area</vt:lpstr>
      <vt:lpstr>'VI TROŠK. VATROD.'!Print_Area</vt:lpstr>
      <vt:lpstr>VODOV.!Print_Area</vt:lpstr>
      <vt:lpstr>Z!Print_Area</vt:lpstr>
      <vt:lpstr>ZE!Print_Area</vt:lpstr>
      <vt:lpstr>ZEM.!Print_Area</vt:lpstr>
      <vt:lpstr>ZI!Print_Area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Jasna</dc:creator>
  <cp:lastModifiedBy>Petar Krešimir</cp:lastModifiedBy>
  <cp:lastPrinted>2017-07-25T14:30:28Z</cp:lastPrinted>
  <dcterms:created xsi:type="dcterms:W3CDTF">2008-03-13T08:09:33Z</dcterms:created>
  <dcterms:modified xsi:type="dcterms:W3CDTF">2017-07-25T14:31:28Z</dcterms:modified>
</cp:coreProperties>
</file>